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leidy.chiquito\Downloads\"/>
    </mc:Choice>
  </mc:AlternateContent>
  <xr:revisionPtr revIDLastSave="0" documentId="13_ncr:1_{7501F683-A854-4DD3-9070-969A6782D44D}" xr6:coauthVersionLast="47" xr6:coauthVersionMax="47" xr10:uidLastSave="{00000000-0000-0000-0000-000000000000}"/>
  <bookViews>
    <workbookView xWindow="-120" yWindow="-120" windowWidth="29040" windowHeight="15840" xr2:uid="{00000000-000D-0000-FFFF-FFFF00000000}"/>
  </bookViews>
  <sheets>
    <sheet name="2024-SGC" sheetId="2" r:id="rId1"/>
    <sheet name="id 747" sheetId="7" r:id="rId2"/>
    <sheet name="Emprendimiento" sheetId="4" r:id="rId3"/>
    <sheet name="Mercadeo" sheetId="5" r:id="rId4"/>
  </sheets>
  <definedNames>
    <definedName name="_xlnm._FilterDatabase" localSheetId="0" hidden="1">'2024-SGC'!$A$6:$IN$139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5" l="1"/>
  <c r="I13" i="5" s="1"/>
  <c r="E13" i="5"/>
  <c r="B13" i="5"/>
  <c r="I12" i="5"/>
  <c r="E12" i="5"/>
  <c r="I11" i="5"/>
  <c r="E11" i="5"/>
  <c r="I10" i="5"/>
  <c r="E10" i="5"/>
  <c r="I9" i="5"/>
  <c r="E9" i="5"/>
  <c r="L17" i="4" l="1"/>
  <c r="L16" i="4"/>
  <c r="M15" i="4"/>
  <c r="L15" i="4"/>
  <c r="M14" i="4"/>
  <c r="L14" i="4"/>
  <c r="M13" i="4"/>
  <c r="L13" i="4"/>
  <c r="M12" i="4"/>
  <c r="L12" i="4"/>
  <c r="L11" i="4"/>
  <c r="L10" i="4"/>
  <c r="H17" i="2" l="1"/>
  <c r="U124" i="2"/>
  <c r="U27" i="2"/>
  <c r="U26" i="2"/>
  <c r="T123" i="2"/>
  <c r="U123" i="2" s="1"/>
  <c r="T122" i="2"/>
  <c r="U122" i="2" s="1"/>
  <c r="T121" i="2"/>
  <c r="U121" i="2" s="1"/>
  <c r="T92" i="2"/>
  <c r="U92" i="2" s="1"/>
  <c r="T91" i="2"/>
  <c r="U91" i="2" s="1"/>
  <c r="T90" i="2"/>
  <c r="U90" i="2" s="1"/>
  <c r="T67" i="2"/>
  <c r="U67" i="2" s="1"/>
  <c r="T66" i="2"/>
  <c r="U66" i="2" s="1"/>
  <c r="T64" i="2"/>
  <c r="U64" i="2" s="1"/>
  <c r="T63" i="2"/>
  <c r="U63" i="2" s="1"/>
  <c r="T52" i="2"/>
  <c r="U52" i="2" s="1"/>
  <c r="T51" i="2"/>
  <c r="U51" i="2" s="1"/>
  <c r="T50" i="2"/>
  <c r="U50" i="2" s="1"/>
  <c r="T49" i="2"/>
  <c r="U49" i="2" s="1"/>
  <c r="T48" i="2"/>
  <c r="U48" i="2" s="1"/>
  <c r="T13" i="2"/>
  <c r="U13" i="2" s="1"/>
  <c r="T10" i="2"/>
  <c r="U10" i="2" s="1"/>
  <c r="T8" i="2"/>
  <c r="U8" i="2" s="1"/>
  <c r="T7" i="2"/>
  <c r="U7" i="2" s="1"/>
  <c r="T141" i="2" l="1"/>
  <c r="I167" i="2"/>
  <c r="H167" i="2"/>
  <c r="G160" i="2"/>
  <c r="I156" i="2"/>
  <c r="I147" i="2"/>
  <c r="H147" i="2"/>
  <c r="H14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tc={8B34697C-366F-4041-9962-0075643FE91D}</author>
    <author>tc={96DDCA6D-69B3-4CB7-926D-F67743C91998}</author>
    <author>tc={B960D6B1-668F-4F55-A650-632C1770E3CB}</author>
    <author>tc={44847FFC-DB87-40FF-9B65-F247B7D05406}</author>
    <author>tc={D84512BB-79BC-4DBF-B7D9-84F97BCE7025}</author>
    <author>tc={F104C5E2-B3E3-4FB5-9588-FAFF600E4E39}</author>
    <author>tc={81F11A84-36C1-41B3-A413-5B16D01FE589}</author>
    <author>tc={F533640C-20E1-45C2-8249-5538AD109BF1}</author>
    <author>tc={FF0691BD-18F8-4D8B-9F6A-01A9AE9515BD}</author>
    <author>tc={BADF62C8-BD8E-443D-B39E-09A8163D783E}</author>
    <author>Gloria Amparo Sanchez</author>
    <author>tc={9FFE5BCE-B0A8-4803-8518-2B848EB421D4}</author>
    <author>tc={CA070645-99BC-431C-A0B2-C65F50941624}</author>
    <author>tc={2E0F616A-1D0D-414A-8560-EE24C6646EE8}</author>
    <author>tc={484B99DB-668A-4B93-95EF-97B2F1E3A78E}</author>
    <author>tc={73A915F9-CFDC-4DD0-9048-200E4518F0E4}</author>
    <author>tc={1F796AE6-1CFE-4661-B367-F4BE50A75603}</author>
    <author>tc={7E97A077-33AD-4473-9283-770A04CF40F5}</author>
    <author>tc={2B5D0D6F-0B82-43AF-8DBE-6DC1C0CDC6EB}</author>
    <author>tc={FD8FC6A3-7C14-4A37-BAA8-376491154461}</author>
    <author>tc={7F843311-2D58-4F65-A0A7-6837518046D0}</author>
    <author>tc={3CC69621-07C0-4CFB-9C74-4603882C8E37}</author>
    <author>tc={A181C1DC-2ED1-4ECF-9B82-37403572CD35}</author>
    <author>tc={EA381150-7FAE-44B0-A373-04E7F64E7AE8}</author>
    <author>tc={75C5EBED-685A-4F3B-AE0C-25E51B0A8FD2}</author>
    <author>tc={82218644-D0A5-4818-81A3-7A4ACFF490B6}</author>
    <author>tc={7A4C4287-67C6-46C9-B0DA-855BDAFBB040}</author>
    <author>tc={A01AAD7D-787E-4BF6-AAE7-5DE098470D53}</author>
    <author>tc={DDC09EC1-07A5-4BC1-907F-7181E500D3E5}</author>
    <author>Gloria A. Sanchez M.</author>
    <author>tc={7237581D-3194-4825-8BF7-817A160F3140}</author>
    <author>tc={2A7F372B-985E-4C90-9320-D1D1493C0604}</author>
    <author>tc={814B5AA8-4172-4E8D-AC8A-0C1F3468B832}</author>
    <author>tc={E201D01F-C68C-41DA-9376-7C35FD9A465B}</author>
    <author>tc={A1106FB5-E706-446D-B917-9F0641184F53}</author>
    <author>tc={EDCFC1F5-41C4-4CB3-835A-2275344E6E82}</author>
    <author>tc={1DF120F0-B3B2-4B2F-A981-FA012A90397B}</author>
    <author>tc={8A431DAF-2B2E-4AB3-A140-58215E5E2BCE}</author>
    <author>tc={64A5F9C1-A73D-43AA-8B9B-ABCFFDADABD0}</author>
    <author>tc={E3A88F40-552D-408B-A0BB-859163FC1E0F}</author>
    <author>tc={83D1D6D7-5512-4F60-964A-58AE95A816A2}</author>
    <author>tc={C0CE1E66-6D8D-4D00-B56C-1993D6C43993}</author>
    <author>tc={CBAE3CB5-AD0F-4800-A48D-19AB6F8E6B55}</author>
    <author>tc={43A2F713-27A9-4777-9D4A-7C811EE2ABE4}</author>
    <author>tc={0DE38C5A-3CDA-4BD2-A172-C5DFA853F891}</author>
    <author>tc={3FA1D9F2-CCE7-4D4E-B1F0-9AC76765AB03}</author>
    <author>tc={8DAC5D56-5C29-4E8E-861E-3A27AF3DC782}</author>
    <author>tc={7ABCC392-9DB3-48CF-B039-491C9445CED4}</author>
    <author>tc={A36602FD-285C-47C3-B560-B9618BA8033C}</author>
    <author>tc={B5FB9078-7645-449C-8F86-FFF23EA79AA4}</author>
    <author>tc={D6430D09-DEDF-42CB-B298-89C6BD90A72A}</author>
    <author>tc={C4A3BB7A-7B55-4BE1-9D63-F1703DF082AB}</author>
    <author>tc={93A46F82-8ED4-4C30-B51E-5BAE8B11D7B7}</author>
    <author>tc={4BD4B348-ECCD-4F2C-B9E7-D1DB23953202}</author>
    <author>tc={61497A25-41E6-4C63-8BD5-C033147CD307}</author>
    <author>tc={A2D739F5-5BC3-481F-98C2-CA90E67326D5}</author>
    <author>tc={E2FE01F4-A347-4126-9B46-66B4EBB75682}</author>
    <author>tc={AD87E6F9-B044-49B4-A15E-A7EDE092D64D}</author>
    <author>tc={E56A62C7-B9F3-4EC5-A74A-7086FE1F498E}</author>
    <author>tc={35C171D2-04A5-48A9-A9D5-7EC0CB6F6272}</author>
    <author>tc={AF233973-8C1D-4066-8B5A-2DE1750DEC5D}</author>
    <author>tc={9F72D093-073D-46EF-9B8E-44F94D400EF7}</author>
    <author>tc={9BF62076-6635-4701-952E-AD895F58776C}</author>
    <author>tc={79133C2F-8595-41F3-9163-D0EAC9E8D1E1}</author>
    <author>tc={E5F1313E-9F99-44ED-98D2-46756745B79A}</author>
    <author>tc={9C36B0AD-E2E1-4B64-A6BA-DF7E1C88EDC3}</author>
    <author>tc={4E849432-89A7-4DA6-8A09-10D37F1F5900}</author>
    <author>tc={C242B356-E235-4D30-8F6C-3EF0CC2A824E}</author>
    <author>tc={178FC148-006F-407F-B22B-53BD674803D2}</author>
    <author>tc={2B8E83C2-728B-482C-9784-7A4ACDB7A1C0}</author>
    <author>tc={E62FABEE-9014-4269-90E8-99039805FAF8}</author>
    <author>tc={2B0A8577-021B-4602-AA03-F4433D25FAFF}</author>
    <author>Leidy J. Chiquito B.</author>
    <author>tc={6F853DB0-771F-4832-9404-99EEDA592DAC}</author>
    <author>tc={B0328C5B-B53C-495C-B7E3-61D9A8CD4C88}</author>
    <author>tc={C0E5F8C7-0CCF-4813-A51F-9F8A21E54F79}</author>
    <author>tc={7CB984F6-D209-4D56-A889-A0DBDB781C22}</author>
    <author>tc={658A73E6-740F-4D46-9C1B-7D4E6EDCBF18}</author>
    <author>tc={63A86183-0E0B-4808-8859-33288BF7D4B2}</author>
    <author>tc={D293E770-0B4D-461B-A61D-B276D76A0C7E}</author>
    <author>tc={82BA0602-3DEC-4877-9609-929FDE6A90F2}</author>
    <author>tc={F52A0621-2AAF-4A0C-AE80-AAE3F582597E}</author>
    <author>tc={08872CBF-271F-43AB-A5B8-04183028C1A6}</author>
    <author>tc={A44BEA0A-3C8C-4560-B7A6-BD03D71FCA13}</author>
    <author>tc={B9B07910-468F-460B-A3A0-F5073956B943}</author>
    <author>tc={04D5A7E6-896C-4DC4-9EED-C0BA06E9A9FD}</author>
    <author>tc={00927064-7746-45B0-AA86-1303927183A4}</author>
    <author>tc={8EB73692-1EAD-4158-B88F-C5FEFDD4AD2C}</author>
    <author>tc={689B1D1A-3593-4248-8E06-2257C7DE7F42}</author>
    <author>tc={7A0886EE-CA50-432D-9BE9-A599D9F1C4C2}</author>
    <author>tc={F2907E2F-7127-41A3-B2B1-5C29771AA3EB}</author>
    <author>tc={A709A00A-8A26-4ABE-B1CF-6127E20B8C0F}</author>
    <author>tc={A0C890E9-EDE9-4891-9786-8A6924DE87A1}</author>
    <author>tc={4D13B12D-28C6-413D-BB27-545DC00FD41F}</author>
    <author>tc={C466D7EB-A2B9-4480-8541-003384CEAB52}</author>
    <author>tc={1F13AF04-F37E-4B9E-84A9-014834DF24CC}</author>
    <author>tc={4312BB31-8E6C-4381-AEDC-8E97F66C14A2}</author>
    <author>tc={455ACDA9-C26C-4CD4-B53C-66DFA1A7C994}</author>
    <author>tc={7D307A59-083E-4F69-9410-E76050993F53}</author>
    <author>tc={1CA7B69E-718D-43E5-A620-B30E7A1398D2}</author>
    <author>tc={B4F4D811-9C06-4682-9D93-032001C5373A}</author>
    <author>tc={33870FEA-4873-4233-9E90-FB177D6DEC1B}</author>
    <author>tc={F4D21CE4-D56F-4F8A-9B8E-A1E5C64C2F77}</author>
    <author>tc={79C46983-E55C-4983-8FD6-4475DADD357E}</author>
    <author>tc={1B858704-7CDE-4368-BD6F-4DC6C189B6DF}</author>
    <author>tc={1F5E3764-E50B-4CFF-9636-390573B828DE}</author>
    <author>tc={1A5432BB-E61C-4C95-8CA0-7CF4910A285F}</author>
    <author>tc={361E5F85-5F6C-4628-B69D-9AAF5E9C29A7}</author>
    <author>tc={57FC5878-D252-4222-A869-C64EC1F8B6DD}</author>
    <author>tc={5C6450EF-7ABA-4685-B45B-8E91876EC133}</author>
    <author>tc={5CAF703A-F7ED-4F86-8450-A269BE7B1FEE}</author>
    <author>tc={46AC821E-36E4-4E0E-8461-3E658D91F5BC}</author>
    <author>tc={9B66E11A-FB2E-47E6-9D92-ED2A78122735}</author>
    <author>tc={75FA737D-8C63-4EDD-A2D3-37396B202C43}</author>
    <author>tc={2606B28B-F13F-4EC0-BF1A-BAC8C28629B3}</author>
    <author>tc={655D44DC-A9BC-41E7-8EAA-03934A7AF354}</author>
    <author>tc={36AB868D-6713-4E22-A2DA-035A78A40EB9}</author>
    <author>tc={B1D293D3-72BA-49B5-97D9-83C640795B9C}</author>
    <author>tc={80C7C6DA-2591-454A-92B3-311998B93CF7}</author>
    <author>tc={CFA094DF-4AFD-4957-A944-0F6DB089B803}</author>
    <author>tc={9265B7E3-318B-412D-A003-07A172AC6F2A}</author>
    <author>tc={3D359E33-DC0D-46FE-9A6F-E2131309FCD9}</author>
    <author>tc={1E368764-93FB-4CDF-8F74-AA094E09DB43}</author>
    <author>tc={55CED9FF-C130-40D1-B968-97BFEFB8377E}</author>
    <author>tc={0B29B961-18BC-4C88-AD44-F5015ADC8986}</author>
    <author>tc={A5588693-9512-4872-A3A8-25DBE2BF0577}</author>
    <author>tc={D66C079F-89A5-4F9C-BE72-3557BCEAEB41}</author>
    <author>tc={497CA9A3-3CFD-4CDC-8215-B86D729E7F99}</author>
    <author>tc={54175D24-F62C-45B2-A7E5-1BD82E79FBEF}</author>
    <author>tc={A4484909-AC41-4F6E-BB5C-0A11234A1420}</author>
    <author>tc={CDF5F09B-B204-41A1-B88A-A7FB2B26E848}</author>
    <author>tc={4A7CDC75-38C8-4329-9709-E2B25F9B7E12}</author>
    <author>tc={074502ED-24B8-449B-8350-AC9AB7203A16}</author>
    <author>tc={9B5F42D0-76C1-4D1D-ADB6-FD1DAD753F0E}</author>
    <author>tc={A4C754F3-84EC-4DC2-AFC5-C002591039D7}</author>
    <author>tc={B8BA7B13-5BBF-41D1-BB3D-59CDF0789F4C}</author>
    <author>tc={854DFFDA-030A-4FF7-B341-426230E5F993}</author>
    <author>tc={4DDBB34B-6E84-4635-BB0C-48FD2E413631}</author>
    <author>tc={A6A2456C-117F-4371-AF1C-4D433531D8EF}</author>
    <author>tc={18709AC7-FB64-4C9A-AF93-73A283A938A3}</author>
    <author>tc={17DA0600-B9F4-4B04-A75E-F28D5FEAB3A8}</author>
    <author>tc={A44C90CA-3746-4414-96B8-8AECF6AF62E4}</author>
    <author>tc={51BF1426-21F6-4144-8238-2CA42C1E4FB0}</author>
    <author>tc={860A72FA-1D71-404D-BE9B-7FA28D30A4C0}</author>
    <author>tc={A617D507-324E-4CA2-8BCE-384DD736BB40}</author>
    <author>tc={FDF80E2E-2A5B-47CB-8192-2026C4BB0775}</author>
    <author>tc={41A8E038-4753-4E80-9D8B-88AE623251C2}</author>
    <author>tc={D8543BB7-C146-45FB-9AD2-FFAFD8286AC9}</author>
    <author>tc={3F50AC03-F807-4EDD-A705-ACB68C7ADD58}</author>
    <author>tc={9FEE3616-A704-4D66-9DED-2446777668AC}</author>
    <author>tc={A0C01D7B-92D1-4146-A84C-AC47B4DEB86A}</author>
    <author>tc={403220C8-A980-4B34-ADA9-4C2281DCE795}</author>
    <author>tc={D001032E-FA83-4BC1-8448-A70608543FA5}</author>
    <author>tc={F2E1B9F3-F938-473D-946C-939A8D1596DD}</author>
    <author>tc={301F0079-70D6-4520-8107-9D92FA8E346D}</author>
    <author>tc={57096191-7556-430E-A947-40AB31C136AD}</author>
    <author>tc={91735471-26BE-4FD6-88D2-D6BC25CAA924}</author>
    <author>tc={C32DE689-014E-43FD-A972-D37490CBD511}</author>
    <author>tc={4BA254EF-1321-4950-8CCA-E6ECF91CD35A}</author>
    <author>tc={BFE27233-BA4B-4832-98A2-A87C6A5363CA}</author>
    <author>tc={6B4A1D32-9DB5-4BF5-8CF3-950F9B8CB6A8}</author>
    <author>tc={295235A2-1DFB-4A0F-AA46-45E9232A11B3}</author>
    <author>tc={7C2BFEBD-955B-4153-A2D2-3A10B7964E51}</author>
    <author>tc={D67D1725-8A06-4836-A507-BF6EB8BDBA7F}</author>
    <author>tc={A3E46F7B-20A7-479C-B2BF-D35FBF4B0986}</author>
    <author>tc={25BB0171-C129-4510-B006-7BE216D2FCCA}</author>
    <author>tc={FC154C61-6D02-4EDF-91C4-9AB4D55B5D03}</author>
    <author>tc={A35DA94C-C06D-4E8E-AE53-E1B14BB69B1A}</author>
    <author>tc={AAA9FD2F-CB16-47BD-B713-B14804140248}</author>
    <author>tc={D70BADEA-D645-4B73-AF20-81BE5A488C3E}</author>
    <author>tc={AD256D1D-A659-4E13-95F5-D450189E00F3}</author>
    <author>tc={F8DD7586-CB07-437E-A274-3E894642E281}</author>
    <author>tc={7B745077-59B5-46AF-A31F-2275BAD60D66}</author>
    <author>tc={66243BC8-A28E-4B8D-AD54-2E5AFE195B2C}</author>
    <author>tc={021A2304-DD4E-4BFE-8276-BCB18F2D8225}</author>
    <author>tc={3522EFA0-2EBF-4B43-B4BF-A941529F3CEF}</author>
    <author>tc={915FF261-FB3B-4800-A4EB-9CA0E138941E}</author>
    <author>tc={7F871C23-5542-4D9F-8443-5C1D95F586D1}</author>
    <author>tc={33499EFA-85FB-41F3-B0B3-FF7971C9346F}</author>
    <author>tc={3FADF9C1-01CB-4E2B-A504-BFD74CF2847B}</author>
    <author>tc={69C0677A-3051-4203-965F-2CABA89CE10E}</author>
    <author>tc={E34B787B-FE0C-458C-9AD4-10655A810267}</author>
    <author>tc={C79772A7-7312-448B-9C6C-CDF193EC0AD5}</author>
    <author>tc={1A46D937-E222-48AA-B7F5-9E71D1E78E51}</author>
    <author>tc={7D37F1ED-098D-4F1D-AB92-3AE70E1B9174}</author>
    <author>tc={BACE72FF-5C50-4EC7-8647-EA6DD76F3EDF}</author>
    <author>tc={D6D1AD7D-DCFA-4A63-BE93-D30D2DDFEE63}</author>
    <author>tc={8D2C37D6-F9B2-4B7A-924E-30EFF01AC5FC}</author>
    <author>tc={4C1B2501-E8C2-4E02-9A99-8FAB6195B898}</author>
    <author>tc={58B37956-3086-4278-A87B-F8E07913DE09}</author>
    <author>tc={13A690AA-4AD2-487D-8701-F814B851F3D3}</author>
    <author>tc={5C32D0EB-AD07-421E-B4A4-A0E7B7B4C8D7}</author>
    <author>tc={9B4DD71D-B66A-4F6B-A136-8995B584A386}</author>
    <author>tc={85AEFE65-A9AA-4575-B4BE-0A66646F23DC}</author>
    <author>tc={0EC8260A-6C1F-4A64-9A1C-3F57070ABD25}</author>
    <author>tc={006F173B-FA43-4A5B-842D-7CFDBA96ECE2}</author>
    <author>tc={381B7A5F-BA95-48C3-87BC-722775BA0BE1}</author>
    <author>tc={2CFC16BE-67B6-46F0-B204-036609843C6D}</author>
    <author>tc={6AF43F0A-E39C-434A-B11C-1CC2BA6DBF53}</author>
    <author>tc={1E1A30B6-422A-409D-B436-58B113B03631}</author>
    <author>tc={0E299916-DA39-421D-B35C-E523B010FC45}</author>
    <author>tc={62438310-0C6B-4E1D-8E2A-100D8156664D}</author>
    <author>tc={D5A472C3-8BFE-42F8-AC58-005A8F618A68}</author>
    <author>tc={2869D404-119B-4614-BED1-C134FD49919F}</author>
    <author>tc={BB4B82F4-8B16-4116-A791-FAED6F6E5A5F}</author>
    <author>tc={D17A788C-2D5D-49A8-8342-F7DD2A9EDC04}</author>
    <author>tc={BE982EA7-1B24-4203-9FBB-9ABABDA0A805}</author>
    <author>tc={4EBB4E89-E785-4734-A9B9-ADEBDC3134A9}</author>
    <author>tc={DFCE32BD-6EE8-4C5A-BA7C-2F249A9A009D}</author>
    <author>tc={E163EDC9-7244-4743-B436-74BF9E5EC5A3}</author>
    <author>tc={6E99E082-3993-4519-8E5B-B2E088932390}</author>
    <author>tc={5DB439D8-22D5-40F9-B669-BEABD8C8A4F5}</author>
    <author>tc={CF015E80-86EE-4B27-84AC-A3FC47102D91}</author>
    <author>tc={13F8FCE8-2C50-47E3-A408-E29EC6AFE101}</author>
    <author>tc={A2C458C7-B8AE-404D-95BC-1750B4335F86}</author>
    <author>tc={6E82CBB4-FB4B-4FEF-8723-10E5CC90DC40}</author>
    <author>tc={DF0A34CE-6D57-4C63-A834-1F90341225FF}</author>
    <author>tc={1FFA0034-A261-4C88-8D0C-F3111792CC2E}</author>
    <author>tc={1E866460-E9EA-42ED-8CAB-E8E2279DF49B}</author>
    <author>tc={7D1E2C90-82D5-41BF-A033-0B330A20105B}</author>
    <author>tc={32C3CDFA-57DD-4A75-BB56-D73130487780}</author>
    <author>tc={03097840-C967-47BD-9262-D24C89E82490}</author>
    <author>tc={52AFE6D5-C748-4A38-BF0D-36C4A9E8FD96}</author>
    <author>tc={BC29A085-F0AA-404F-8881-43E9CA28B451}</author>
    <author>tc={A7D2786B-C876-4AEE-AEED-AAD90785A82A}</author>
    <author>tc={353A6406-E0E1-4E77-90B3-144E48853642}</author>
    <author>tc={0F50D7BE-79DD-42C5-ABBD-EEF2C9895171}</author>
    <author>tc={BB7DE015-AAFE-4D61-B5C5-38C0DDCF9A95}</author>
    <author>tc={B914943B-4FD6-47A5-B781-64C5D4BD4F35}</author>
    <author>tc={30F2D702-10ED-4FE9-B695-661EE0631BFD}</author>
    <author>tc={45EF7EBA-05FD-4A4D-8EC1-8DD02BA43910}</author>
    <author>tc={A07D57B5-4F5C-4D75-A5C3-D31EC7BC9F75}</author>
    <author>tc={831F1403-F25B-460C-A015-DD4A31E01DC1}</author>
    <author>tc={66CF0765-A08C-4032-AE40-C976DB139B96}</author>
    <author>tc={E15739C5-5C51-4329-8CB0-90A5731F3A20}</author>
    <author>tc={6BD9B5DA-9916-467E-9C08-408CACE282A0}</author>
    <author>tc={8DDF4740-CF19-4AC7-81FB-29818A46AF8B}</author>
    <author>tc={6DD9078C-7FE5-4BB3-A3F6-34EBA29838D2}</author>
    <author>tc={C1DBA344-E478-448F-860E-8107B4AB4115}</author>
    <author>tc={59119814-1BB2-4EB6-A5E1-202583546939}</author>
    <author>tc={0B02A664-55BD-4EC5-8A2F-372012FA4460}</author>
    <author>tc={BD495CF4-67F1-4DA5-84CC-B9473ACFBE3B}</author>
    <author>tc={BDA3D4F9-475C-46E0-B0EE-476146EEC4A0}</author>
    <author>tc={87F281B3-F573-42C5-9A64-3F766D78E92A}</author>
    <author>tc={65D1084B-D808-46DA-AD52-30B04A312696}</author>
    <author>tc={AD2692AB-B372-4EEB-BC85-DC34D6C7E0ED}</author>
    <author>tc={FBEED3B0-074C-4B76-9A6B-F8D277BB75FA}</author>
    <author>tc={5F117DCB-6F77-47F9-AB0F-835F82EEA014}</author>
    <author>tc={34FFBF88-FFE8-42CF-AD12-E3DE1FA5EDD7}</author>
    <author>tc={4916AB03-011D-4E9E-80F3-4384A8E00187}</author>
    <author>tc={01862A8B-1A7E-4590-B7F2-FCDBD71AAF33}</author>
    <author>tc={E19EC678-5817-4836-B37E-CC8673DCA5A8}</author>
    <author>tc={2E7E2FF9-D38A-4DD9-A753-B10F211D8972}</author>
    <author>tc={0C0E9116-482B-4AE2-9D27-3F1CA6491256}</author>
    <author>tc={D27CD9ED-36EC-47D2-BCFE-F2818B6EA2C7}</author>
    <author>tc={D58E7324-0086-4407-A2A7-8762272012F7}</author>
    <author>tc={3EC478BA-33BD-4219-A79D-08D3F127E0E4}</author>
    <author>tc={0C31676E-AFD2-44BA-B46C-25C753F8A0E7}</author>
    <author>tc={A15AD6C6-617E-4807-A0CC-7D6F8B4FB704}</author>
    <author>tc={EEABB1F8-2B5D-43CE-B2C2-59E07B9DBBC6}</author>
    <author>tc={7A354519-D619-42A1-850A-0792F0573371}</author>
    <author>tc={02423C4C-4E1B-4000-951E-C368DE54276A}</author>
    <author>tc={9039AC32-8144-4413-8CBB-EDF0120A5723}</author>
    <author>tc={ECB72B5D-C6DA-401A-B1DC-0CC90CFB7069}</author>
    <author>tc={41094782-E9FF-4B2D-8F89-AA68160ECBAF}</author>
    <author>tc={349948AC-E91B-4C7A-8373-E45F9A86D896}</author>
    <author>tc={58887B49-F818-4748-84E0-37770114F027}</author>
    <author>tc={A918230E-EE29-4767-9BF0-D92030989803}</author>
    <author>tc={55E84237-C344-45BB-8562-80723CACE2ED}</author>
    <author>tc={16B11C0B-CE33-40DA-AD5D-7EC2FE3E89DF}</author>
    <author>tc={A478AC45-3715-43DA-84C4-C05C6DF13A4E}</author>
    <author>tc={BE46B0FD-609E-47D5-ADF3-459B1C2624C5}</author>
    <author>tc={51F362B1-264C-49DB-B9DD-EC52C0B2074A}</author>
    <author>tc={B58CFD58-6ED7-4A1F-8798-D6087DEE9023}</author>
    <author>tc={5D5E09CA-B6B5-4A3E-8982-F01338C5F9FB}</author>
    <author>tc={498657E5-EF5E-4898-8173-19084C45BB7D}</author>
    <author>tc={B0F8D787-0B12-4E20-8A9B-1D1F543FE2D6}</author>
    <author>tc={A9511319-FDF8-40ED-8F95-E30831943A05}</author>
    <author>tc={706892DC-5E2D-4F11-9F2A-06B848E04A68}</author>
    <author>tc={87D703C3-CFD2-4B9D-8B55-8E18173BCE8B}</author>
    <author>tc={2E4CE193-E09B-400B-850F-627CFDB41C20}</author>
    <author>tc={23790907-0B91-47FD-8417-B526857A42B4}</author>
    <author>tc={299A0B5A-B900-488D-84A8-EFB5A260F7D9}</author>
    <author>tc={E723F0EF-4B50-44B6-9EBD-7A4E242021D9}</author>
    <author>tc={3DCF9FCA-CA09-47BD-9C3F-E97B424FBF36}</author>
    <author>tc={ACD585B7-1115-4CE4-9AC7-24859E91AB53}</author>
    <author>tc={4FCB4C4D-6C7E-4307-B869-3E9B8B7D278F}</author>
    <author>tc={A6BA332E-2CD5-4A7E-AC96-3349BEB8BDD2}</author>
    <author>tc={CF116C39-7783-4F67-B162-BF9DFCA018F3}</author>
    <author>tc={08B8D9A5-1BA2-4F9D-91BC-3CB0F9024CC2}</author>
    <author>tc={5103C4FD-5E85-49F0-B52C-2FFA9E434E34}</author>
    <author>tc={2EC486B6-3256-49C5-83CA-33E8942ABB0B}</author>
    <author>tc={0E98F55A-84B0-4EF6-A69F-203146C13E01}</author>
    <author>tc={D5E3DDDB-790C-4DC2-84E8-6CE48EB278A2}</author>
    <author>tc={18AFC5EC-8346-4878-9318-D4DD2773BCD1}</author>
    <author>tc={BC4A36D2-BB10-4F2C-8FE2-EAF5D060A914}</author>
    <author>tc={AEA9B00C-87C2-4D3B-9D32-2A977A9273B1}</author>
    <author>tc={839E0303-EF31-40AF-9D42-B08C3E49F6F0}</author>
    <author>tc={1E2B1C1D-B46E-4A07-A57D-2D1D562EE641}</author>
    <author>tc={CE820404-CE2C-47CC-A408-E26AE1380C58}</author>
    <author>tc={E3B8BA6D-D808-4161-A2EA-0E810C0783DB}</author>
    <author>tc={2ABECE9D-6ABD-4EB2-B756-0A4D8D6EEF35}</author>
    <author>tc={50D1FD05-6BB4-4690-A9C4-F73C880CED2C}</author>
    <author>tc={1AAA20F0-DF1B-4D2D-943D-6470B181CF7B}</author>
    <author>tc={BCC6FFE9-EDBA-45A6-8DF6-4D10107FF06C}</author>
    <author>tc={A6383693-91CF-4246-AE3E-BE9A1429672B}</author>
    <author>tc={CBF21C5B-26FB-4617-AA11-261DF39A5CA7}</author>
    <author>tc={87324216-E228-45AC-8ABB-587CCAAC74E1}</author>
    <author>tc={006A3164-ADC7-4CAB-8E11-DDB472D7E5A1}</author>
    <author>tc={02BEE8EF-BB67-4809-B465-630ED92D75D5}</author>
    <author>tc={1B222DE1-C192-41BC-8983-5278B8B0D40B}</author>
    <author>tc={23E3E935-C261-4B4A-8135-76A9E993221D}</author>
    <author>tc={4047CFE1-B15D-4AF3-BE20-ACD3131B90C7}</author>
    <author>tc={6EF250EF-FCD1-479F-B4CD-AF2566087D3A}</author>
    <author>tc={0C1C8036-0462-4DB9-A958-34CDD9A7E4C8}</author>
    <author>tc={5ECC6E8F-BCAD-4CAA-B3BE-4078242F4F91}</author>
    <author>tc={ED5F8568-C7AB-4062-B3FD-644DDDED90B8}</author>
    <author>tc={8735D748-0CBF-4C40-9151-C59ABA9B8706}</author>
    <author>tc={B161B42D-DB36-4B0E-AE66-FA9E25F81F0E}</author>
    <author>tc={EC95AF3F-DA84-4AC2-A716-75BD5D0EC06D}</author>
    <author>tc={450F44F7-983D-4038-B04F-D7FCC6753A70}</author>
    <author>tc={C0374B18-8A12-444F-BCF5-31AC83FF0D6E}</author>
    <author>tc={40D861BD-98D7-4DE0-9691-FC89C089E03C}</author>
    <author>tc={E2C48785-981A-48DE-8288-04174B1F8DCC}</author>
    <author>tc={ADC562A3-E1A1-4029-AB9B-B59DE4F1E925}</author>
    <author>tc={AC5DC995-A523-41F8-A06E-2589AF791781}</author>
    <author>tc={51BBBE7C-1427-497B-978A-425FDCB822B6}</author>
    <author>tc={6368EB73-CA71-488B-ABBC-09FFFCED34F1}</author>
    <author>tc={1BE85517-456C-4CBD-88F2-29BF8F1AA184}</author>
    <author>tc={0769A451-E24B-4F9E-BBA0-BADD49468AB4}</author>
    <author>tc={4EAE64CF-61B4-4FA1-86EA-F1982F2ACDB9}</author>
    <author>tc={4BEC9996-EDE3-4249-AD91-7CA446423523}</author>
    <author>tc={3CA84CC0-4380-4A68-B2A4-6BD08DC501B4}</author>
    <author>tc={4B27234E-FA02-47FF-99AC-EDBEE0E948D9}</author>
    <author>tc={50CA66CD-6AE2-46D0-89CE-510F2332484B}</author>
    <author>tc={4EE1E62E-E226-49BA-B85C-A22C8A18CBA2}</author>
    <author>tc={0BA88B64-39BD-4E24-9E9A-9C24370DD829}</author>
    <author>tc={81C1A31A-5811-48FE-B02B-D04ABCB63DB9}</author>
    <author>tc={99378EE1-A78E-498A-97ED-760A85407F1A}</author>
    <author>tc={63FB607A-6B7E-43F1-B09D-72535FC5B873}</author>
    <author>tc={42194C95-5517-4DA8-A975-E0A41E1263D8}</author>
    <author>tc={F7008F34-DE89-4D90-8F34-B94EEB39F056}</author>
    <author>tc={44DA210B-C8C7-4C1D-883C-0E269B444EB5}</author>
    <author>tc={9AD9F66F-EE2E-49FB-BB3B-F85B4CCC2CCB}</author>
    <author>tc={B8299FED-CBDF-4860-83AF-437D98029CAC}</author>
    <author>tc={C1A0C863-80E5-4049-9159-FD96FBA1EE5E}</author>
    <author>tc={BD753547-BAAF-450E-AD89-DD490BD328A7}</author>
    <author>tc={FEBCE630-5A30-4B67-9CFE-7A7F55DC2CA2}</author>
    <author>tc={F188041D-4BE8-4631-99CC-B9DB0E53A6BB}</author>
    <author>tc={1392227E-0CDC-48AD-931E-618B3A19B8D5}</author>
    <author>tc={C82EB03F-E128-4AB4-B6DD-E854238ED06B}</author>
    <author>tc={43F6FEAF-CDB8-4BD3-A07E-E52E15097B78}</author>
    <author>tc={B9D07B46-9D03-4B65-847E-786C71A27FE1}</author>
    <author>tc={352A242D-3CA9-4324-B6F2-82C5ABECE2EC}</author>
    <author>tc={10B223F5-9440-466C-95D3-140B33D89076}</author>
    <author>tc={CC733C91-227A-4F26-B7A9-11E517E720E1}</author>
    <author>tc={4DC807DA-FEDA-4D12-BAAC-14C063CAEF68}</author>
    <author>tc={FA8A5365-7894-49FF-98F0-6769C351EEFD}</author>
    <author>tc={B1D290C0-B362-42B7-8E14-773519A7B24F}</author>
    <author>tc={70822E74-1088-49BC-9157-FD2C8BFA6343}</author>
    <author>tc={4C2F68D8-7F8D-40D9-A820-627A6A1B4729}</author>
    <author>tc={62787984-D229-4064-ADB1-D3ADF2BB306B}</author>
    <author>tc={ED4B4B0B-7036-4741-B161-402B48CD6DC2}</author>
    <author>tc={F89DE8E2-0C37-416B-8BE5-0BC025AD75DF}</author>
    <author>tc={3C6C8844-5DB4-4D33-BE95-0A2318B0B1CE}</author>
    <author>tc={D428D36A-3F55-42BD-AA87-DB849E339F9F}</author>
    <author>tc={040B8C00-43FE-473A-B791-ADADAA5DB471}</author>
    <author>tc={87DD2A67-E1FA-4529-890E-4EC66EC259FF}</author>
    <author>tc={F480EB67-E7E2-4A11-84B1-2F786F22C98F}</author>
    <author>tc={9AB30AE6-087E-46BA-BBE2-8E7097A5A573}</author>
    <author>tc={23D35BF9-AB10-48C5-ABCC-77A451B29054}</author>
    <author>tc={3BB7D04F-49CB-439F-94AE-18C4F70BFDB1}</author>
    <author>tc={CAEC992D-D6D4-40A3-8E8E-25DA2445D366}</author>
    <author>tc={B8AA3830-9DE1-4C88-A05D-E88EBF5AF930}</author>
    <author>tc={9153AAF1-4DCA-4A91-BD9D-1D7C4C5C9A71}</author>
    <author>tc={0F36D489-5F3A-4A29-8482-A1229518F546}</author>
    <author>tc={997D6C66-A54A-4C83-B7F7-E4BB823A291B}</author>
    <author>tc={B0E5CDAF-FDD5-484E-AE6E-718D7C52ACB1}</author>
    <author>tc={D161E756-0CAB-4DBF-9A93-29B0149E177F}</author>
    <author>tc={31B3E72C-A600-4A0D-91C2-8FD967AE042C}</author>
    <author>tc={62D9290F-5889-402C-8030-B13BB3E42912}</author>
    <author>tc={2D621997-44D3-4161-AF2F-65D8275C85A7}</author>
    <author>tc={2D4FCCDA-2E81-413E-B6D2-AF92DFFE7243}</author>
    <author>tc={D9153F99-39A5-42DB-B995-C9F7B256EDF3}</author>
    <author>tc={00D93EC3-669D-4801-81D1-DDCDEEDD8DC9}</author>
    <author>tc={CF0CF852-4EE7-4628-8068-7D65DB64562F}</author>
    <author>tc={4CBFC3A4-F5C0-4304-AF9D-6FA816F952F6}</author>
    <author>tc={38F53268-2648-4813-910D-61777F2751D6}</author>
    <author>tc={ECEB3250-3B67-4E4B-9AA6-A884370E5871}</author>
    <author>tc={37F60212-8548-4C32-83DB-FF3CFF820BEB}</author>
    <author>tc={3ACD3753-B055-4BBF-8D1E-267BB3E1F70A}</author>
    <author>tc={D4DDBCE2-D267-49B9-A600-71C1291A0ABD}</author>
    <author>tc={19FFAE2D-C869-4573-A3B7-4527953EC920}</author>
    <author>tc={15AC95D3-28E3-489F-9C90-B7893B3E8158}</author>
    <author>tc={2C97E38C-134A-4BA8-9D6C-1488CB0AF225}</author>
    <author>tc={FC956258-51F8-4039-8538-845ACE26708F}</author>
    <author>tc={AD8A4758-94A0-44C0-BD8A-482FC2C3B403}</author>
    <author>tc={2A028D3F-0C8E-445F-996D-0F97CDBCD534}</author>
    <author>tc={A4583517-D7C9-4CE8-866A-3693C55C5CF9}</author>
    <author>tc={60071826-EB6A-4F23-84E3-0B210E0AEA6C}</author>
    <author>tc={6F9AE578-223F-4F38-BFFE-CB038DC0E91B}</author>
    <author>tc={1A228A1E-35F7-4F2C-8E35-341AA18390D0}</author>
    <author>tc={11142FB8-8100-4FFB-94E3-A502CFA07B78}</author>
    <author>tc={E095DCB6-E37B-4B84-A625-3C9F09940017}</author>
    <author>tc={1EA1EDDA-1858-45EC-A6A9-B1BF8D936698}</author>
    <author>tc={F56F086D-E96C-4E3E-B5C6-D6F0307FCCC1}</author>
    <author>tc={D17F60AC-0D99-413C-9760-A44ED7B30281}</author>
    <author>tc={449C3CAD-E12E-4C1C-B7B4-C85BA7ADA066}</author>
    <author>tc={15620E9A-ACAB-42CB-95DE-8B4108F5C980}</author>
    <author>tc={7D78652D-B94E-474F-986A-B02B205F5A4B}</author>
    <author>tc={F3E3C75D-E759-43D7-A7E2-B0E96A45D8AB}</author>
    <author>tc={7647B341-73F9-4AD0-86E1-8516FCE36FAB}</author>
    <author>tc={473AAC6D-7CAA-4B5D-8D87-9D1B59E92CC7}</author>
    <author>tc={8366CA1A-BA4D-4B97-B959-C84D2B96E674}</author>
    <author>tc={C4862470-EAC2-4107-B656-357B534227FF}</author>
    <author>tc={742AC1F7-ECE5-4EAC-BF62-328850C18DE1}</author>
    <author>tc={4640D999-4428-40A2-97EE-E7ECC3654051}</author>
    <author>tc={A341993D-10BB-4AB4-9F82-B83C2C0D33BC}</author>
    <author>tc={E22C66F6-62FB-493D-9116-B882A7CED0C0}</author>
    <author>tc={61535DB5-3137-4CF4-B29A-B3C0713799D9}</author>
    <author>tc={ED8BED07-6367-418D-9B27-9AEB290C4540}</author>
    <author>tc={DBAB2E6E-9584-43C2-B2BE-C381810377A7}</author>
    <author>tc={00044CC8-01FE-4134-B6C9-E25255F857DB}</author>
    <author>tc={455EFA23-9569-4249-9E8E-FC54669A729D}</author>
    <author>tc={295F6A7F-1ADA-4242-87B7-5F6898FD434A}</author>
    <author>tc={20C8E81D-F32F-48A3-B434-796DAF3586C0}</author>
    <author>tc={6E3255DE-3C4A-4B6E-B86B-9798F5AA12F7}</author>
    <author>tc={90900906-F522-4F61-8A6E-1CEE21516341}</author>
    <author>tc={93DDD2D5-1E90-439D-97E8-314A24B28AFC}</author>
    <author>tc={8A186ADF-B750-4FE9-90F1-17F5743E944D}</author>
    <author>tc={12C039DD-2B05-447D-9073-46452C1A378E}</author>
    <author>tc={0AE9D858-D739-4E44-BCBA-29B086F7D42D}</author>
    <author>tc={AEEB5DF3-6374-4FD9-B140-A3BAF2C1738C}</author>
    <author>tc={EE7D32E1-AA38-40E4-9AC4-E14C2B6FAAF2}</author>
    <author>tc={09186353-B63F-417C-820F-6C133959E48B}</author>
    <author>tc={8494DE48-FAF9-4C40-BE37-4F99C93F56BE}</author>
    <author>tc={CDC43B2D-9320-434D-AFCA-1023DDD01B2A}</author>
    <author>tc={2D42767E-A536-4832-AF24-71CF5BF6C5DE}</author>
    <author>tc={99179EC4-252D-4B8E-BB3C-59F98BC6306B}</author>
    <author>tc={5D75BE32-A60A-4440-8884-D3477E1EEDE4}</author>
    <author>tc={4EC140BE-F9E9-4D67-BA48-8E19690C6A7C}</author>
    <author>tc={84979397-1F78-4275-B76C-72F9D85FE59C}</author>
    <author>tc={663AF5C2-A664-4D88-8F31-59406C71DB36}</author>
    <author>tc={3CA25693-4411-4DD8-9827-794B0A1443DB}</author>
    <author>tc={5F76AE71-5378-4C97-9DF7-0EF536A97785}</author>
    <author>tc={25EDE5AF-34DA-454C-9A05-B480B91F7616}</author>
    <author>tc={6DA22118-C650-4444-BAF4-FBF1B11658ED}</author>
    <author>tc={BEABADEB-7AE1-4B77-B9BA-DA5B1057082B}</author>
    <author>tc={A18215E9-5606-4F91-BA75-B46CF7823F29}</author>
    <author>tc={813A06E9-6213-4620-A1B3-C66CAF5EB09A}</author>
    <author>tc={1A603D00-F4EF-4DBF-9CA8-0865964DAE3F}</author>
    <author>tc={B8B8EBC6-A519-4557-8F45-BC34DEB95F91}</author>
    <author>tc={A83303F5-44E4-4672-BCF7-3595851C9AC5}</author>
    <author>tc={E390F92D-FFA9-4445-9162-F8EF021E3867}</author>
    <author>tc={D7D74BB5-49E6-4BA8-AA72-089595B3C9A3}</author>
    <author>tc={4779D408-AE11-4689-B7A5-22907AF70CE0}</author>
    <author>tc={A1B08FBE-BE15-4FE0-BAD9-A59541508383}</author>
    <author>tc={E7E89964-E4CC-4AA0-8679-D74CEE02DD65}</author>
    <author>tc={9FED4993-2F20-4B5D-9884-4DC9AF7EE4EB}</author>
    <author>tc={BA343210-BA82-4817-AF76-179C7DC6206E}</author>
    <author>tc={EDDF9212-1223-4934-A0A8-607AB86860B3}</author>
    <author>tc={FC0976CF-7725-4EAD-8773-940E2DF28CCD}</author>
    <author>tc={0372C7BB-0384-4B01-BC1A-B80E927AA3AA}</author>
    <author>tc={1B3438AE-1D3D-4346-91A8-2A63688C881C}</author>
    <author>tc={BEF57AEB-039F-499A-B7A9-BFB2BE726153}</author>
    <author>tc={C1FA1415-010D-4CC0-A528-BF1C786FC77B}</author>
    <author>tc={06582396-B5E5-4531-BA44-2F27EF3567D7}</author>
    <author>tc={6F12F5D3-3829-4231-BF9E-A3D266B368D1}</author>
    <author>tc={A560D25B-9C7E-4449-9AA5-C9866B9B605A}</author>
    <author>tc={DEDEC7C5-1686-4311-95BB-9CD422DDA671}</author>
    <author>tc={DFB441C5-EFAB-4D88-BEA5-E323491E1F71}</author>
    <author>tc={7F3ADFB0-AD82-4629-B334-716A80766B1E}</author>
    <author>tc={BC23DEDE-92FE-425E-ACFA-8B2E208F4EFE}</author>
    <author>tc={A231C5A9-DAB5-456E-95CF-9816EA9BD4FE}</author>
    <author>tc={564D6F48-C36C-4D38-9A55-A7B276060EC0}</author>
    <author>tc={FF6D97FA-A8F2-47FA-BC41-5ECD1E60DBE0}</author>
    <author>tc={6EF3CF1F-839A-45CB-862B-4F63EFD6A92D}</author>
    <author>tc={C66A0BDE-B99E-4197-A3E4-C5C0FAE58142}</author>
    <author>tc={58A5D789-6AD8-42C7-9682-5C3A44EA1080}</author>
    <author>tc={A995D494-A53A-4117-B6ED-226FB928E400}</author>
    <author>tc={9AB3EE5E-C0AF-4936-839B-ADD4955869A2}</author>
    <author>tc={88277BE8-58D7-4A9C-8BAE-6C4EF7B8F15F}</author>
    <author>tc={27E38DD7-6FC1-48DF-ACE8-CB160A02F68A}</author>
    <author>tc={06585ECE-4B33-45F8-94FE-BE575AEB6D01}</author>
    <author>tc={5BF73092-5417-410F-8FF4-7253FD347D34}</author>
    <author>tc={680038D8-3E36-4A62-AC3A-CE7585A8212A}</author>
    <author>tc={E4C98A73-9B8F-4B44-A68B-76C6F404A197}</author>
    <author>tc={0A5792CC-E0C3-48F7-A6B5-9F6C116922D7}</author>
    <author>tc={C5CA9E22-ED86-4054-98BF-3F8924506243}</author>
    <author>tc={A80AFF37-848C-499E-ACCF-93D2EB3BF82E}</author>
    <author>tc={F7D193C9-7A88-45E1-8E80-368D13CAE2B6}</author>
    <author>tc={504E33BD-4E69-48C5-BFC2-315163236A07}</author>
    <author>tc={7BB3CAC6-434A-4218-8328-80252E214059}</author>
    <author>tc={72AE2C93-96EF-4452-92EF-71CA7719CAF3}</author>
    <author>tc={800088A3-31AF-49D8-8940-476BFCF51214}</author>
    <author>tc={AC0FF4FF-4D12-4277-8424-3BE6B0DF5C33}</author>
    <author>tc={DDA33CCB-E41F-4D91-A570-5B985E0DB3EA}</author>
    <author>tc={178E1E77-B252-40F2-88EE-E1121C853E5B}</author>
    <author>tc={9B3C44BE-B48C-4653-990C-FFB5E7FAF1E5}</author>
    <author>tc={CB8788D2-7840-4350-A18C-A2CB4C494B53}</author>
    <author>tc={D05ACB9B-4CD9-4420-901B-6CA63DE60D58}</author>
    <author>tc={F2263698-42B2-487C-B4DF-9DC8968AAD14}</author>
    <author>tc={474DACFC-D277-40A4-A04B-91348B40EB3C}</author>
    <author>tc={A0FF8458-310C-4F39-9175-34814CA0FBA6}</author>
    <author>tc={F47B4469-B816-4275-ACA8-D87D2E382FDB}</author>
    <author>tc={89A0DF9F-9512-485A-ABFC-79163E79C1D8}</author>
    <author>tc={69672D24-5B4B-48DD-B060-048E6F723CA6}</author>
    <author>tc={C508E51A-91CE-43AB-A760-A65ED2AE2A8C}</author>
    <author>tc={59976ED6-69B5-47F6-A229-81D85A9950ED}</author>
    <author>tc={B85D87C7-5583-44EF-9CC8-B55C6F06302C}</author>
    <author>tc={358FEDF4-14B7-43A2-98E1-152D6EA231E7}</author>
    <author>tc={2D6D425E-623B-448A-B2B5-B7D91A2958D1}</author>
    <author>tc={E088FED2-CB5C-48B0-AC27-E9020E4201B2}</author>
    <author>tc={28A51A24-1A9E-41C7-ACE8-7E887689D772}</author>
    <author>tc={B013BDA5-6BCD-4A56-ABB3-A337C254D0EF}</author>
    <author>tc={A197E807-6A72-4C6C-8EE2-20D1BDC78894}</author>
    <author>tc={88CAD0DB-38DD-4F85-B969-7BC68F5687DF}</author>
    <author>tc={B48C52AF-5B77-4614-B12A-C6A73016D46D}</author>
  </authors>
  <commentList>
    <comment ref="H7" authorId="0" shapeId="0" xr:uid="{00000000-0006-0000-0000-00000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 se generaron un total de 1353 certificados, de los cuales 1 fue reprocesado, cumpliendo así la meta. Esto debido a que faltaban notas en la historia académica del egresado, se migró su información y se envió nuevamente el certificado corregido. </t>
      </text>
    </comment>
    <comment ref="N7" authorId="1" shapeId="0" xr:uid="{96DDCA6D-69B3-4CB7-926D-F67743C9199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Claudia Liliana Piedrahita Castaño
17/01/2025   
Para el período 2024-2 se generaron un total de 1114 certificados, de los cuales 1 fue reprocesado, cumpliendo así la meta. Esto debido a que hubo un error con la información en el sistema sobre la terminación académica y se envió nuevamente el certificado corregido.
</t>
      </text>
    </comment>
    <comment ref="H8" authorId="2"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20241: Se generaron 1353 certificados, de los cuales se entregaron dentro de los plazos establecidos 1351, se cumplió con la meta. Estos casos se presentaron debido a que hubo uno con inconveniente con la aplicación del pago, ya que la egresada solicitó y pago un certificado erróneo, pero no se pudo desaplicar el pago por parte tesorería para aplicarlo al correcto. Mientras que el otro fue por reconstrucción en el sistema que tardó en procesarse.</t>
      </text>
    </comment>
    <comment ref="N8" authorId="3" shapeId="0" xr:uid="{44847FFC-DB87-40FF-9B65-F247B7D0540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2024-2:Claudia Liliana Piedrahita Castaño
17/01/2025   
Para el período 2024-2 se generaron 1114 certificados, de los cuales se entregaron dentro de los plazos establecidos 1112, se cumplió con la meta. Uno de los casos se presentó debido a que el certificado no generó el código del estudiante y el otro, porque el estudiante homologó asignaturas, por lo que el certificado solicitado no mostraba los promedios, los dos casos se reportaron a soporte para su corrección, excediendo así el plazo normal de expedición.
</t>
      </text>
    </comment>
    <comment ref="H9" authorId="4" shapeId="0" xr:uid="{00000000-0006-0000-0000-00000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PRIMER SEMESTRE: Se cumplió la meta del 90%, lográndose un 96,42% en la Seccional, del total de los 197 docentes del primer periodo de 2024, 190 digitaron las notas dentro de los plazos establecidos en el calendario académico.
La Facultad de Derecho presento un total de 3 docentes que no digitaron sus notas en los términos de calendario académico (1 docentes en el primer parcial y uno en el segundo parcial en DERECHO A y 1 de trabajo social del examen final), las demás facultades: ciencias de la salud naturales y exactas presento un docente moroso en el primer parcial, facultad de ingenieras presento dos docentes moroso en el primer parcial y la facultad de ciencias económicas administrativas y contables presento un docente moroso en el primer parcial. Los docentes que no digitan sus notas en los términos son reportados mediante correo electrónico a las Decanaturas, secretarias académicas y Jefatura de personal para que se tomen las acciones correctivas pertinentes mediante listado de morosos que genera el sistema académico
Otra estrategia que se implemento desde el proceso, es enviar correos electrónicos a las decanaturas, secretarios académicos previo al cierre de cada corte como alerta para minimizar la extemporaneidad de los docentes </t>
      </text>
    </comment>
    <comment ref="N9" authorId="5" shapeId="0" xr:uid="{F104C5E2-B3E3-4FB5-9588-FAFF600E4E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SEGUNDO PERIODO: Se cumplió la meta del 90%, lográndose un 91.75% en la Seccional, del total de los 206 docentes del segundo periodo de 2024, 189 digitaron las notas dentro de los plazos establecidos en el calendario académico.
La Facultad de Derecho presento un total de 2 docentes que no digitaron sus notas en los términos de calendario académico (1 docente en el segundo parcial en DERECHO y 1 de trabajo social ), las demás facultades: ciencias de la salud naturales y exactas presento 12 docentes morosos así: en el primer parcial 9, en el segundo parcial 2, y en examen final 1, facultad de ingenieras no presento docentes morosos y la facultad de ciencias económicas administrativas y contables presentó 3 docentes moros para el primer parcial. Los docentes que no digitan sus notas en los términos, son reportados mediante correo electrónico a las Decanaturas, secretarias académicas y Jefatura de personal para que se tomen las acciones correctivas pertinentes mediante listado de morosos que genera el sistema académico
Otra estrategia que se implemento desde el proceso, es enviar correos electrónicos a las decanaturas, secretarios académicos previo al cierre de cada corte como alerta para minimizar la extemporaneidad de los docentes </t>
      </text>
    </comment>
    <comment ref="H10" authorId="6" shapeId="0" xr:uid="{00000000-0006-0000-0000-00000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PRIMER SEMESTRE: Se cumple con la meta estándar con un 80,22 % para un total de 490 solicitudes de los cuales 396 fueron tramitadas en los tiempos establecidos, de las cuales 17, quedaron para 2024-2 y las 77 restantantes fueron atendidas pero no quedaron dentro de los tiempos por la naturaleza de las mismas. </t>
      </text>
    </comment>
    <comment ref="N10" authorId="7" shapeId="0" xr:uid="{F533640C-20E1-45C2-8249-5538AD109BF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SEGUNDO SEMESTRE: Se cumple la meta estándar con un 80.16 % para un total de 625 solicitudes recibidas en el periodo de los cuales 501 fueron tramitadas en los tiempos establecidos, 13 solicitudes quedaron para tramitarse en el 2025-1 y 111 restantes fueron atendidas pero no quedaron dentro de los tiempos por la naturaleza de las mismas. </t>
      </text>
    </comment>
    <comment ref="H11" authorId="8" shapeId="0" xr:uid="{00000000-0006-0000-0000-00000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PRIMER SEMESTRE:
Para el semestre de 2024-1 se cumplió la meta del 80% del proceso de Almacén, el total de solicitudes V.S entregas oportunas (menos de 20 días). Tuvo un porcentaje de 99% de efectividad y el promedio en días es de 5. De las 02 son solicitudes que se recibieron en la fecha, pero fueron entregadas parciales de acuerdo a las fechas solicitadas por unidades académicas y administrativas </t>
      </text>
    </comment>
    <comment ref="N11" authorId="9" shapeId="0" xr:uid="{BADF62C8-BD8E-443D-B39E-09A8163D783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Se Atendieron 243 solicitudes, y se cumplieron con todas ellas en el tiempo de la meta establecida a nivel nacional, hasta 20 días para la atención de ellas; no todas se atendieron con la prontitud esperada, toda vez que se llegó ,con 07 solicitudes, casi al límite (entre 15 y 19 días para la atención de éstos), pero se debió a la demora de los proveedores de la entrega de insumos que se habían agotado y que estaban en proceso de compra y entrega del insumo (papel bond y tornillería para el almacén de ferretería).
Se logra la entrega dentro de los tiempos, ya que se trato de entregar las solicitudes de la seccional, tan pronto se recibía la solicitud se realizaba el proceso debido en el sofware y la entrega en físico. </t>
      </text>
    </comment>
    <comment ref="E12" authorId="10" shapeId="0" xr:uid="{00000000-0006-0000-0000-000006000000}">
      <text>
        <r>
          <rPr>
            <b/>
            <sz val="12"/>
            <color indexed="81"/>
            <rFont val="Tahoma"/>
            <family val="2"/>
          </rPr>
          <t>Gloria Amparo Sanchez:</t>
        </r>
        <r>
          <rPr>
            <sz val="12"/>
            <color indexed="81"/>
            <rFont val="Tahoma"/>
            <family val="2"/>
          </rPr>
          <t xml:space="preserve">
Evaluar el cumplimiento de las actividades planeadas por la auditoría Interna.</t>
        </r>
      </text>
    </comment>
    <comment ref="H12" authorId="11" shapeId="0" xr:uid="{00000000-0006-0000-0000-00000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 De las 142 Auditorias Planeadas de Enero a Junio de 2024; se ejecutó el 100% de las auditorias del plan general de trabajo. Dando cumpliendo con la meta estándar nacional. Del plan de trabajo anual ejecutado por el equipo auditor se realizaron el total de las auditorias propuestas: Académicas, Administrativa y Financiera. Controlando el seguimiento a través de semaforización en dicho plan. </t>
      </text>
    </comment>
    <comment ref="N12" authorId="12" shapeId="0" xr:uid="{CA070645-99BC-431C-A0B2-C65F5094162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Sandra Milena Valencia Hernandez
02/01/2025   
2024-2: De las 139 Auditorias Planeadas de Julio a Diciembre de 2024; se ejecutó el 100% de las auditorias del plan general de trabajo. Dando cumpliendo con la meta estándar nacional. Del plan de trabajo anual ejecutado por el equipo auditor se realizaron el total de las auditorias propuestas: Académicas, Administrativa y Financiera. Controlando el seguimiento a través de semaforización en dicho plan.
</t>
      </text>
    </comment>
    <comment ref="H13" authorId="13" shapeId="0" xr:uid="{00000000-0006-0000-0000-00000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Enero 2024: Se realizó control previo a 208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I13" authorId="14" shapeId="0" xr:uid="{00000000-0006-0000-0000-00000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Febrero 2024: Se realizó control previo a 256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J13" authorId="15" shapeId="0" xr:uid="{00000000-0006-0000-0000-00000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Marzo 2024: Se realizó control previo a 332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K13" authorId="16" shapeId="0" xr:uid="{00000000-0006-0000-0000-00000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Abril 2024: Se realizó control previo a 289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L13" authorId="17" shapeId="0" xr:uid="{00000000-0006-0000-0000-00000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Mayo 2024: Se realizó control previo a 306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M13" authorId="18" shapeId="0" xr:uid="{00000000-0006-0000-0000-00000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Junio 2024: Se realizó control previo a 275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N13" authorId="19" shapeId="0" xr:uid="{00000000-0006-0000-0000-00000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2024: Se realizó control previo a 174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O13" authorId="20" shapeId="0" xr:uid="{00000000-0006-0000-0000-00000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2024: Se realizó control previo a 289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P13" authorId="21" shapeId="0" xr:uid="{3CC69621-07C0-4CFB-9C74-4603882C8E3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2024: Se realizó control previo a 296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Q13" authorId="22" shapeId="0" xr:uid="{A181C1DC-2ED1-4ECF-9B82-37403572CD3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Octubre2024: Se realizó control previo a 299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R13" authorId="23" shapeId="0" xr:uid="{EA381150-7FAE-44B0-A373-04E7F64E7AE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2024 : Se realizó control previo a 305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S13" authorId="24" shapeId="0" xr:uid="{75C5EBED-685A-4F3B-AE0C-25E51B0A8FD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 2024 : Se realizó control previo a 321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
      </text>
    </comment>
    <comment ref="E14" authorId="10" shapeId="0" xr:uid="{00000000-0006-0000-0000-000010000000}">
      <text>
        <r>
          <rPr>
            <b/>
            <sz val="9"/>
            <color indexed="81"/>
            <rFont val="Tahoma"/>
            <family val="2"/>
          </rPr>
          <t>Gloria Amparo Sanchez:</t>
        </r>
        <r>
          <rPr>
            <sz val="9"/>
            <color indexed="81"/>
            <rFont val="Tahoma"/>
            <family val="2"/>
          </rPr>
          <t xml:space="preserve">
RANGO BUENO: 2% </t>
        </r>
      </text>
    </comment>
    <comment ref="H14" authorId="25" shapeId="0" xr:uid="{82218644-D0A5-4818-81A3-7A4ACFF490B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Año 2024
Total de volúmenes perdidos: 62 ejemplares; Pérdida total: 0,13% (Sede Centro: 0,03%,Sede Belmonte: 0,24%). La meta nacional de pérdida de material bibliográfico es del 1%. En ambos años (2023 y 2024), las pérdidas están por debajo de la meta nacional del 1%, lo que indica una gestión adecuada del material bibliográfico.
En 2024, la pérdida de material bibliográfico disminuyó en comparación con 2023, pasando del 0,21% al 0,13%, lo que muestra una mejora en la gestión del material. (La Sede Centro presenta una pérdida baja, 0,03% en 2024, lo que indica un buen control del material en esta sede. La Sede Belmonte también presenta una pérdida controlada, con 0,24% en 2024, una disminución respecto al 0,41% registrado en 2023. </t>
      </text>
    </comment>
    <comment ref="E15" authorId="10" shapeId="0" xr:uid="{00000000-0006-0000-0000-000011000000}">
      <text>
        <r>
          <rPr>
            <b/>
            <sz val="9"/>
            <color indexed="81"/>
            <rFont val="Tahoma"/>
            <family val="2"/>
          </rPr>
          <t>Gloria Amparo Sanchez:</t>
        </r>
        <r>
          <rPr>
            <sz val="9"/>
            <color indexed="81"/>
            <rFont val="Tahoma"/>
            <family val="2"/>
          </rPr>
          <t xml:space="preserve">
RANGO BUENO: 36% -50%</t>
        </r>
      </text>
    </comment>
    <comment ref="H15" authorId="26" shapeId="0" xr:uid="{00000000-0006-0000-00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Adriana Patricia Oyuela Lopez
15/07/2024   
Indicador: oportunidad de inducción: 2024-1
En el primer semestre de 2024, la seccional superó la meta nacional del 80%, alcanzando un destacado 86.05% en la inducción de nuevos estudiantes. Del total de 3,475 estudiantes matriculados, 595 fueron nuevos para el período 2024-1. De estos estudiantes nuevos:
512 recibieron la inducción semestral, lo que representa el 86.05% de efectividad en la orientación inicial.
Estudiantes de pregrado: 423 (80.2% del total de nuevos estudiantes).
Estudiantes de posgrado: 89 (9.8% del total de nuevos estudiantes).</t>
      </text>
    </comment>
    <comment ref="N15" authorId="27" shapeId="0" xr:uid="{A01AAD7D-787E-4BF6-AAE7-5DE098470D5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Indicador: oportunidad de inducción: 2024-2
El objetivo del indicador es medir la oportunidad de inducción de los estudiantes nuevos, calculando el porcentaje de alumnos nuevos que recibieron la inducción en relación con el total de alumnos nuevos matriculados. Total de estudiantes matriculados en 2024-2: 3,392
(2869 de pregrado y 523 de posgrado). Estudiantes nuevos matriculados en 2024-2: 321. Estudiantes que recibieron la inducción: 290. Este resultado indica que el 90.3% de los estudiantes nuevos matriculados en el segundo semestre de 2024 tuvieron la oportunidad de recibir la inducción.
Por nivel educativo: Inducciones realizadas a estudiantes de pregrado: 942; Capacitaciones realizadas a estudiantes de pregrado y posgrado: 1,143 usuarios capacitados. El 90.3% de los estudiantes nuevos matriculados en el segundo semestre de 2024 recibieron la inducción, lo que supera significativamente la meta nacional de 80%.
</t>
      </text>
    </comment>
    <comment ref="E16" authorId="10" shapeId="0" xr:uid="{00000000-0006-0000-0000-000013000000}">
      <text>
        <r>
          <rPr>
            <b/>
            <sz val="9"/>
            <color indexed="81"/>
            <rFont val="Tahoma"/>
            <family val="2"/>
          </rPr>
          <t>Gloria Amparo Sanchez:</t>
        </r>
        <r>
          <rPr>
            <sz val="9"/>
            <color indexed="81"/>
            <rFont val="Tahoma"/>
            <family val="2"/>
          </rPr>
          <t xml:space="preserve">
RANGO BUENO: 30</t>
        </r>
      </text>
    </comment>
    <comment ref="H16" authorId="28" shapeId="0" xr:uid="{DDC09EC1-07A5-4BC1-907F-7181E500D3E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AÑO 2024
Número de alumnos matriculados: 3.392 Total de colección en libros físicos: 43.489 ejemplares (Sede Centro: 19.836, Sede Belmonte: 23.653).
Esto significa que, en promedio, hay 12,82 volúmenes físicos disponibles por cada alumno, lo que supera la meta nacional de 10 volúmenes por alumno.
En 2024, la proporción de volúmenes por alumno es 12,82%, mientras que en 2023 fue 11,22%. Hay una ligera disminución de 1,6 puntos porcentuales entre ambos años. Esto podría deberse al incremento de alumnos matriculados o una menor adquisición de ejemplares, aunque la Seccional sigue cumpliendo con el objetivo nacional de 10 volúmenes por alumno. </t>
      </text>
    </comment>
    <comment ref="E18" authorId="29" shapeId="0" xr:uid="{00000000-0006-0000-0000-000014000000}">
      <text>
        <r>
          <rPr>
            <b/>
            <sz val="9"/>
            <color indexed="81"/>
            <rFont val="Tahoma"/>
            <family val="2"/>
          </rPr>
          <t>Gloria A. Sanchez M.:</t>
        </r>
        <r>
          <rPr>
            <sz val="9"/>
            <color indexed="81"/>
            <rFont val="Tahoma"/>
            <family val="2"/>
          </rPr>
          <t xml:space="preserve">
Indicador de Gestión de la Biblioteca: “NIVEL DE CONSULTA DE RECURSOS VIRTUALES DE LAS BASES DE DATOS” Por recomendación del Director Nacional de Biblioteca, donde confirma que las variables de este indicador se deberán alimentar teniendo en cuenta las siguientes herramientas. Variable 1. Número de interacciones virtuales en las Bases de Datos; este dato será tomado de la herramienta SIGUL 
Variable 2. Total, de la comunidad universitaria: esta información será tomada del documento “Certificado de Planeación cantidad de estudiantes –Resolución 03”, (el cual se genera dos veces al año y los directores de biblioteca tienen el acceso a este).  Con relación a que aún no se encuentra determinada una meta para este indicador como para el de “Nivel de Uso de Recursos Bibliográficos Físicos (externo y sala)”, se ha recomendado tomar un periodo más como línea base con el objetivo de tener una mayor exactitud a la hora de asignar las metas. 
</t>
        </r>
      </text>
    </comment>
    <comment ref="H18" authorId="30" shapeId="0" xr:uid="{00000000-0006-0000-0000-00001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del 2024, la Seccional registró un total de 1,657,819 interacciones entre los 3,475 estudiantes matriculados. Estas interacciones fueron distribuidas por facultad para reflejar el uso específico de recursos virtuales en cada programa académico
CIENCIAS ECONÓMICAS ADMINISTRATIVAS Y CONTABLES:
Durante el primer semestre de 2024, se observó que los programas de pregrado y posgrado de la Facultad de Ciencias Económicas, Administrativas y Contables utilizaron recursos virtuales en un 34%, con un total de 306,011 interacciones registradas. Estas interacciones se distribuyen de la siguiente manera:
Docentes: 19,746 interacciones en 10 usuarios, representando el 15.5% del total.
Estudiantes de pregrado: 246,273 interacciones en 156 usuarios, equivalente al 80.5% del total.
Estudiantes de posgrado: 39,992 interacciones en 30 usuarios, con un porcentaje del 13.0% del total.
DERECHO, CIENCIAS POLÍTICAS Y SOCIALES:
Durante el primer semestre de 2024, se observó que los programas de pregrado y posgrado de la Facultad de Derecho, ciencias políticas y sociales utilizaron recursos virtuales en un 64%, con un total de 961,059 interacciones registradas. Estas interacciones se distribuyen de la siguiente manera:
Docentes: 44,342 interacciones en 23 usuarios, representando el 21.7% del total.
Estudiantes de pregrado: 618,728 interacciones en 672 usuarios, equivalente al 1.6% del total.
Estudiantes de posgrado: 297,989 interacciones en 164 usuarios, con un porcentaje del 3.2% del total.
CIENCIAS DE LA SALUD, EXACTAS Y NATURALES
Durante el primer semestre de 2024, se observó que los programas de pregrado y posgrado de la Facultad de Ciencias de la Salud Exactas y Naturales utilizaron recursos virtuales en un 48%, con un total de 253,254 interacciones registradas. Estas interacciones se distribuyen de la siguiente manera:
Docentes: 13,189 interacciones en 15 usuarios, representando el 19.2% del total.
Estudiantes de pregrado: 229,168 interacciones en 30 usuarios, equivalente al 1.1% del total.
Estudiantes de posgrado: 10,897 interacciones en 11 usuarios, con un porcentaje del 23.2% del total.
INGENIERÍA
Durante el primer semestre de 2024, se observó que los programas de pregrado y posgrado de la Facultad de Ciencias de la Salud Exactas y Naturales utilizaron recursos virtuales en un 24%, con un total de 137,495 interacciones registradas. Estas interacciones se distribuyen de la siguiente manera:
Docentes: 18,434 interacciones en 17 usuarios, representando el 7.5% del total.
Estudiantes de pregrado: 108,164 interacciones en 174 usuarios, equivalente al 1.1% del total.
Estudiantes de posgrado: 10,897 interacciones en 11 usuarios, con un porcentaje del 12.6% del total. </t>
      </text>
    </comment>
    <comment ref="N18" authorId="31" shapeId="0" xr:uid="{2A7F372B-985E-4C90-9320-D1D1493C0604}">
      <text>
        <t>[Comentario encadenado]
Su versión de Excel le permite leer este comentario encadenado; sin embargo, las ediciones que se apliquen se quitarán si el archivo se abre en una versión más reciente de Excel. Más información: https://go.microsoft.com/fwlink/?linkid=870924
Comentario:
    Análisis de Interacciones en la Seccional Pereira (Segundo Semestre de 2024)
Durante el segundo semestre de 2024, la Seccional Pereira registró un total de 1,092,709 interacciones hasta el 31 de diciembre, realizadas por 1,301 usuarios que hicieron uso de los recursos académicos. Sin embargo, al analizar los datos, es importante señalar que al sumar ciertos ítems en el sistema SIGUL, no se refleja adecuadamente lo que el sistema genera. En este sentido, destaco los siguientes puntos:
Interacciones de Docentes, Estudiantes de Pregrado, Posgrado y Graduados: Este grupo constituye la mayor parte de las interacciones registradas. No obstante, es importante observar que el sistema tiene algunas inconsistencias en la forma en que clasifica las interacciones.
Interacciones de Administrativos: El reporte de interacciones para los usuarios administrativos es constante, con un total de 25,340 interacciones distribuidas entre 9 usuarios. Esta cifra es la misma para todos los programas de la Seccional Pereira.
Interacciones de Estudiantes No Activos, Desertores, No Matriculados y No Definidos: Se registraron 21,553 interacciones entre 46 usuarios pertenecientes a estas categorías. Estas interacciones no se incluyen dentro del total de interacciones por facultad.
Para la Facultad de Ciencias Económicas, Administrativas y Contables, se detallan las interacciones de acuerdo con los diferentes tipos de usuarios:
Docentes: Se registraron 5.807 interacciones correspondientes a 7 usuarios.
Estudiantes de Pregrado: Se registraron 51,418 interacciones distribuidas entre 79 usuarios.
Estudiantes de Posgrado: Se registraron 1.150 interacciones realizadas por 7 usuarios.
Graduados: Se registraron 26,042 interacciones entre 21 usuarios.
El total de interacciones en esta facultad es de 84.417 en 114 usuarios, lo que representa el 8% de la utilización de recursos por parte de la facultad sobre el total de interacciones reflejadas para la Seccional (1,092,709 interacciones en 1,301 usuarios). Además, las interacciones de la facultad constituyen el 23% del total de estudiantes matriculados en la Facultad, que fueron 503 estudiantes.
Para la Facultad de Derecho Ciencias Políticas y Sociales, se detallan las interacciones de acuerdo con los diferentes tipos de usuarios:
Docentes: Se registraron 30.750 interacciones correspondientes en 24 usuarios.
Estudiantes de Pregrado: Se registraron 165.696 interacciones distribuidas entre 274 usuarios.
Estudiantes de Posgrado: Se registraron 21.525 interacciones realizadas por 57 usuarios.
Graduados: Se registraron 273.632 interacciones entre 218 usuarios.
El total de interacciones en esta facultad es de 491.603 en 573 usuarios, lo que representa el 45% de la utilización de recursos por parte de la facultad sobre el total de interacciones reflejadas para la Seccional (1,092,709 interacciones en 1,301 usuarios). Además, las interacciones de la facultad constituyen el 40% del total de estudiantes matriculados en la Facultad, que fueron 1.424 estudiantes.
Para la Facultad de Ciencias de la Salud exactas y naturales, se detallan las interacciones de acuerdo con los diferentes tipos de usuarios:
Docentes: Se registraron 14.653 interacciones correspondientes en 14 usuarios.
Estudiantes de Pregrado: Se registraron 243.218 interacciones distribuidas entre 259 usuarios.
Estudiantes de Posgrado: Se registraron 747 interacciones realizadas por 1 usuarios.
Graduados: Se registraron 16.064 interacciones entre 30 usuarios.
El total de interacciones en esta facultad es de 274.682 en 304 usuarios, lo que representa el 25% de la utilización de recursos por parte de la facultad sobre el total de interacciones reflejadas para la Seccional (1,092,709 interacciones en 1,301 usuarios). Además, las interacciones de la facultad constituyen el 46% del total de estudiantes matriculados en la Facultad, que fueron 663 estudiantes.
Para la Facultad de Ingenierías, se detallan las interacciones de acuerdo con los diferentes tipos de usuarios:
Docentes: Se registraron 33.356 interacciones correspondientes en 23 usuarios.
Estudiantes de Pregrado: Se registraron 144.855 interacciones distribuidas entre 210 usuarios.
Estudiantes de Posgrado: Se registraron 28.812 interacciones realizadas por 17 usuarios.
Graduados: Se registraron 13.922 interacciones entre 18 usuarios.
El total de interacciones en esta facultad es de 220.945 en 3268 usuarios, lo que representa el 20% de la utilización de recursos por parte de la facultad sobre el total de interacciones reflejadas para la Seccional (1,092,709 interacciones en 1,301 usuarios). Además, las interacciones de la facultad constituyen el 33% del total de estudiantes matriculados en la Facultad, que fueron 802 estudiantes.
El porcentaje de uso global se calcula considerando el total de usuarios registrados en relación con el total de estudiantes matriculados en todas las facultades:
Total de usuarios registrados: 1,301
Total de estudiantes matriculados: 3,392
Interpretación: El 38.36% de los estudiantes matriculados en la Seccional Pereira hicieron uso de los recursos virtuales durante el segundo semestre de 2024.</t>
      </text>
    </comment>
    <comment ref="E19" authorId="10" shapeId="0" xr:uid="{00000000-0006-0000-0000-000016000000}">
      <text>
        <r>
          <rPr>
            <b/>
            <sz val="9"/>
            <color indexed="81"/>
            <rFont val="Tahoma"/>
            <family val="2"/>
          </rPr>
          <t>Gloria Amparo Sanchez:</t>
        </r>
        <r>
          <rPr>
            <sz val="9"/>
            <color indexed="81"/>
            <rFont val="Tahoma"/>
            <family val="2"/>
          </rPr>
          <t xml:space="preserve">
RANGO BUENO: 0,5</t>
        </r>
      </text>
    </comment>
    <comment ref="H19" authorId="32" shapeId="0" xr:uid="{814B5AA8-4172-4E8D-AC8A-0C1F3468B832}">
      <text>
        <t>[Comentario encadenado]
Su versión de Excel le permite leer este comentario encadenado; sin embargo, las ediciones que se apliquen se quitarán si el archivo se abre en una versión más reciente de Excel. Más información: https://go.microsoft.com/fwlink/?linkid=870924
Comentario:
    2024: AÑO 2024
De acuerdo con las métricas establecidas, el objetivo para el acuerdo de servicio de consulta en sala y préstamo de material bibliográfico es del 0,3%, correspondiente al 50% del acuerdo de servicio.
Se adquirieron 417 ejemplares en total, distribuidos en 137 títulos: 28 títulos con 306 ejemplares fueron adquiridos por compra. (102 títulos con 103 ejemplares) fueron obtenidos por donación. (4 títulos con 5 ejemplares) fueron adquiridos a través de canje. Además, se cuenta con 546,438 títulos en formato electrónico suscritos en las bases de datos durante el año lectivo, lo que fortalece el acceso a recursos digitales y nos permite superar el índice de crecimiento por los recursos digitales adquiridos. Y el número de estudiantes matriculados fue de 3392 en el 2024.</t>
      </text>
    </comment>
    <comment ref="E20" authorId="10" shapeId="0" xr:uid="{00000000-0006-0000-0000-000017000000}">
      <text>
        <r>
          <rPr>
            <b/>
            <sz val="9"/>
            <color indexed="81"/>
            <rFont val="Tahoma"/>
            <family val="2"/>
          </rPr>
          <t xml:space="preserve">Gloria Amparo Sanchez:
Rango bueno 80%-70% buscar acciones </t>
        </r>
      </text>
    </comment>
    <comment ref="H20" authorId="33" shapeId="0" xr:uid="{E201D01F-C68C-41DA-9376-7C35FD9A465B}">
      <text>
        <t>[Comentario encadenado]
Su versión de Excel le permite leer este comentario encadenado; sin embargo, las ediciones que se apliquen se quitarán si el archivo se abre en una versión más reciente de Excel. Más información: https://go.microsoft.com/fwlink/?linkid=870924
Comentario:
    2024: Para la vigencia del año 2024, Se cumple la meta estándar nacional "Ejecutar el 80% de las actividades establecidas en el Plan Anual de Trabajo" , obteniéndose un resultado del 90,41%. De un total de 73 actividades programadas en el plan anual de trabajo (PAT) de Bienestar Universitario, 66 fueron ejecutadas.
Las actividades por área se ejecutaron así:
Salud: 11 actividades ejecutadas
Desarrollo Humano: 9 actividades ejecutadas
Deportes: 10 actividades ejecutadas
Cultura: 15 actividades ejecutadas
Promoción socioeconómica: 4 actividades ejecutadas
Programa de Permanecía y Graduación Estudiantil con Calidad (PPGEC): 7 actividades ejecutadas
Egresados: 10 actividades ejecutadas</t>
      </text>
    </comment>
    <comment ref="H21" authorId="34" shapeId="0" xr:uid="{A1106FB5-E706-446D-B917-9F0641184F5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Para la vigencia del año 2024, desde la Dirección de Bienestar Universitario se cumple con la meta de ejecutar el 2% del presupuesto de la seccional Pereira.
El Presupuesto total ejecutado por Bienestar Universitario fue de $868.000.000 y el ejecutado en la seccional Pereira fue de $38.548.000.000 equivalente al 2,25%. </t>
      </text>
    </comment>
    <comment ref="E22" authorId="10" shapeId="0" xr:uid="{00000000-0006-0000-0000-000018000000}">
      <text>
        <r>
          <rPr>
            <b/>
            <sz val="9"/>
            <color indexed="81"/>
            <rFont val="Tahoma"/>
            <family val="2"/>
          </rPr>
          <t>Gloria Amparo Sanchez:</t>
        </r>
        <r>
          <rPr>
            <sz val="9"/>
            <color indexed="81"/>
            <rFont val="Tahoma"/>
            <family val="2"/>
          </rPr>
          <t xml:space="preserve">
Gloria Amparo Sanchez:
Rango bueno:  7,99% - 5%</t>
        </r>
      </text>
    </comment>
    <comment ref="H22" authorId="35" shapeId="0" xr:uid="{00000000-0006-0000-0000-00001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del año la coordinación de Deportes obtiene un resultado del 10,98%, superando la meta del 10% de la participación de la comunidad en las actividades de Deportes.
El número total de participantes en actividades formativas fue de 1.498, el número total de participantes en actividades recreativas de 939, y de 67 estudiantes que participaron en grupos representativos, con respecto al total de población de la comunidad Unilibrista en semestre de 3.787.
Las actividades realizadas desde el área de recreación y deportes durante el primer semestre, tuvieron un impacto muy positivo en la comunidad. Se llevaron a cabo las disciplinas de futbol, baloncesto, voleibol, actividad física en el gimnasio y natación. </t>
      </text>
    </comment>
    <comment ref="N22" authorId="36" shapeId="0" xr:uid="{1DF120F0-B3B2-4B2F-A981-FA012A90397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del año la coordinación de Deportes obtiene un resultado del 50,43%, superando la meta del 10% de la participación de la comunidad en las actividades de Deportes.
El número total de participantes en actividades formativas fue de 1.527, el número total de participantes en actividades recreativas de 2.609, y de 66 estudiantes que participaron en grupos representativos, con respecto al total de población de la comunidad Unilibrista en semestre de 3.500.
Las actividades realizadas desde el área de recreación y deportes durante el segundo semestre, tuvieron un impacto muy positivo en la comunidad. Se llevaron a cabo las disciplinas de futbol, baloncesto, voleibol, actividad física en el gimnasio y natación.
Las actividades recreativas mas relevantes para el segundo semestre fuero la semana unilibrista. </t>
      </text>
    </comment>
    <comment ref="E23" authorId="10" shapeId="0" xr:uid="{00000000-0006-0000-0000-00001A000000}">
      <text>
        <r>
          <rPr>
            <b/>
            <sz val="9"/>
            <color indexed="81"/>
            <rFont val="Tahoma"/>
            <family val="2"/>
          </rPr>
          <t>Gloria Amparo Sanchez:</t>
        </r>
        <r>
          <rPr>
            <sz val="9"/>
            <color indexed="81"/>
            <rFont val="Tahoma"/>
            <family val="2"/>
          </rPr>
          <t xml:space="preserve">
Rango bueno:  7,99% - 5%</t>
        </r>
      </text>
    </comment>
    <comment ref="H23" authorId="37" shapeId="0" xr:uid="{00000000-0006-0000-0000-00001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del 2024, desde la coordinación de cultura se cumplió la meta estándar nacional "Alcanzar la participación del 8% del total de la Comunidad Unilibrista en las acciones culturales", obteniendo la seccional Pereira un resultado seccional del 8,14% donde el total de participantes en actividades culturales formativas fue de 521, y actividades culturales recreativas de 2.987, con una población total de 3787 personas (estudiantes, docentes, administrativos) los cuales hacen parte de la comunidad unilibrista.
Dentro de las actividades destacadas para el segundo semestre desde el área de cultura se impacto en cursos cortos de pintura, danza árabe y lengua de señas y se continuo con la oferta de las disciplinas como:
Clases de danzas
Clases de música
Taller de lectura y escritura </t>
      </text>
    </comment>
    <comment ref="N23" authorId="38" shapeId="0" xr:uid="{64A5F9C1-A73D-43AA-8B9B-ABCFFDADABD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del 2024, desde la coordinación de cultura se cumplió la meta estándar nacional "Alcanzar la participación del 8% del total de la Comunidad Unilibrista en las acciones culturales", obteniendo la seccional Pereira un resultado seccional del 30,73% de una población de 3.500 (estudiantes, docentes, administrativos).
Se conto con una participación de 22 personas en grupos representativos, 2.589 participantes en actividades culturales formativas y 1.920 participantes en actividades culturales recreativas.
Dentro de las actividades destacadas para el segundo semestre desde el área de cultura se impacto en las disciplinas de:
Clases de danzas
Clases de música
Clases de fotografía
Taller de lectura y escritura
Semillero de la filarmónica
</t>
      </text>
    </comment>
    <comment ref="E24" authorId="10" shapeId="0" xr:uid="{00000000-0006-0000-0000-00001C000000}">
      <text>
        <r>
          <rPr>
            <b/>
            <sz val="9"/>
            <color indexed="81"/>
            <rFont val="Tahoma"/>
            <family val="2"/>
          </rPr>
          <t>Gloria Amparo Sanchez:</t>
        </r>
        <r>
          <rPr>
            <sz val="9"/>
            <color indexed="81"/>
            <rFont val="Tahoma"/>
            <family val="2"/>
          </rPr>
          <t xml:space="preserve">
Rango bueno: 24,99%-20%</t>
        </r>
      </text>
    </comment>
    <comment ref="H24" authorId="39" shapeId="0" xr:uid="{00000000-0006-0000-0000-00001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del 2024, la coordinación de salud cumple la meta del 50% con un resultado seccional del 53,23%, de un total de 3787 integrantes de la comunidad, se logran impactar a 2.016 personas entre estudiantes de pregrado y posgrado, docentes, administrativos y egresados de la comunidad Unilibrista.
Se continua con un impacto positivo en las intervenciones realizadas dirigidas a toda la comunidad Unilibrista, Fortaleciendo las acciones de promoción y prevención encaminadas a generar hábitos y estilos de vida saludable, que permitan una mayor conciencia y empoderamiento entre los integrantes de la comunidad universitaria, sobre la importancia de la cultura del cuidado de la salud como aspecto fundamental para el disfrute de la vida.
Así, se llevan a cabo programas sobre todo de prevención y promoción; contamos con consultorio médico y programas tales como:
Consulta Medica general
Consulta de control por medico general
Consulta de asesoría en planificación familiar
Valoración medico-deportiva
Programas de promoción y prevención
Atención inicial de emergencias (primeros auxilios)
Servicio de área protegida
Programa de autocuidado:
Manejo del estrés
Sexualidad responsable
Orientación en hábitos de vida saludable
Detección y diagnostico temprano en alteración psicosocial.</t>
      </text>
    </comment>
    <comment ref="N24" authorId="40" shapeId="0" xr:uid="{83D1D6D7-5512-4F60-964A-58AE95A816A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del 2024, la coordinación de salud cumple la meta del 50% con un resultado seccional del 59,14%, de un total de 3500 integrantes de la comunidad, se logran impactar a 2.070 personas entre estudiantes de pregrado y posgrado, docentes, administrativos y egresados de la comunidad Unilibrista.
Se continua con un impacto positivo en las intervenciones realizadas dirigidas a toda la comunidad Unilibrista, Fortaleciendo las acciones de promoción y prevención encaminadas a generar hábitos y estilos de vida saludable, que permitan una mayor conciencia y empoderamiento entre los integrantes de la comunidad universitaria, sobre la importancia de la cultura del cuidado de la salud como aspecto fundamental para el disfrute de la vida.
Así, se llevan a cabo programas sobre todo de prevención y promoción; contamos con consultorio médico y programas tales como:
Consulta Medica general
Consulta de control por medico general
Consulta de asesoría en planificación familiar
Valoración medico-deportiva
Programas de promoción y prevención
Atención inicial de emergencias (primeros auxilios)
Servicio de área protegida
Programa de autocuidado:
Manejo del estrés
Sexualidad responsable
Orientación en hábitos de vida saludable
Detección y diagnostico temprano en alteración psicosocial </t>
      </text>
    </comment>
    <comment ref="E25" authorId="10" shapeId="0" xr:uid="{00000000-0006-0000-0000-00001E000000}">
      <text>
        <r>
          <rPr>
            <b/>
            <sz val="9"/>
            <color indexed="81"/>
            <rFont val="Tahoma"/>
            <family val="2"/>
          </rPr>
          <t>Gloria Amparo Sanchez:</t>
        </r>
        <r>
          <rPr>
            <sz val="9"/>
            <color indexed="81"/>
            <rFont val="Tahoma"/>
            <family val="2"/>
          </rPr>
          <t xml:space="preserve">
Rango bueno: 24,99%-20%</t>
        </r>
      </text>
    </comment>
    <comment ref="H25" authorId="41" shapeId="0" xr:uid="{00000000-0006-0000-0000-00001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del 2024, el área de desarrollo humano cumple la meta estándar nacional, con un resultado seccional del 25,53% de una población total de 3787 personas entre estudiantes de pregrado y posgrado, docentes, administrativos y egresados que hacen parte de la comunidad unilibrista, participaron en programas de desarrollo humano 1934 personas.
Desde el área de Desarrollo humano realizamos acompañamiento integral en salud mental en momentos de crisis, con seguimiento y continuidad de terapias psicológica clínica a la Comunidad Unilibrista y programas tales como:
Asesoría y acompañamiento Psicológico
Talleres motivacionales para la practica empresarial, integral y profesional
Talleres de adaptación a la vida universitaria
Educación y asesoría para el crecimiento y desarrollo personal y profesional
Programa de autocuidado:
Manejo del estrés
Sexualidad responsable
Hábitos de vida saludable
Encuentro de padres unilibristas
Salud mental
valoración por psicología clínica
acompañamiento y consejería en manejo de alteraciones psicosociales </t>
      </text>
    </comment>
    <comment ref="N25" authorId="42" shapeId="0" xr:uid="{CBAE3CB5-AD0F-4800-A48D-19AB6F8E6B5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del 2024, el área de desarrollo humano cumple la meta estándar nacional, con un resultado seccional del 25,71% de una población total de 3500 personas entre estudiantes, docentes, administrativos y egresados que hacen parte de la comunidad unilibrista, participaron en programas de desarrollo humano 1800 personas.
Desde el área de Desarrollo humano realizamos acompañamiento integral en salud mental en momentos de crisis, con seguimiento y continuidad de terapias psicológica clínica a la Comunidad Unilibrista y programas tales como:
Asesoría y acompañamiento Psicológico
Talleres motivacionales para la practica empresarial, integral y profesional
Talleres de adaptación a la vida universitaria
Educación y asesoría para el crecimiento y desarrollo personal y profesional
Programa de autocuidado:
Manejo del estrés
Sexualidad responsable
Hábitos de vida saludable
Encuentro de padres unilibristas
Salud mental
valoración por psicología clínica
acompañamiento y consejería en manejo de alteraciones psicosociales </t>
      </text>
    </comment>
    <comment ref="E26" authorId="10" shapeId="0" xr:uid="{00000000-0006-0000-0000-000020000000}">
      <text>
        <r>
          <rPr>
            <b/>
            <sz val="9"/>
            <color indexed="81"/>
            <rFont val="Tahoma"/>
            <family val="2"/>
          </rPr>
          <t>Gloria Amparo Sanchez:</t>
        </r>
        <r>
          <rPr>
            <sz val="9"/>
            <color indexed="81"/>
            <rFont val="Tahoma"/>
            <family val="2"/>
          </rPr>
          <t xml:space="preserve">
Rango bueno: 4 - 5</t>
        </r>
      </text>
    </comment>
    <comment ref="H26" authorId="43" shapeId="0" xr:uid="{00000000-0006-0000-0000-00002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del 2024, 93 usuarios calificaron el servicio a través del sistema de calidad obteniéndose como resultado el 4,98% de la satisfacción en la atención en salud.
Los servicios ofrecidos en esta área son: Consulta médica, asesorías en planificación familiar, atención inicial de urgencias y emergencias, servicio del área protegida, entre otros.</t>
      </text>
    </comment>
    <comment ref="N26" authorId="44" shapeId="0" xr:uid="{0DE38C5A-3CDA-4BD2-A172-C5DFA853F89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del 2024, 95 usuarios calificaron el servicio a través del sistema de calidad obteniéndose como resultado el 4,95% de la satisfacción en la atención en salud.
Los servicios ofrecidos en esta área son: Consulta médica, asesorías en planificación familiar, atención inicial de urgencias y emergencias, servicio del área protegida, entre otros. </t>
      </text>
    </comment>
    <comment ref="E27" authorId="10" shapeId="0" xr:uid="{00000000-0006-0000-0000-000022000000}">
      <text>
        <r>
          <rPr>
            <b/>
            <sz val="9"/>
            <color indexed="81"/>
            <rFont val="Tahoma"/>
            <family val="2"/>
          </rPr>
          <t>Gloria Amparo Sanchez:</t>
        </r>
        <r>
          <rPr>
            <sz val="9"/>
            <color indexed="81"/>
            <rFont val="Tahoma"/>
            <family val="2"/>
          </rPr>
          <t xml:space="preserve">
Rango bueno: 4 - 5</t>
        </r>
      </text>
    </comment>
    <comment ref="H27" authorId="45" shapeId="0" xr:uid="{00000000-0006-0000-0000-00002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del 2024, 8 usuarios calificaron el servicio de psicología, por medio del sistema de calidad, con una sumatoria de 40 calificaciones, obteniéndose una evaluación del 5,0% de satisfacción.
Se cuenta con servicio Psicología clínica y educativa, psicóloga asignada a cada facultad , las cuales trabajan en las estrategias educativas que ayudan a la institución a ampliar las tasas de permanencia y graduación con calidad. </t>
      </text>
    </comment>
    <comment ref="N27" authorId="46" shapeId="0" xr:uid="{8DAC5D56-5C29-4E8E-861E-3A27AF3DC78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del 2024, 41 usuarios calificaron el servicio de psicología, por medio del sistema de calidad, con una sumatoria de 201 calificaciones, obteniéndose una evaluación del 4,9% de satisfacción.
Se cuenta con servicio Psicología clínica y educativa, las cuales trabajan en las estrategias educativas que ayudan a la institución a ampliar las tasas de permanencia y graduación con calidad y la adaptación a la vida universitaria. </t>
      </text>
    </comment>
    <comment ref="H28" authorId="47" shapeId="0" xr:uid="{00000000-0006-0000-0000-00002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del 2024, desde la coordinación de promoción socioeconómica contamos con una participación de 739 integrantes de la comunidad unilibrista, entre estudiantes, docentes, personal administrativo y egresados, de 3.787 total de la población de la comunidad unilibrista, con un resultado de impacto del 19,51%
Llevando a cabo desde la coordinación de promoción socioeconómica actividades presenciales, como:
1. Estudiantes impactados en la Inducción en pregrado.
2. Noche de la excelencia
3. Noche de la pertenencia
4. Capacitaciones de liderazgo
5. Escuela de liderazgo </t>
      </text>
    </comment>
    <comment ref="N28" authorId="48" shapeId="0" xr:uid="{A36602FD-285C-47C3-B560-B9618BA8033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del 2024, desde la coordinación de promoción socioeconómica contamos con una participación de 1904 integrantes de la comunidad unilibrista, entre estudiantes, docentes, personal administrativo y egresados, de 3.500 total de la población de la comunidad unilibrista, con un resultado de impacto del 54,40%
Llevando a cabo desde la coordinación de promoción socioeconómica actividades presenciales, como:
1. Estudiantes impactados en la Inducción en pregrado.
2. Noche de la excelencia
3. Noche de la pertenencia
4. Capacitaciones de liderazgo
5. Escuela de liderazgo
6. Semana de la integración Unilibrista
7. Celebración dia de la familia unilibrista </t>
      </text>
    </comment>
    <comment ref="H29" authorId="49" shapeId="0" xr:uid="{00000000-0006-0000-0000-00002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del año 2024, se cumple la meta nacional, obteniéndose en la seccional el 4,52%. De un total de 171 beneficiados con recursos (Económicos, Tecnológicos, otros), de acuerdo al total de la comunidad uniibrista, que fue de 3787, distribuidos así:
* Desde las secretarías académicas por reglamento estudiantil, se hizo entrega de 100 becas a los estudiantes que cumplen requisitos para matricula de honor.
* Se realiza seguimiento y apoyo a 71 estudiantes que ingresan por el programa de Risaralda Profesional. </t>
      </text>
    </comment>
    <comment ref="N29" authorId="50" shapeId="0" xr:uid="{D6430D09-DEDF-42CB-B298-89C6BD90A72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del año 2024, se cumple la meta nacional, obteniéndose en la seccional el 4,11%. De un total de 144 beneficiados con recursos (Económicos, Tecnológicos, otros), de acuerdo al total de la comunidad uniibrista, que fue de 3500, distribuidos así:
* Desde las secretarías académicas por reglamento estudiantil, se hizo entrega de 75 becas a los estudiantes que cumplen requisitos para matricula de honor.
</t>
      </text>
    </comment>
    <comment ref="H30" authorId="51" shapeId="0" xr:uid="{00000000-0006-0000-0000-00002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primer semestre de 2024, se cumplió la meta estándar nacional del 2%, lográndose un resultado en la seccional del 4.42%. El número de egresados que participaron en eventos realizados en la Seccional fue de 636 del total de 14.394 egresados que cuentan con la base de datos actualizada (a través de registros de Excel y la plataforma de egresados adviser.
Se realizaron en total 53 actividades, liderados por algunos de los directores de programa de cada Facultad; desde el Área de Egresados se brinda apoyo con la publicación de los mismos y se aclaran inquietudes con los egresados que requieren mayor información.
La realización de diferentes eventos permite fortalecer el vínculo de los egresados con su Alma Mater, como una de las sugerencias que más se ha recibido (Programación de actualizaciones de los diferentes programas).
Como oportunidad de mejora se continuará el contacto directo con la nueva generación de graduados con el fin de lograr que la asistencia sea más significativa a la participación de los diferentes eventos que se realizan en la seccional, también insistir con los programas y áreas que no reportaron actividades con egresados para realicen actividades para egresados (Nutrición y Dietética, Ing. Civil, Ing. Comercial, Trabajo Social, Áreas de Salud y Desarrollo Humano y Promoción Socioeconómica), </t>
      </text>
    </comment>
    <comment ref="N30" authorId="52" shapeId="0" xr:uid="{93A46F82-8ED4-4C30-B51E-5BAE8B11D7B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 2024, se cumplió la meta estándar nacional del 2%, con una participación de 1.151 egresados en eventos realizados por la Seccional, de un total de 15.578, equivalente al 7.39%.
Se realizaron en total 29 actividades, con la participación de las Facultades y sus directores de programa; desde el Área de Egresados se brinda apoyo con la publicación de los mismos y se suministra la información necesaria de acuerdo con las inquietudes de los interesados.
Los eventos con temas de actualizaciones académicas, permite fortalecer el vínculo de los egresados con su Alma Mater. Se puede apreciar un aumento significativo en la participación de nuestros graduados. </t>
      </text>
    </comment>
    <comment ref="H31" authorId="53" shapeId="0" xr:uid="{00000000-0006-0000-0000-00002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total de egresados que cuentan con la base de datos actualizado es de 14.394 de un total de 26.079 egresados. Durante el semestre 2024-1 se actualizaron 2.139 egresados a través de la plataforma Adviser, superando la meta del 50% (2023-1) que fue de 1.510.
Una de las estrategias donde mayor resultado se ha obtenido en la seccional, ha sido a través de llamadas telefónicas y atención personalizada. </t>
      </text>
    </comment>
    <comment ref="N31" authorId="54" shapeId="0" xr:uid="{61497A25-41E6-4C63-8BD5-C033147CD30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El total de egresados que cuentan con la base de datos actualizado es de 15.578 de un total de 26.682 egresados. Durante el semestre 2024-2 se actualizaron 1942 egresados a través de la plataforma Adviser.
Una de las estrategias donde mayor resultado se ha obtenido en la seccional, ha sido a través de llamadas telefónicas y atención personalizada. </t>
      </text>
    </comment>
    <comment ref="H32" authorId="55" shapeId="0" xr:uid="{00000000-0006-0000-0000-00002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del año 2024, se cumplió con la meta estándar nacional del 2% , se obtuvo un resultado seccional del 2.48%. la participación de los egresados en actividades de Bienestar universitario fue de 357 de un total de 14.394 egresados que cuentan con la base de datos actualizada. Desde cada una de las coordinaciones de Bienestar Universitario, se distribuye de la siguiente manera:
* Área de Desarrollo Humano: 25 egresados - en atenciones Psicológicas.
* Área de Salud: 20 egresados, en actividades de consulta médica.
* Área Deportes: 160 egresados, en actividades como clases de natación, Inter Roscas Fútbol, clases de baloncesto y en el préstamo de escenarios deportivos.
* Área cultura: tuvo una participación de 50 egresados en las actividades de día de la mujer, lectura escritura y música.
* Área promoción socioeconómica: 102 egresados que tuvieron participación del directorio de emprendimiento. </t>
      </text>
    </comment>
    <comment ref="N32" authorId="56" shapeId="0" xr:uid="{E2FE01F4-A347-4126-9B46-66B4EBB7568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En el segundo semestre del año 2024, se cumplió con la meta estándar, se obtuvo un resultado seccional del 3.33%. La participación de los egresados en actividades de Bienestar universitario fue de 518 de un total de 15.578 egresados que cuentan con la base de datos actualizada. Desde cada una de las coordinaciones de Bienestar Universitario, se distribuye de la siguiente manera:
Área de Egresados: 309 egresados
Área de salud: participaron 23 egresados
Desarrollo Humano: participaron 71 egresados
Área Deportes: 68 egresados impactados.
Área cultura: participación de 31 egresados.
Área promoción socioeconómica: participación de 12 egresados
Area de permanencia: participación de 4 egresados. </t>
      </text>
    </comment>
    <comment ref="E33" authorId="10" shapeId="0" xr:uid="{00000000-0006-0000-0000-000029000000}">
      <text>
        <r>
          <rPr>
            <b/>
            <sz val="9"/>
            <color indexed="81"/>
            <rFont val="Tahoma"/>
            <family val="2"/>
          </rPr>
          <t>Gloria Amparo Sanchez:</t>
        </r>
        <r>
          <rPr>
            <sz val="9"/>
            <color indexed="81"/>
            <rFont val="Tahoma"/>
            <family val="2"/>
          </rPr>
          <t xml:space="preserve">
RANGO BUENO: 70% -80%</t>
        </r>
      </text>
    </comment>
    <comment ref="H33" authorId="57" shapeId="0" xr:uid="{AD87E6F9-B044-49B4-A15E-A7EDE092D64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Se dió cumplimiento al PIDI proyectos 21, 22 y 23 y al plan de trabajo de Calidad de la siguiente manera:
Proyecto 21: De las 5 acciones y 11 actividades , se realizaron 11 con un 100% de cumplimiento.
1. Acompañamiento a los procesos para realizar ajustes a los documentos por solicitudes de cambio Documental
2. Actualización anual de la herramienta de comunicaciones por los 16 procesos del SGC para identificar las comunicaciones internas y externas.
3. Actualización del mapa de procesos y política de calidad de acuerdo al alcance incluyendo todas las Facultades del SGC acorde con los objetivos del mismo a directrices nacionales (Facultades de: Derecho Ciencias Políticas y Sociales y Ciencias de la Salud Exactas y naturales)
4. Realizar las auditorías internas y externas para verificar el cumplimiento de normatividad y satisfacción del cliente.
5.Identificación anual de nuevos cambios que afecten positiva o negativamente la universidad en cada uno de los procesos y las actividades para su ejecución.
6.Identificación anual de nuevos riesgos y oportunidades de mejora para mitigarlos y/o controlarlos.
7.Brindar apoyo a los procesos para registrar y hacer seguimiento a la ejecución de los Comités institucionales en el sistema de información KAWAK
8. Seguimiento a la Medición de indicadores de proceso y de acuerdos de servicio con sus análisis de resultados
9.Realización de la Revisión Gerencial anual como rendición de cuentas del estado de los procesos
10. Elaboración y ejecución de los cronogramas de acompañamiento con los procesos con el fin de sostenimiento y mantenimiento del SGC
11.Recertificación del Sistema con el 100% de las Facultades y mantenimiento del SGC.
Proyecto 22: De las 4 acciones y 5 Actividades , se realizaron 5 con un 100% cumplimiento, respecto a la encuesta de satisfacción se está a la espera de la consolidación de los resultados a nivel nacional para formular e implementar oportunidades de mejora de acuerdo a resultados.
1. Acompañamiento a los procesos para identificar las oportunidades de mejora que generen impacto en el proceso o en la institución
2. Realización de acompañamientos y capacitaciones a los líderes de proceso y equipos de trabajo relacionados al SGG.
3. Aplicación de la encuesta de satisfacción 2024 y formular e implementar oportunidades de mejora de acuerdo a resultados.
4. Continuar con el seguimiento a la atención a peticiones, quejas, reclamos y denuncias (PQRSD) generando acciones correctivas o de mejora.
5. Continuar realizando seguimiento, control y medición a las calificaciones del servicio y servicios no conformes.
Proyecto 23: 1 accion y 8 Actividades , se realizaron 8 con un 100% cumplimiento, respecto a la certificación del Centro de Conciliación del Consultorio Juridico no fue programada por la Dirección Nacional de Calidad para 2024 y respecto a la certificación de estadares de calidad del laboratorio de servicios de la Facultad de Ciencias de la salud, se solicitó la vista pero está no ha sido programada por el departamento de salud pública del departamento de Risaralada.
1.Documentar procedimientos de los sistemas integrados de gestión, que aún no se encuentren documentados o están inconclusos
2.Continuar realizando control de documentos y registros en todos los sistemas que aún no se hayan estandarizado.
3.Formular Indicadores en todos los sistemas
4.Identificación de riesgos en los procesos que corresponda.
5.Incluir en las auditorías internas de calidad los diferentes sistemas integrados.
6.Acompañamiento al centro de conciliación del consultorio jurídico en la documentación para el cumplimiento de los requisitos de la norma NT5906 del 2012 de Minjusticia.
7.Acompañamiento a la facultad de salud en la documentación para el cumplimiento de los requisitos de la norma ISO 170025 para acreditar laboratorios.
8. Ejecución del comité de los SIG. </t>
      </text>
    </comment>
    <comment ref="H34" authorId="58" shapeId="0" xr:uid="{E56A62C7-B9F3-4EC5-A74A-7086FE1F498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2024:PEREIRA 2024: Se identificaron 22 cambios en los procesos, para lo cual se formularon 66 actividades en el plan de implementación de cambios. Se implementaron 63 actividades equivalente al 95.45% a la fecha de la ejecución del cronograma de seguimientos (20/12/2024).
Tipos de cambio:
4 Infraestructura, instalaciones y equipos
2 Normativo
10 Procesos y/o Métodos de Trabajo.
2 Recurso Humano (Clave)
4 Tecnológicos
Procesos:
1 Aseguramiento de la Calidad
3 Bienestar Universitario
3 Dirección Estratégica
5 Docencia
1 Gestión de Servicios Generales
1 Gestión Financiera
2 Gestión Humana
2 Gestión Informática
1 Investigación
3 Proyección Social
Para los 3 cambios pendientes se continuará su ejecución para el año 2025:
1. Actualización plan de ordenamiento del campus.
2.Adaptación Programa de Residuos Generados en la atención en salud y otras actividades
3-Ampliación de la oferta de venta de servicios de la Facultad de Ciencias de la Salud </t>
      </text>
    </comment>
    <comment ref="H35" authorId="59" shapeId="0" xr:uid="{35C171D2-04A5-48A9-A9D5-7EC0CB6F627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Desde la coordinación de calidad se trabajó con los lideres de proceso en la actualización del mapa de riesgo de la seccional y se implementaron los controles en KAWAK para el tratamiento de los mismos.
Para el 2024, se trabajó en la mitigación de 35 riesgos en los diferentes procesos: 27 identificados en el periodo y 8 riesgos de otros periodos así: (2019: 1, 2021: 2, 2023:6), se formularon 67 acciones, de las cuales se encuentran 58 implementadas y con seguimiento registrado en el kawak con un porcentaje de cumplimiento en su control y mitigación del 87%.
Los riesgos están clasificados así:
3 Estratégico
5 Financiero
8 Operativo
3 Reputacional
4 Legal
2 Normativo
7 Procesos Interno
3 Tecnologico </t>
      </text>
    </comment>
    <comment ref="E36" authorId="60" shapeId="0" xr:uid="{00000000-0006-0000-0000-00002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Máximo que el 20% de las quejas del semestre sean recurrentes.
(Equivale al 8% del total del Objetivo 1)</t>
      </text>
    </comment>
    <comment ref="H36" authorId="61" shapeId="0" xr:uid="{00000000-0006-0000-0000-00002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 Durante el primer semestre de 2024, de un total de 30 PQRSD, se presentaron 6 quejas recurrentes, equivalentes al 20 %, las cuales fueron revisadas y atendidas por el proceso responsable:
1.Afectación de clase por paro
2.Cese de actividades
3.Preocupación e Inconformidad
4.Derecho de Petición- Facultad de Derecho por cese de actividades
5.Solicitud de reparacion red WIFI
6-Queja reiterada pésimo servicio de internet.Ediifcio de laboratorios de Ingenierìas </t>
      </text>
    </comment>
    <comment ref="N36" authorId="62" shapeId="0" xr:uid="{9BF62076-6635-4701-952E-AD895F58776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PEREIRA: Durante el segundo periodo del año 2024, de un total de 59 PQRSD, se presentó 1 queja recurrente equivalente al 1.69%, la cual fue revisadas y atendida por el proceso responsable:
Motivo: NOTIFICACION DE UNA SITUACION EN LA ESP SST. </t>
      </text>
    </comment>
    <comment ref="E37" authorId="63" shapeId="0" xr:uid="{00000000-0006-0000-0000-00002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Cerrar un 90% del total de quejas recibidas en el periodo
(Equivale al 6% del total del Objetivo 1)</t>
      </text>
    </comment>
    <comment ref="H37" authorId="64" shapeId="0" xr:uid="{00000000-0006-0000-0000-00002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primer semestre de 2024 , a través de la página web de la Universidad (KAWAK), se presentaron 30 PQRSD de los cuales 9 fueron peticiones, 7 quejas, 5 reclamos 5 requerimientos de ayuda, 2 solicitudes de información y 2 sugerencias, 29 se respondieron en el tiempo establecido equivalente al 96.67%. Correspondientes a los procesos de:
ADMISIONES Y REGISTRO 7
BIBLIOTECA 1
DIRECCIÓN ESTRATÉGICA 1
FACULTAD DE CIENCIAS DE LA SALUD 2
FACULTAD DE CIENCIAS ECONOMICAS 1
FACULTAD DE DERECHO 8
FACULTAD DE INGENIERIAS 3
GESTION FINANCIERA 1
GESTION HUMANA 2
GESTION INFORMATICA 2
SERVICIOS GENERALES 2 </t>
      </text>
    </comment>
    <comment ref="N37" authorId="65" shapeId="0" xr:uid="{9C36B0AD-E2E1-4B64-A6BA-DF7E1C88EDC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2024-2:PEREIRA: Durante el segundo semestre de 2024 , a través de la página web de la Universidad (KAWAK), se presentaron 59 PQRSD las cuales fueron cerradas en un 100% en el periodo.
Las PQRSD se clasificaron así:
34 Peticiones
9 Quejas
1 Reclamos
2 Denuncia
7 Requerimientos de Ayuda
4 Solicitudes de Información Pública
2 Sugerencias / Propuesta
De tipo :
26 Académicas
12 Administrativas
2 Infraestructura Fisica
2 Infraestructura Tecnologica
7 Bienestar
5 Financieras
2 Consultorio Juridico
2 Seguridad
1 Gestión Ambiental
PQRSD por proceso:
10 ADMISIONES Y REGISTRO
4 BIENESTAR UNIVERSITARIO
3 CONSULTORIO JURIDICO Y CENTRO DE CONCILIACION
2 DIRECCION ESTRATEGICA
3 DIRECCION FINANCIERA
4 FACULTAD DE CIENCIAS DE LA SALUD
2 FACULTAD DE CIENCIAS ECONOMICAS
6 FACULTAD DE DERECHO
2 FACULTAD DE INGENIERIAS
4 GESTION HUMANA
2 GESTION INFORMATICA
1 PROMOCION Y MERCADEO
12 SECRETARIA SECCIONAL
4 SERVICIOS GENERALES </t>
      </text>
    </comment>
    <comment ref="E38" authorId="66" shapeId="0" xr:uid="{00000000-0006-0000-0000-00002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Responder dentro del tiempo establecido un 80% del total de quejas recibidas en el periodo
(Equivale al 6% del total del Objetivo 1)</t>
      </text>
    </comment>
    <comment ref="H38" authorId="67" shapeId="0" xr:uid="{00000000-0006-0000-0000-00002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 De un Total de 30 PQRSD presentadas en el primer semestre, 27 de ellas fueron respondidas dentro del tiempo establecido. con un cumplimiento en tiempo de respuesta del 90%.
Petición (9)
Quejas (7)
Reclamos (5)
Requerimientos de Ayuda (5)
Solicitudes de Información Pública (2)
Sugerencias / Propuesta (2) </t>
      </text>
    </comment>
    <comment ref="N38" authorId="68" shapeId="0" xr:uid="{178FC148-006F-407F-B22B-53BD674803D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Durante el segundo periodo del año 2024, a través de la página web de la Universidad (KAWAK), se recibieron un total de 59 PQRSD, 58 de ellas fueron respondidas dentro del tiempo establecido. con un cumplimiento en tiempo de respuesta del 98.21%.
34 peticiones
9 quejas
1 reclamo
2 denuncias
7 requerimientos de ayuda,
4 solicitudes de información publica
2 sugerencias.
La restante no se pudo cumplir con el tiempo establecido porque la solictud estaba en revisión por parte del departamento juridico. </t>
      </text>
    </comment>
    <comment ref="H39" authorId="69" shapeId="0" xr:uid="{2B8E83C2-728B-482C-9784-7A4ACDB7A1C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En la seccional Pereira se realizaron las auditorías internas del 14 al 22 de mayo de 2024. Se auditaron los 16 procesos inmersos en el Sistema de Gestión de Calidad, (19) áreas teniendo en cuenta cada Facultad a través de auditorías presenciales. Los procesos de Adquisiciones y suministros, Internacionalización y Servicios Generales fueron auditadas de manera remota. Para la ejecución de las auditorías se contó con 11 auditores activos internos asignados a los diferentes procesos y 3 auditores de otras seccionales (1 seccional de Cali y 2 de Bogotá)
1Jorge Enrique Ramírez Rincón
2Adriana Patricia Oyuela López
3Claudia Liliana Piedrahíta Castaño
4"Jaime Alonso Vélez Mazo"
5German Bedoya Cardona
6Carlos Andrés Mejía Vergara
7"Endna García Hernández"
8Jaime Eduardo Uricoechea Bedoya
9Angela María Arias Toro
10Adriana Felisa Guzmán Maya
11Leidy Johana Chiquito Becerra
12.César Homero Villota Cuaychar (Cali Virtual)
13.Guillermo A. Schoonewolff A. (Bogotá Virtual)
14. Rafael E. De La Rosa C. (Bogotá Virtual)
Como resultado se recibieron:
-(4) no conformidades para las cuales se generaron (9) acciones correctivas, las cuales se trabajaron con los líderes de proceso y equipos de trabajo y quedaron cerradas al 100% en el periodo y (50) observaciones para las cuales se generaron (69) oportunidades de mejora en los procesos, se logró cerrar 40 oportunidades de mejora en el periodo, quedan 10 para ejecuatar en el año 2025.
1 BIENESTAR UNIVERSITARIO
1 ADQUISICIONES Y SUMINISTROS
1 GESTIÓN HUMANA
1 PROYECCIÓN SOCIAL(PRACTICAS) </t>
      </text>
    </comment>
    <comment ref="B40" authorId="70" shapeId="0" xr:uid="{E62FABEE-9014-4269-90E8-99039805FAF8}">
      <text>
        <t>[Comentario encadenado]
Su versión de Excel le permite leer este comentario encadenado; sin embargo, las ediciones que se apliquen se quitarán si el archivo se abre en una versión más reciente de Excel. Más información: https://go.microsoft.com/fwlink/?linkid=870924
Comentario:
    INHABILITADO EN 2024 POR COORD NAC CALIDAD</t>
      </text>
    </comment>
    <comment ref="B41" authorId="71" shapeId="0" xr:uid="{2B0A8577-021B-4602-AA03-F4433D25FAFF}">
      <text>
        <t>[Comentario encadenado]
Su versión de Excel le permite leer este comentario encadenado; sin embargo, las ediciones que se apliquen se quitarán si el archivo se abre en una versión más reciente de Excel. Más información: https://go.microsoft.com/fwlink/?linkid=870924
Comentario:
    INHABILITADO EN 2024 POR COORD NAC CALIDAD</t>
      </text>
    </comment>
    <comment ref="B42" authorId="72" shapeId="0" xr:uid="{00000000-0006-0000-0000-000030000000}">
      <text>
        <r>
          <rPr>
            <b/>
            <sz val="9"/>
            <color indexed="81"/>
            <rFont val="Tahoma"/>
            <family val="2"/>
          </rPr>
          <t>Leidy J. Chiquito B.:</t>
        </r>
        <r>
          <rPr>
            <sz val="9"/>
            <color indexed="81"/>
            <rFont val="Tahoma"/>
            <family val="2"/>
          </rPr>
          <t xml:space="preserve">
DRA LILIANA MARIA GIL</t>
        </r>
      </text>
    </comment>
    <comment ref="H42" authorId="73" shapeId="0" xr:uid="{6F853DB0-771F-4832-9404-99EEDA592DAC}">
      <text>
        <t>[Comentario encadenado]
Su versión de Excel le permite leer este comentario encadenado; sin embargo, las ediciones que se apliquen se quitarán si el archivo se abre en una versión más reciente de Excel. Más información: https://go.microsoft.com/fwlink/?linkid=870924
Comentario:
    2024: Se entregaron los 4 estados financieros obligatorios con los respectivos anexos a la revisoría fiscal y a la sede principal. El 25 de enero 2025 según cronograma nacional.</t>
      </text>
    </comment>
    <comment ref="B43" authorId="72" shapeId="0" xr:uid="{00000000-0006-0000-0000-000031000000}">
      <text>
        <r>
          <rPr>
            <b/>
            <sz val="9"/>
            <color indexed="81"/>
            <rFont val="Tahoma"/>
            <family val="2"/>
          </rPr>
          <t>Leidy J. Chiquito B.:</t>
        </r>
        <r>
          <rPr>
            <sz val="9"/>
            <color indexed="81"/>
            <rFont val="Tahoma"/>
            <family val="2"/>
          </rPr>
          <t xml:space="preserve">
DOCTOR JAIME
</t>
        </r>
      </text>
    </comment>
    <comment ref="E43" authorId="10" shapeId="0" xr:uid="{00000000-0006-0000-0000-000032000000}">
      <text>
        <r>
          <rPr>
            <b/>
            <sz val="9"/>
            <color indexed="81"/>
            <rFont val="Tahoma"/>
            <family val="2"/>
          </rPr>
          <t>Gloria Amparo Sanchez:</t>
        </r>
        <r>
          <rPr>
            <sz val="9"/>
            <color indexed="81"/>
            <rFont val="Tahoma"/>
            <family val="2"/>
          </rPr>
          <t xml:space="preserve">
Rango bueno: 11% - 14%</t>
        </r>
      </text>
    </comment>
    <comment ref="H43" authorId="74" shapeId="0" xr:uid="{B0328C5B-B53C-495C-B7E3-61D9A8CD4C8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año 2024 se cumplio con el indicador de Inversiones, recursos de capital 0, el indicador nos da como resultado 6.6% en las modificaciones al presupuesto. </t>
      </text>
    </comment>
    <comment ref="B44" authorId="72" shapeId="0" xr:uid="{00000000-0006-0000-0000-000033000000}">
      <text>
        <r>
          <rPr>
            <b/>
            <sz val="9"/>
            <color indexed="81"/>
            <rFont val="Tahoma"/>
            <family val="2"/>
          </rPr>
          <t>Leidy J. Chiquito B.:</t>
        </r>
        <r>
          <rPr>
            <sz val="9"/>
            <color indexed="81"/>
            <rFont val="Tahoma"/>
            <family val="2"/>
          </rPr>
          <t xml:space="preserve">
DR JAIME
</t>
        </r>
      </text>
    </comment>
    <comment ref="E44" authorId="10" shapeId="0" xr:uid="{00000000-0006-0000-0000-000034000000}">
      <text>
        <r>
          <rPr>
            <b/>
            <sz val="9"/>
            <color indexed="81"/>
            <rFont val="Tahoma"/>
            <family val="2"/>
          </rPr>
          <t>Gloria Amparo Sanchez:</t>
        </r>
        <r>
          <rPr>
            <sz val="9"/>
            <color indexed="81"/>
            <rFont val="Tahoma"/>
            <family val="2"/>
          </rPr>
          <t xml:space="preserve">
RANGO BUENO: 11% - 14%</t>
        </r>
      </text>
    </comment>
    <comment ref="H44" authorId="75" shapeId="0" xr:uid="{C0E5F8C7-0CCF-4813-A51F-9F8A21E54F7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Se cumple el indicador de precisión del presupuesto del gasto al estar por debajo del 10%. El valor del presupuesto total de gastos aprobado fue de 43.171 millones, el valor del total del presupuesto de gastos modificado fue de 43.744 millones, no hubo adiciones de recursos de capital </t>
      </text>
    </comment>
    <comment ref="B45" authorId="72" shapeId="0" xr:uid="{00000000-0006-0000-0000-000035000000}">
      <text>
        <r>
          <rPr>
            <b/>
            <sz val="9"/>
            <color indexed="81"/>
            <rFont val="Tahoma"/>
            <family val="2"/>
          </rPr>
          <t>Leidy J. Chiquito B.:</t>
        </r>
        <r>
          <rPr>
            <sz val="9"/>
            <color indexed="81"/>
            <rFont val="Tahoma"/>
            <family val="2"/>
          </rPr>
          <t xml:space="preserve">
DOCTOR JAIME</t>
        </r>
      </text>
    </comment>
    <comment ref="E45" authorId="10" shapeId="0" xr:uid="{00000000-0006-0000-0000-000036000000}">
      <text>
        <r>
          <rPr>
            <b/>
            <sz val="9"/>
            <color indexed="81"/>
            <rFont val="Tahoma"/>
            <family val="2"/>
          </rPr>
          <t>Gloria Amparo Sanchez:</t>
        </r>
        <r>
          <rPr>
            <sz val="9"/>
            <color indexed="81"/>
            <rFont val="Tahoma"/>
            <family val="2"/>
          </rPr>
          <t xml:space="preserve">
rango bueno:  4% - 5%</t>
        </r>
      </text>
    </comment>
    <comment ref="H45" authorId="76" shapeId="0" xr:uid="{7CB984F6-D209-4D56-A889-A0DBDB781C2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Año 2024: Se cumplió la meta nacional " no superar el 3% de variación entre el presupuesto aprobado y el ajustado ", se presento una variación del 1.68%. </t>
      </text>
    </comment>
    <comment ref="B46" authorId="72" shapeId="0" xr:uid="{00000000-0006-0000-0000-000037000000}">
      <text>
        <r>
          <rPr>
            <b/>
            <sz val="9"/>
            <color indexed="81"/>
            <rFont val="Tahoma"/>
            <family val="2"/>
          </rPr>
          <t>Leidy J. Chiquito B.:</t>
        </r>
        <r>
          <rPr>
            <sz val="9"/>
            <color indexed="81"/>
            <rFont val="Tahoma"/>
            <family val="2"/>
          </rPr>
          <t xml:space="preserve">
NO APAREE EN KAWAK</t>
        </r>
      </text>
    </comment>
    <comment ref="E46" authorId="10" shapeId="0" xr:uid="{00000000-0006-0000-0000-000038000000}">
      <text>
        <r>
          <rPr>
            <b/>
            <sz val="9"/>
            <color indexed="81"/>
            <rFont val="Tahoma"/>
            <family val="2"/>
          </rPr>
          <t>Gloria Amparo Sanchez:</t>
        </r>
        <r>
          <rPr>
            <sz val="9"/>
            <color indexed="81"/>
            <rFont val="Tahoma"/>
            <family val="2"/>
          </rPr>
          <t xml:space="preserve">
Controlar los créditos y montos a través de Financieras e ICETEX, con el fin de evidenciar cuantos estudiantes pasan a través de créditos indirectos y evitar que se presenten saldos antiguos.</t>
        </r>
      </text>
    </comment>
    <comment ref="H46" authorId="77" shapeId="0" xr:uid="{658A73E6-740F-4D46-9C1B-7D4E6EDCBF1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bien se supera la meta estándar nacional (80%), con un 80.29%, donde de $2.741.400.818, se logró recaudar el valor de $2.200.972.664, situación atípica en la seccional, donde el recuado generalmente supera ampliamente lo establecido, en este caso, se tardó en la legalización de algunos estudiantes que tiene crédito con esta entidad por la situación presentada de un paro de apróximadamente dos meses, lo que afecto no solo las legalizaciones, sino otras actividades en la Universidad Libre de la Seccional Pereira. </t>
      </text>
    </comment>
    <comment ref="N46" authorId="78" shapeId="0" xr:uid="{63A86183-0E0B-4808-8859-33288BF7D4B2}">
      <text>
        <t>[Comentario encadenado]
Su versión de Excel le permite leer este comentario encadenado; sin embargo, las ediciones que se apliquen se quitarán si el archivo se abre en una versión más reciente de Excel. Más información: https://go.microsoft.com/fwlink/?linkid=870924
Comentario:
    2024: Se supera la meta estándar nacional (80%), en la seccional se obtuvo un resultado del 95.16%%, el valor total de los créditos otorgados por las entidades financieras fue de $2.805.235.860 y el valor total recaudado fue $2.669.487.328 lo que corresponde a un 95.16%. La principal entidad financiera para la Seccional es el ICETEX, por lo tanto, se tiene establecido el cobro a los estudiantes que están morosos con esta entidad para que, a su vez, el desembolso a la Universidad sea oportuno y lo más importante continuar con el estudiante para el resto de su carrera. Para este semestre se logró renovar a tiempo a los créditos y con ello obtener oportunamente los recursos de esta entidad.</t>
      </text>
    </comment>
    <comment ref="B47" authorId="72" shapeId="0" xr:uid="{00000000-0006-0000-0000-00003A000000}">
      <text>
        <r>
          <rPr>
            <b/>
            <sz val="9"/>
            <color indexed="81"/>
            <rFont val="Tahoma"/>
            <family val="2"/>
          </rPr>
          <t>Leidy J. Chiquito B.:</t>
        </r>
        <r>
          <rPr>
            <sz val="9"/>
            <color indexed="81"/>
            <rFont val="Tahoma"/>
            <family val="2"/>
          </rPr>
          <t xml:space="preserve">
DRA BEATRIZ LEON
</t>
        </r>
      </text>
    </comment>
    <comment ref="E47" authorId="10" shapeId="0" xr:uid="{00000000-0006-0000-0000-00003B000000}">
      <text>
        <r>
          <rPr>
            <b/>
            <sz val="9"/>
            <color indexed="81"/>
            <rFont val="Tahoma"/>
            <family val="2"/>
          </rPr>
          <t>Gloria Amparo Sanchez:</t>
        </r>
        <r>
          <rPr>
            <sz val="9"/>
            <color indexed="81"/>
            <rFont val="Tahoma"/>
            <family val="2"/>
          </rPr>
          <t xml:space="preserve">
Controlar el comportamiento de la recuperación de cartera de lo que la Universidad Libre financia directamente, con el fin de analizar y mejorar la gestión de cobros y evitar saldos antiguos</t>
        </r>
      </text>
    </comment>
    <comment ref="H47" authorId="79" shapeId="0" xr:uid="{D293E770-0B4D-461B-A61D-B276D76A0C7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AÑO 2024: Se cumple la meta nacional con un porcentaje de cumplimiento del 82,30%, el valor de los créditos directos otorgados en el período fue de $1.122.546.366 y el valor de los créditos directos recaudados fue de $923.872.881, si bien se ha realizado un proceso de cobranza de manera insistente, el estudiante conociendo que la fecha de pago de la matrícula es el 31 de enero de 2025, tarda un poco más en ponerse al día para realizar su cargue académico. Es importante informar que ya se iniciaron todos los procesos de cobro con los estudiantes que están en mora. </t>
      </text>
    </comment>
    <comment ref="E48" authorId="10" shapeId="0" xr:uid="{00000000-0006-0000-0000-00003C000000}">
      <text>
        <r>
          <rPr>
            <b/>
            <sz val="9"/>
            <color indexed="81"/>
            <rFont val="Tahoma"/>
            <family val="2"/>
          </rPr>
          <t>Gloria Amparo Sanchez:</t>
        </r>
        <r>
          <rPr>
            <sz val="9"/>
            <color indexed="81"/>
            <rFont val="Tahoma"/>
            <family val="2"/>
          </rPr>
          <t xml:space="preserve">
Cumplir con el tiempo establecido en el acuerdo de servicio para los días promedio para el trámite de cuentas por pagar.</t>
        </r>
      </text>
    </comment>
    <comment ref="H48" authorId="80" shapeId="0" xr:uid="{00000000-0006-0000-0000-00003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cumple la meta del indicador, de un total de 91 documentos soportes y o facturas electrónicas recibidas en el mes, el 100% se radicaron dentro de los primeros 5 días establecidos en el acuerdo de servicio. </t>
      </text>
    </comment>
    <comment ref="I48" authorId="81" shapeId="0" xr:uid="{00000000-0006-0000-0000-00003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cumple la meta del indicador, de un total de 211 documentos soportes y o facturas electrónicas recibidas en el mes, el 100% se radicaron dentro de los primeros 5 días establecidos en el acuerdo de servicio. </t>
      </text>
    </comment>
    <comment ref="J48" authorId="82" shapeId="0" xr:uid="{00000000-0006-0000-0000-00003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cumple la meta del indicador, de un total de 279 documentos soportes y o facturas electrónicas recibidas en el mes, el 100% se radicaron dentro de los primeros 5 días establecidos en el acuerdo de servicio. </t>
      </text>
    </comment>
    <comment ref="K48" authorId="83" shapeId="0" xr:uid="{00000000-0006-0000-0000-00004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cumple la meta del indicador, de un total de 307 documentos soportes y o facturas electrónicas recibidas en el mes, el 100% se radicaron dentro de los primeros 5 días establecidos en el acuerdo de servicio. </t>
      </text>
    </comment>
    <comment ref="L48" authorId="84" shapeId="0" xr:uid="{00000000-0006-0000-0000-00004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cumple la meta del indicador, de un total de 349 documentos soportes y o facturas electrónicas recibidas en el mes, el 100% se radicaron dentro de los primeros 5 días establecidos en el acuerdo de servicio. </t>
      </text>
    </comment>
    <comment ref="M48" authorId="85" shapeId="0" xr:uid="{00000000-0006-0000-0000-00004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cumple la meta del indicador, de un total de 316 documentos soportes y o facturas electrónicas recibidas en el mes, el 100% se radicaron dentro de los primeros 5 días establecidos en el acuerdo de servicio. </t>
      </text>
    </comment>
    <comment ref="N48" authorId="86" shapeId="0" xr:uid="{00927064-7746-45B0-AA86-1303927183A4}">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JULIO_ Se cumple la meta del indicador, de un total de 285 documentos soportes y o facturas electrónicas recibidas en el mes, el 100% se radicaron dentro de los primeros 5 días establecidos en el acuerdo de servicio.</t>
      </text>
    </comment>
    <comment ref="O48" authorId="87" shapeId="0" xr:uid="{8EB73692-1EAD-4158-B88F-C5FEFDD4AD2C}">
      <text>
        <t>[Comentario encadenado]
Su versión de Excel le permite leer este comentario encadenado; sin embargo, las ediciones que se apliquen se quitarán si el archivo se abre en una versión más reciente de Excel. Más información: https://go.microsoft.com/fwlink/?linkid=870924
Comentario:
    AGOSTO: Se cumple la meta del indicador, de un total de 344 documentos soportes y o facturas electrónicas recibidas en el mes, el 100% se radicaron dentro de los primeros 5 días establecidos en el acuerdo de servicio.</t>
      </text>
    </comment>
    <comment ref="P48" authorId="88" shapeId="0" xr:uid="{689B1D1A-3593-4248-8E06-2257C7DE7F42}">
      <text>
        <t>[Comentario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Se cumple la meta del indicador, de un total de 354 documentos soportes y o facturas electrónicas recibidas en el mes, el 100% se radicaron dentro de los primeros 5 días establecidos en el acuerdo de servicio.</t>
      </text>
    </comment>
    <comment ref="Q48" authorId="89" shapeId="0" xr:uid="{7A0886EE-CA50-432D-9BE9-A599D9F1C4C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Octubre:Se cumple la meta del indicador, de un total de 436 documentos soportes y o facturas electrónicas recibidas en el mes, el 100% se radicaron dentro de los primeros 5 días establecidos en el acuerdo de servicio. </t>
      </text>
    </comment>
    <comment ref="R48" authorId="90" shapeId="0" xr:uid="{F2907E2F-7127-41A3-B2B1-5C29771AA3E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cumple la meta del indicador, de un total de 433 documentos soportes y o facturas electrónicas recibidas en el mes, el 100% se radicaron dentro de los primeros 5 días establecidos en el acuerdo de servicio. 
</t>
      </text>
    </comment>
    <comment ref="S48" authorId="91" shapeId="0" xr:uid="{A709A00A-8A26-4ABE-B1CF-6127E20B8C0F}">
      <text>
        <t>[Comentario encadenado]
Su versión de Excel le permite leer este comentario encadenado; sin embargo, las ediciones que se apliquen se quitarán si el archivo se abre en una versión más reciente de Excel. Más información: https://go.microsoft.com/fwlink/?linkid=870924
Comentario:
    Diciembre: Se cumple la meta del indicador, de un total de 485 documentos soportes y o facturas electrónicas recibidas en el mes, el 100% se radicaron dentro de los primeros 5 días establecidos en el acuerdo de servicio.</t>
      </text>
    </comment>
    <comment ref="E49" authorId="10" shapeId="0" xr:uid="{00000000-0006-0000-0000-000043000000}">
      <text>
        <r>
          <rPr>
            <b/>
            <sz val="9"/>
            <color indexed="81"/>
            <rFont val="Tahoma"/>
            <family val="2"/>
          </rPr>
          <t>Gloria Amparo Sanchez:</t>
        </r>
        <r>
          <rPr>
            <sz val="9"/>
            <color indexed="81"/>
            <rFont val="Tahoma"/>
            <family val="2"/>
          </rPr>
          <t xml:space="preserve">
Rango bueno:  99% - 90%</t>
        </r>
      </text>
    </comment>
    <comment ref="H49" authorId="92" shapeId="0" xr:uid="{00000000-0006-0000-0000-00004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cumplió la meta estándar del indicador del 90%, obteniéndose un resultado seccional del 98,95%, de un total de 95 facturas electrónicas y o documentos soportes recibidas para causación en el mes, 94 cuentas se causaron dentro de los plazos establecidos en el acuerdo de servicios (3 días). </t>
      </text>
    </comment>
    <comment ref="I49" authorId="93" shapeId="0" xr:uid="{00000000-0006-0000-0000-00004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se cumplió la meta estándar del indicador del 90%, pero si se cumplió con el rango bueno, obteniéndose un resultado seccional del 88,73%, de un total de 213 facturas electrónicas y o documentos soportes recibidas para causación en el mes, 189 cuentas se causaron dentro de los plazos establecidos en el acuerdo de servicios (3 días).
Como acciones de mejora para incrementar el resultado, se hace seguimiento a los documentos soportes y/ o facturas electrónicas, deben contar con orden virtual, orden de compra y/o servicio, contrato aplicado en el sistema.
</t>
      </text>
    </comment>
    <comment ref="J49" authorId="94" shapeId="0" xr:uid="{00000000-0006-0000-0000-00004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cumplió la meta estándar del indicador del 90%, obteniéndose un resultado seccional del 90,23%, de un total de 266 facturas electrónicas y o documentos soportes recibidas para causación en el mes, 240 cuentas se causaron dentro de los plazos establecidos en el acuerdo de servicios (3 días). </t>
      </text>
    </comment>
    <comment ref="K49" authorId="95" shapeId="0" xr:uid="{00000000-0006-0000-0000-00004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cumplió la meta estándar del indicador del 90%, obteniéndose un resultado seccional del 91,53%, de un total de 307 facturas electrónicas y o documentos soportes recibidas para causación en el mes, 281 cuentas se causaron dentro de los plazos establecidos en el acuerdo de servicios (3 días). </t>
      </text>
    </comment>
    <comment ref="L49" authorId="96" shapeId="0" xr:uid="{00000000-0006-0000-0000-00004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cumplió la meta estándar del indicador del 90%, obteniéndose un resultado seccional del 96,95%, de un total de 328 facturas electrónicas y o documentos soportes recibidas para causación en el mes, 318 cuentas se causaron dentro de los plazos establecidos en el acuerdo de servicios (3 días). </t>
      </text>
    </comment>
    <comment ref="M49" authorId="97" shapeId="0" xr:uid="{00000000-0006-0000-0000-00004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cumplió la meta estándar del indicador del 90%, obteniéndose un resultado seccional del 92,63%, de un total de 339 facturas electrónicas y o documentos soportes recibidas para causación en el mes, 314 cuentas se causaron dentro de los plazos establecidos en el acuerdo de servicios (3 días). </t>
      </text>
    </comment>
    <comment ref="N49" authorId="98" shapeId="0" xr:uid="{7D307A59-083E-4F69-9410-E76050993F53}">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JULIO: Se cumplió la meta estándar del indicador del 90%, obteniéndose un resultado seccional del 96,86%, de un total de 350 facturas electrónicas y o documentos soportes recibidas para causación en el mes, 339 cuentas se causaron dentro de los plazos establecidos en el acuerdo de servicios (3 días).</t>
      </text>
    </comment>
    <comment ref="O49" authorId="99" shapeId="0" xr:uid="{1CA7B69E-718D-43E5-A620-B30E7A1398D2}">
      <text>
        <t>[Comentario encadenado]
Su versión de Excel le permite leer este comentario encadenado; sin embargo, las ediciones que se apliquen se quitarán si el archivo se abre en una versión más reciente de Excel. Más información: https://go.microsoft.com/fwlink/?linkid=870924
Comentario:
    AGOSTO: Se cumplió la meta estándar del indicador del 90%, obteniéndose un resultado seccional del 95,19%, de un total de 374 facturas electrónicas y o documentos soportes recibidas para causación en el mes, 356 cuentas se causaron dentro de los plazos establecidos en el acuerdo de servicios (3 días).</t>
      </text>
    </comment>
    <comment ref="P49" authorId="100" shapeId="0" xr:uid="{B4F4D811-9C06-4682-9D93-032001C5373A}">
      <text>
        <t>[Comentario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Se cumplió la meta estándar del indicador del 90%, obteniéndose un resultado seccional del 98,62%, de un total de 362 facturas electrónicas y o documentos soportes recibidas para causación en el mes, 357 cuentas se causaron dentro de los plazos establecidos en el acuerdo de servicios (3 días).</t>
      </text>
    </comment>
    <comment ref="Q49" authorId="101" shapeId="0" xr:uid="{33870FEA-4873-4233-9E90-FB177D6DEC1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Octubre:Se cumplió la meta estándar del indicador del 90%, obteniéndose un resultado seccional del 98,40%, de un total de 438 facturas electrónicas y o documentos soportes recibidas para causación en el mes, 431 cuentas se causaron dentro de los plazos establecidos en el acuerdo de servicios (3 días). </t>
      </text>
    </comment>
    <comment ref="R49" authorId="102" shapeId="0" xr:uid="{F4D21CE4-D56F-4F8A-9B8E-A1E5C64C2F7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cumplió la meta estándar del indicador del 90%, obteniéndose un resultado seccional del 96,34%, de un total de 437 facturas electrónicas y o documentos soportes recibidas para causación en el mes, 421 cuentas se causaron dentro de los plazos establecidos en el acuerdo de servicios (3 días). </t>
      </text>
    </comment>
    <comment ref="S49" authorId="103" shapeId="0" xr:uid="{79C46983-E55C-4983-8FD6-4475DADD357E}">
      <text>
        <t>[Comentario encadenado]
Su versión de Excel le permite leer este comentario encadenado; sin embargo, las ediciones que se apliquen se quitarán si el archivo se abre en una versión más reciente de Excel. Más información: https://go.microsoft.com/fwlink/?linkid=870924
Comentario:
    Diciembre:
Paula Andrea Ospina Parra
23/01/2025   
Se cumplió la meta estándar del indicador del 90%, obteniéndose un resultado seccional del 99,20%, de un total de 502 facturas electrónicas y o documentos soportes recibidas para causación en el mes, 498 cuentas se causaron dentro de los plazos establecidos en el acuerdo de servicios (3 días).</t>
      </text>
    </comment>
    <comment ref="B50" authorId="72" shapeId="0" xr:uid="{00000000-0006-0000-0000-00004A000000}">
      <text>
        <r>
          <rPr>
            <b/>
            <sz val="9"/>
            <color indexed="81"/>
            <rFont val="Tahoma"/>
            <family val="2"/>
          </rPr>
          <t>Leidy J. Chiquito B.:</t>
        </r>
        <r>
          <rPr>
            <sz val="9"/>
            <color indexed="81"/>
            <rFont val="Tahoma"/>
            <family val="2"/>
          </rPr>
          <t xml:space="preserve">
DR. JAIME VELEZ</t>
        </r>
      </text>
    </comment>
    <comment ref="E50" authorId="10" shapeId="0" xr:uid="{00000000-0006-0000-0000-00004B000000}">
      <text>
        <r>
          <rPr>
            <b/>
            <sz val="9"/>
            <color indexed="81"/>
            <rFont val="Tahoma"/>
            <family val="2"/>
          </rPr>
          <t>Gloria Amparo Sanchez:</t>
        </r>
        <r>
          <rPr>
            <sz val="9"/>
            <color indexed="81"/>
            <rFont val="Tahoma"/>
            <family val="2"/>
          </rPr>
          <t xml:space="preserve">
RANGO BUENO:  90% - 80%</t>
        </r>
      </text>
    </comment>
    <comment ref="H50" authorId="104" shapeId="0" xr:uid="{00000000-0006-0000-0000-00004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TRIMESTRE I: Se recibieron 623 solicitudes en el primer trimestre del año 2024, las 41 solicitudes que no se lograron tramitar en el tiempo establecido son por movimientos presupuestales o actividades que no estaban incluida en el plan de acción de los centros de costos. Cumpliendo con el estándar nacional del 93.42% </t>
      </text>
    </comment>
    <comment ref="K50" authorId="105" shapeId="0" xr:uid="{00000000-0006-0000-0000-00004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TRIMESTRE II: Se recibieron 869 solicitudes en el segundo trimestre del año 2024, las 46 solicitudes no se lograron tramitar en el tiempo establecido son por movimientos presupuestales o actividades que no estaban incluida en el plan de acción de los centros de costos. Cumpliendo con el estándar nacional del 94.71% </t>
      </text>
    </comment>
    <comment ref="N50" authorId="106" shapeId="0" xr:uid="{1A5432BB-E61C-4C95-8CA0-7CF4910A285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TRIMESTRE III: Se recibieron 942 solicitudes en el tercer trimestre del año 2024, las 58 solicitudes no se lograron tramitar en el tiempo establecido son por movimientos presupuestales o actividades que no estaban incluida en el plan de acción de los centros de costos. Cumpliendo con el estándar nacional del 93.84% </t>
      </text>
    </comment>
    <comment ref="Q50" authorId="107" shapeId="0" xr:uid="{361E5F85-5F6C-4628-B69D-9AAF5E9C29A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TRIMESTRE IV: Se recibieron 846 solicitudes en el cuarto trimestre del año 2024, las 47 solicitudes no se lograron tramitar en el tiempo establecido son por movimientos presupuestales o actividades que no estaban incluida en el plan de acción de los centros de costos. Cumpliendo con el estándar nacional del 94.44% </t>
      </text>
    </comment>
    <comment ref="E51" authorId="10" shapeId="0" xr:uid="{00000000-0006-0000-0000-00004E000000}">
      <text>
        <r>
          <rPr>
            <b/>
            <sz val="9"/>
            <color indexed="81"/>
            <rFont val="Tahoma"/>
            <family val="2"/>
          </rPr>
          <t>Gloria Amparo Sanchez:</t>
        </r>
        <r>
          <rPr>
            <sz val="9"/>
            <color indexed="81"/>
            <rFont val="Tahoma"/>
            <family val="2"/>
          </rPr>
          <t xml:space="preserve">
Indicador: de Gestión Financiera: “DÍAS PROMEDIO PARA EL TRÁMITE DE CUENTAS GIRADAS Y/O PAGADAS (ACUERDO)”, para tener mayor claridad al momento de ingresar la información para este indicador se debe tener en cuenta que se deben contar 17 días hábiles contados a partir del último día del mes a reportar (se incluye texto explicativo en la descripción del mismo). </t>
        </r>
      </text>
    </comment>
    <comment ref="H51" authorId="108" shapeId="0" xr:uid="{00000000-0006-0000-0000-00004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se cumplió la meta estándar del indicador del 90%,obteniéndose un resultado seccional del 5.88%, de un total de 85cuentas giradas dentro de los plazos establecidos (18 días y 30 para devolución de estudiantes y proveedores que dan crédito a 30 días),5 pagos cumplieron, los otros 80 pagos no, por razones como: Se suspendieron los pagos por periodo de vacaciones recreativas, se informo a todos los proveedores y o contratistas. </t>
      </text>
    </comment>
    <comment ref="I51" authorId="109" shapeId="0" xr:uid="{00000000-0006-0000-0000-00005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se cumplió la meta estándar del indicador del 90%, obteniéndose un resultado seccional del 88,57%, de un total de 175 cuentas giradas dentro de los plazos establecidos (18 días y 30 para devolución de estudiantes y proveedores que dan crédito a 30 días),155 pagos cumplieron, los otros 20 pagos no, por razones como: Se giran cuando radican acta de recibido final de mes, cuando radican los aportes a la seguridad social y certificado del revisor fiscal de las empresas jurídicas, el indicador se afecta con las facturas electrónicas radicadas al inicio del mes y sólo se pueden pagar cuando se ha recibido estos documentos, también se afecta el indicador con los proveedores que dan crédito a 30 días. ejemplo: Mantenimiento Ascensores, plantas, purificadores, servicio de vigilancia privada, servicio de Aseo. Las devoluciones de saldo a favor a los estudiantes cuentan con un tiempo de 30 días para realizarlas. </t>
      </text>
    </comment>
    <comment ref="J51" authorId="110" shapeId="0" xr:uid="{00000000-0006-0000-0000-00005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se cumplió la meta estándar del indicador del 90%, obteniéndose un resultado seccional del 81,03%, de un total de 174 cuentas giradas dentro de los plazos establecidos (18 días y 30 para devolución de estudiantes y proveedores que dan crédito a 30 días),141 pagos cumplieron, los otros 33 pagos no, por razones como: Se giran cuando radican acta de recibido al final de mes, cuando radican los aportes a la seguridad social y certificado del revisor fiscal de las empresas jurídicas, el indicador se afecta con las facturas electrónicas radicadas al inicio del mes y sólo se pueden pagar cuando se ha recibido el servicio y estos documentos, también se afecta el indicador con los proveedores dan crédito a 30 días. ejemplo: Mantenimiento Ascensores, plantas, purificadores, servicio de vigilancia privada, servicio de Aseo. Las devoluciones de saldo a favor a los estudiantes cuentan con un tiempo de 30 días para realizarlas. </t>
      </text>
    </comment>
    <comment ref="K51" authorId="111" shapeId="0" xr:uid="{00000000-0006-0000-0000-00005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se cumplió la meta estándar del indicador del 90%, obteniéndose un resultado seccional del 63,33%, de un total de 300 cuentas giradas dentro de los plazos establecidos (18 días y 30 para devolución de estudiantes y proveedores que dan crédito a 30 días),190 pagos cumplieron, los otros 110 pagos no, por razones como: Se giran cuando radican acta de recibido, los aportes a la seguridad social y certificado del revisor fiscal a fin de mes, el indicador se afecta con las facturas electrónicas radicadas al inicio del mes y sólo se pueden pagar cuando se ha recibido el servicio y estos documentos, también se afecto por el periodo de semana santa y los pagos se programaron en abril. </t>
      </text>
    </comment>
    <comment ref="L51" authorId="112" shapeId="0" xr:uid="{00000000-0006-0000-0000-00005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cumplió la meta estándar del indicador del 90%, obteniéndose un resultado seccional del 93,61%, de un total de 266 cuentas giradas dentro de los plazos establecidos (18 días y 30 para devolución de estudiantes y proveedores que dan crédito a 30 días), 249 pagos cumplieron, los otros 17 pagos no, por razones como: Se giran cuando radican acta de recibido, los aportes a la seguridad social y certificado del revisor fiscal a fin de mes. </t>
      </text>
    </comment>
    <comment ref="M51" authorId="113" shapeId="0" xr:uid="{00000000-0006-0000-0000-00005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cumplió la meta estándar del indicador del 90%, obteniéndose un resultado seccional del 95,22%, de un total de 230 cuentas giradas dentro de los plazos establecidos (18 días y 30 para devolución de estudiantes y proveedores que dan crédito a 30 días), 219 pagos cumplieron, los otros 11 pagos no, por razones como: Se giran cuando radican acta de recibido, los aportes a la seguridad social y certificado del revisor fiscal a fin de mes. </t>
      </text>
    </comment>
    <comment ref="N51" authorId="114" shapeId="0" xr:uid="{2606B28B-F13F-4EC0-BF1A-BAC8C28629B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JULIO:Se cumplió la meta estándar del indicador del 90%, obteniéndose un resultado seccional del 93,43%, de un total de 350 cuentas giradas dentro de los plazos establecidos (18 días y 30 para devolución de estudiantes y proveedores que dan crédito a 30 días), 327 pagos cumplieron, los otros 23 pagos no, por razones como: Se giran cuando radican acta de recibido, los aportes a la seguridad social y certificado del revisor fiscal a fin de mes. </t>
      </text>
    </comment>
    <comment ref="O51" authorId="115" shapeId="0" xr:uid="{655D44DC-A9BC-41E7-8EAA-03934A7AF35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Se cumplió la meta estándar del indicador del 90%, obteniéndose un resultado seccional del 98,04%, de un total de 255 cuentas giradas dentro de los plazos establecidos (17 días y 30 para devolución de estudiantes y proveedores que dan crédito a 30 días), 250 pagos cumplieron, los otros 5 pagos no, por razones como: Se giran cuando radican acta de recibido, los aportes a la seguridad social y certificado del revisor fiscal a fin de mes. </t>
      </text>
    </comment>
    <comment ref="P51" authorId="116" shapeId="0" xr:uid="{36AB868D-6713-4E22-A2DA-035A78A40EB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SEPTIEMBRE:Se cumplió la meta estándar del indicador del 90%, obteniéndose un resultado seccional del 97,65%, de un total de 298 cuentas giradas dentro de los plazos establecidos (17 días y 30 para devolución de estudiantes y proveedores que dan crédito a 30 días), 291 pagos cumplieron, los otros 7 pagos no, por razones como: Se giran cuando radican acta de recibido, los aportes a la seguridad social y certificado del revisor fiscal a fin de mes </t>
      </text>
    </comment>
    <comment ref="Q51" authorId="117" shapeId="0" xr:uid="{B1D293D3-72BA-49B5-97D9-83C640795B9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Octubre:Se cumplió la meta estándar del indicador del 90%, obteniéndose un resultado seccional del 92,55%, de un total de 416 cuentas giradas dentro de los plazos establecidos (17 días y 30 para devolución de estudiantes y proveedores que dan crédito a 30 días), 385 pagos cumplieron, los otros 31 pagos no, por razones como: Se giran cuando radican acta de recibido a satisfacción, aportes a la seguridad social y certificado del revisor fiscal a fin de mes. </t>
      </text>
    </comment>
    <comment ref="R51" authorId="118" shapeId="0" xr:uid="{80C7C6DA-2591-454A-92B3-311998B93CF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Noviembre:Se cumplió la meta estándar del indicador del 90%, obteniéndose un resultado seccional del 92,02%, de un total de 376 cuentas giradas dentro de los plazos establecidos (17 días y 30 para devolución de estudiantes y proveedores que dan crédito a 30 días), 346 pagos cumplieron, los otros 30 pagos no, por razones como: Se giran cuando radican acta de recibido a satisfacción las diferentes áreas y los aportes a la seguridad social y certificado del revisor fiscal a fin de mes el proveedor. </t>
      </text>
    </comment>
    <comment ref="S51" authorId="119" shapeId="0" xr:uid="{CFA094DF-4AFD-4957-A944-0F6DB089B80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Diciembre:Se cumplió la meta estándar del indicador del 90%, obteniéndose un resultado seccional del 96,08%, de un total de 383 cuentas giradas dentro de los plazos establecidos (17 días y 30 para devolución de estudiantes y proveedores que dan crédito a 30 días), 368 pagos cumplieron, los otros 15 pagos no, por razones como: Se giran cuando radican acta de recibido a satisfacción las diferentes áreas y los aportes a la seguridad social y certificado del revisor fiscal a fin de mes el proveedor. </t>
      </text>
    </comment>
    <comment ref="E52" authorId="10" shapeId="0" xr:uid="{00000000-0006-0000-0000-000055000000}">
      <text>
        <r>
          <rPr>
            <b/>
            <sz val="9"/>
            <color indexed="81"/>
            <rFont val="Tahoma"/>
            <family val="2"/>
          </rPr>
          <t>Gloria Amparo Sanchez:</t>
        </r>
        <r>
          <rPr>
            <sz val="9"/>
            <color indexed="81"/>
            <rFont val="Tahoma"/>
            <family val="2"/>
          </rPr>
          <t xml:space="preserve">
RANGO BUENO: 80%-96,9%
Monitorear el cumplimiento del acuerdo de servicio de entrega de las Certificaciones Laborales en los tiempos establecidos para cada caso. excluyendo la certificaciones Electrónicas generadas por Kactus</t>
        </r>
      </text>
    </comment>
    <comment ref="H52" authorId="120" shapeId="0" xr:uid="{00000000-0006-0000-0000-00005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cumplió la meta estándar nacional, obteniendo el proceso un resultado de 99%, de un total de 105 solicitudes, 104 fueron contestadas dentro del tiempo establecido en el acuerdo de servicios. </t>
      </text>
    </comment>
    <comment ref="N52" authorId="121" shapeId="0" xr:uid="{3D359E33-DC0D-46FE-9A6F-E2131309FCD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2024-2:Se cumplió la meta estándar nacional, obteniendo el proceso un resultado de 100%, de un total de 119 solicitudes, todas fueron contestadas dentro del tiempo establecido en el acuerdo de servicios. </t>
      </text>
    </comment>
    <comment ref="H53" authorId="122" shapeId="0" xr:uid="{00000000-0006-0000-0000-00005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 Se cumplió la meta estándar nacional, la seccional obtuvo un resultado del 100%, durante el primer semestre del año 2024, se vincularon siete (7) personas, las cuales cumplieron con el perfil:
1. ANGELICA VIVIANA MORALES CORTES: Decana de la facultad de ciencias económicas, administrativas y contables (Vinculación por renuncia del titular del cargo)
2. MONICA YULIETH ESTACIO ROMERO: Psicóloga del Programa de Permanencia - Bienestar Universitario (Vinculación por creación de cargo autorizado por H. Consiliatura)
3. YOHANNA AREVALO PEREZ: Médico General - Bienestar Universitario (Vinculación por creación de cargo autorizado por H. Consiliatura)
4. CARLOS HERNAN TORRES RUIZ: Coordinador de Salud y Desarrollo Humano - Bienestar Universitario (Vinculación por terminación de contrato titular del cargo)
5. GUILLERMO ANDRÉS BAENA CASTAÑO: Secretario Académico de la Facultad de Derecho, Ciencias Políticas y Sociales (Vinculación por renuncia titular del cargo)
6. NATALIA CASTAÑO GRISALES: Técnico Administrativo III - Gestión Humana SST (Vinculación por renuncia titular del cargo)
7. SARLY JIREH OVIEDO RAMIREZ: Técnico Administrativo III - Gestión Documental (Vinculación por traslado titular del cargo) </t>
      </text>
    </comment>
    <comment ref="N53" authorId="123" shapeId="0" xr:uid="{55CED9FF-C130-40D1-B968-97BFEFB8377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Se cumplió la meta estándar nacional, la seccional obtuvo un resultado del 100%, durante el segundo semestre del año 2024, se vincularon seis (6) personas, las cuales cumplieron con el perfil:
1. FLOR LILIANA INFANTE CARDENAS: Técnico Administrativo II - Posgrados.
2. JENNIFER ALEJANDRA SOTO VANEGAS: Técnico Administrativo II - Posgrados.
3. JOHAN STEVEN NIETO AGUDELO: Técnico Administrativo III - Audiovisuales.
4. JEIDY TATIANA LONDOÑO LARGO: Técnico Administrativo III - Dirección Financiera.
5. KACTERINE MORALES JARAMILLO: Auxiliar Contabilidad - Dirección Financiera.
6. JUAN DIEGO OSORIO HENAO: Técnico Administrativo II - Posgrados. </t>
      </text>
    </comment>
    <comment ref="E54" authorId="10" shapeId="0" xr:uid="{00000000-0006-0000-0000-000058000000}">
      <text>
        <r>
          <rPr>
            <b/>
            <sz val="9"/>
            <color indexed="81"/>
            <rFont val="Tahoma"/>
            <family val="2"/>
          </rPr>
          <t>Gloria Amparo Sanchez:</t>
        </r>
        <r>
          <rPr>
            <sz val="9"/>
            <color indexed="81"/>
            <rFont val="Tahoma"/>
            <family val="2"/>
          </rPr>
          <t xml:space="preserve">
RANGO BUENO:  70%-79,9%</t>
        </r>
      </text>
    </comment>
    <comment ref="H54" authorId="124" shapeId="0" xr:uid="{0B29B961-18BC-4C88-AD44-F5015ADC8986}">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INDICADOR NO SE HA MEDIDO A LA FECHA</t>
      </text>
    </comment>
    <comment ref="E55" authorId="29" shapeId="0" xr:uid="{00000000-0006-0000-0000-000059000000}">
      <text>
        <r>
          <rPr>
            <b/>
            <sz val="9"/>
            <color indexed="81"/>
            <rFont val="Tahoma"/>
            <family val="2"/>
          </rPr>
          <t>Gloria A. Sanchez M.:</t>
        </r>
        <r>
          <rPr>
            <sz val="9"/>
            <color indexed="81"/>
            <rFont val="Tahoma"/>
            <family val="2"/>
          </rPr>
          <t xml:space="preserve">
Determinar el grado de cumplimiento de los temas críticos de capacitación</t>
        </r>
      </text>
    </comment>
    <comment ref="H55" authorId="125" shapeId="0" xr:uid="{A5588693-9512-4872-A3A8-25DBE2BF0577}">
      <text>
        <t>[Comentario encadenado]
Su versión de Excel le permite leer este comentario encadenado; sin embargo, las ediciones que se apliquen se quitarán si el archivo se abre en una versión más reciente de Excel. Más información: https://go.microsoft.com/fwlink/?linkid=870924
Comentario:
    AÑO 2024: Se cumple la meta estándar nacional 100% o superior de cumplimiento al plan de formación. Se programaron y realizaron 9 capacitaciones equivalente al 100%. Éstas corresponden a las programadas y realizadas por la Dirección de Gestión Humana a saber: 1. Servicio al cliente. 2. Nueva mesa de ayuda. 3. Inteligencia artificial. 4. Taller de fortalecimiento de competencias I (para lideres). 5. Excel financiero. 6. Taller de ortografía y redacción para el entorno laboral. 7. Diversidad e inclusión en el ambiente laboral. 8. Taller de fortalecimiento de competencias II (para líderes). 9. Amenazas, riesgos y buenas prácticas de ciberseguridad.</t>
      </text>
    </comment>
    <comment ref="H56" authorId="126" shapeId="0" xr:uid="{D66C079F-89A5-4F9C-BE72-3557BCEAEB41}">
      <text>
        <t>[Comentario encadenado]
Su versión de Excel le permite leer este comentario encadenado; sin embargo, las ediciones que se apliquen se quitarán si el archivo se abre en una versión más reciente de Excel. Más información: https://go.microsoft.com/fwlink/?linkid=870924
Comentario:
    2024: Desde el área de Gestión Humana se adoptó una estrategia de austeridad del gasto, y se proyectó un plan de capacitación con el apoyo del departamento de Sistemas de la Universidad, de las Facultades de Ingeniería, Derecho y CEAC, Bienestar Universitario, la ARL SURA. De tal forma que, las actividades de inducción y reinducción fueran pertinentes, con gran aporte para el talento humano pero sin generar costos para la Institución.</t>
      </text>
    </comment>
    <comment ref="H57" authorId="127" shapeId="0" xr:uid="{00000000-0006-0000-0000-00005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supera la meta nacional del 50%, obteniéndose un resultado promedio del 81.12% En el segundo trimestre del año 2024 se dictaron 4 capacitaciones y/o reinducciones a saber:
1. Nueva mesa de ayuda: se convocaron 104 personas y asistieron 67, esto es, un 64%
2. Introducción a la Inteligencia Artificial: se convocaron 104 personas y asistieron 103, esto es, un 99%
3. Taller de Fortalecimiento de Competencias para Líderes: se convocaron 30 personas y asistieron 23, esto es, un 76.6%
4. Excel Financiero: se convocaron 11 personas y asistieron 9, esto es, un 81.8% </t>
      </text>
    </comment>
    <comment ref="K57" authorId="128" shapeId="0" xr:uid="{54175D24-F62C-45B2-A7E5-1BD82E79FBEF}">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Julieth Paola Morales Vargas
17/07/2024   
Se supera la meta nacional del 50%, obteniéndose un resultado promedio del 81.12% En el segundo trimestre del año 2024 se dictaron 4 capacitaciones y/o reinducciones a saber:
1. Nueva mesa de ayuda: se convocaron 104 personas y asistieron 67, esto es, un 64%
2. Introducción a la Inteligencia Artificial: se convocaron 104 personas y asistieron 103, esto es, un 99%
3. Taller de Fortalecimiento de Competencias para Líderes: se convocaron 30 personas y asistieron 23, esto es, un 76.6%
4. Excel Financiero: se convocaron 11 personas y asistieron 9, esto es, un 81.8%</t>
      </text>
    </comment>
    <comment ref="N57" authorId="129" shapeId="0" xr:uid="{A4484909-AC41-4F6E-BB5C-0A11234A1420}">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Julieth Paola Morales Vargas
09/10/2024   
Se supera la meta nacional del 50%, obteniéndose un resultado promedio del 82.18% En el tercer trimestre del año 2024 se dictaron 2 capacitaciones y/o reinducciones a saber:
1. Taller de ortografía y redacción para el entorno laboral: se convocaron 101 personas y asistieron 91, esto es, un 90%
2. Diversidad e inclusión en el entorno laboral: se convocaron 101 personas y asistieron 75, esto es, un 74.25%</t>
      </text>
    </comment>
    <comment ref="Q57" authorId="130" shapeId="0" xr:uid="{CDF5F09B-B204-41A1-B88A-A7FB2B26E84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supera la meta nacional del 50%, obteniéndose un resultado promedio del 75.76% En el cuarto trimestre del año 2024 se dictaron 2 capacitaciones y/o reinducciones a saber:
1. Taller de Fortalecimiento de Competencias II (Para Líderes): se convocaron 28 personas y asistieron 20, esto es, un 71%
2. Amenazas, Riesgos y Buenas Prácticas de Ciberseguridad: se convocaron 104 personas y asistieron 80, esto es, un 76% </t>
      </text>
    </comment>
    <comment ref="H58" authorId="131" shapeId="0" xr:uid="{00000000-0006-0000-0000-00005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primer trimestre del año 2023, se cumplió la meta nacional. Se realizó 1 actividad de capacitación que fue evaluada satisfactoriamente por ser el tema abordado acorde con los objetivos y las expectativas; por ser el material utilizado por el expositor claro y útil; por el conocimiento, claridad y calidad del expositor, así:
SERVICIO AL CLIENTE de 62 asistentes, calificaron 57 y todas fueron satisfactorias. </t>
      </text>
    </comment>
    <comment ref="K58" authorId="132" shapeId="0" xr:uid="{00000000-0006-0000-0000-00005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segundo trimestre del año 2024, se cumplió la meta nacional. Se realizaron 4 actividad de capacitación que fueron evaluadas satisfactoriamente por ser el tema abordado acorde con los objetivos y las expectativas; por ser el material utilizado por el expositor claro y útil; por el conocimiento, claridad y calidad del expositor, así:
NUEVA MESA DE AYUDA de 67 asistentes, calificaron 60 y todas fueron satisfactorias.
INTELIGENCIA ARTIFICIAL de 103 asistentes, calificaron 70 y todas fueron satisfactorias.
TALLER DE FORTALECIMIENTO DE COMPETENCIAS I (PARA LIDERES) de 22 asistentes, calificaron 22 y todas fueron satisfactorias.
EXCEL FINANCIERO de 9 asistentes, calificaron 9 y todas fueron satisfactorias.</t>
      </text>
    </comment>
    <comment ref="N58" authorId="133" shapeId="0" xr:uid="{9B5F42D0-76C1-4D1D-ADB6-FD1DAD753F0E}">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Julieth Paola Morales Vargas
09/10/2024   
Durante el tercer trimestre del año 2024, se cumplió la meta nacional. Se realizaron 2 actividades de capacitación que fueron evaluadas satisfactoriamente por ser el tema abordado acorde con los objetivos y las expectativas; por ser el material utilizado por el expositor claro y útil; por el conocimiento, claridad y calidad del expositor, así:
TALLER DE ORTOGRAFÍA Y REDACCIÓN PARA EL ENTORNO LABORAL de 91 asistentes, calificaron 76 y todas fueron satisfactorias.
DIVERSIDAD E INCLUSIÓN EN EL AMBIENTE LABORAL de 75 asistentes, calificaron 60 y todas fueron satisfactorias</t>
      </text>
    </comment>
    <comment ref="Q58" authorId="134" shapeId="0" xr:uid="{A4C754F3-84EC-4DC2-AFC5-C002591039D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supera la meta nacional del 50%, obteniéndose un resultado promedio del 75.76% En el cuarto trimestre del año 2024 se dictaron 2 capacitaciones y/o reinducciones a saber:
1. Taller de Fortalecimiento de Competencias II (Para Líderes): asistieron 20, calificaron 17 y todas fueron satisfactorias.
2. Amenazas, Riesgos y Buenas Prácticas de Ciberseguridad: asistieron 80, calificaron 66 y todas fueron satisfactorias. </t>
      </text>
    </comment>
    <comment ref="H59" authorId="135" shapeId="0" xr:uid="{00000000-0006-0000-0000-00005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primer semestre del año 2024 se cumplió con el 96,6% de las actividades planeadas, dando cumplimiento a la normatividad vigente, involucrando recursos humanos, técnicos y económicos planeados y el seguimiento a los cronogramas con los que cuentan los diferentes programas que componen el SG-SST de la Universidad Libre seccional Pereira. </t>
      </text>
    </comment>
    <comment ref="N59" authorId="136" shapeId="0" xr:uid="{854DFFDA-030A-4FF7-B341-426230E5F99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En el periodo 2024 en la Seccional Pereira se da cumplimiento al Plan de trabajo en un 97%, superando la meta establecida. </t>
      </text>
    </comment>
    <comment ref="B60" authorId="72" shapeId="0" xr:uid="{00000000-0006-0000-0000-00005E000000}">
      <text>
        <r>
          <rPr>
            <b/>
            <sz val="9"/>
            <color indexed="81"/>
            <rFont val="Tahoma"/>
            <family val="2"/>
          </rPr>
          <t>Leidy J. Chiquito B.:</t>
        </r>
        <r>
          <rPr>
            <sz val="9"/>
            <color indexed="81"/>
            <rFont val="Tahoma"/>
            <family val="2"/>
          </rPr>
          <t xml:space="preserve">
VALIA</t>
        </r>
      </text>
    </comment>
    <comment ref="H60" authorId="137" shapeId="0" xr:uid="{00000000-0006-0000-0000-00005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primer semestre de 2024, en la seccional Pereira da cumplimiento al 97.3% de las actividades planeadas en el programa de capacitación. </t>
      </text>
    </comment>
    <comment ref="N60" authorId="138" shapeId="0" xr:uid="{A6A2456C-117F-4371-AF1C-4D433531D8E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Durante el segundo semestre de 2024, en la seccional Pereira da cumplimiento al 100% de las actividades planeadas en el programa de capacitación. </t>
      </text>
    </comment>
    <comment ref="B61" authorId="72" shapeId="0" xr:uid="{00000000-0006-0000-0000-000060000000}">
      <text>
        <r>
          <rPr>
            <b/>
            <sz val="9"/>
            <color indexed="81"/>
            <rFont val="Tahoma"/>
            <family val="2"/>
          </rPr>
          <t>Leidy J. Chiquito B.:</t>
        </r>
        <r>
          <rPr>
            <sz val="9"/>
            <color indexed="81"/>
            <rFont val="Tahoma"/>
            <family val="2"/>
          </rPr>
          <t xml:space="preserve">
VALIA</t>
        </r>
      </text>
    </comment>
    <comment ref="H61" authorId="139" shapeId="0" xr:uid="{00000000-0006-0000-0000-00006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primer semestre de 2024 no se presentaron PQRSD en el SG-SST, para la seccional Pereira. </t>
      </text>
    </comment>
    <comment ref="N61" authorId="140" shapeId="0" xr:uid="{17DA0600-B9F4-4B04-A75E-F28D5FEAB3A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segundo semestre de 2024 no se presentaron PQRSD en el SG-SST, para la seccional Pereira. </t>
      </text>
    </comment>
    <comment ref="H62" authorId="141" shapeId="0" xr:uid="{00000000-0006-0000-0000-00006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ENERO: se observa que de los 124 requerimientos enviados por los trabajadores a través del el software Mesa de Ayuda, casos reportados y también con solicitudes enviadas al correo,121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
      </text>
    </comment>
    <comment ref="I62" authorId="142" shapeId="0" xr:uid="{00000000-0006-0000-0000-00006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FEBRERO: se observa que de los 250 requerimientos enviados por los trabajadores a través del el software Mesa de Ayuda, casos reportados y también con solicitudes enviadas al correo,244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
      </text>
    </comment>
    <comment ref="J62" authorId="143" shapeId="0" xr:uid="{00000000-0006-0000-0000-00006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MARZO: se observa que de los 226 requerimientos enviados por los trabajadores a través del el software Mesa de Ayuda, casos reportados y también con solicitudes enviadas al correo,224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
      </text>
    </comment>
    <comment ref="K62" authorId="144" shapeId="0" xr:uid="{00000000-0006-0000-0000-00006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ABRIL: se observa que de los 162 requerimientos enviados por los trabajadores a través del el software Mesa de Ayuda, casos reportados y también con solicitudes enviadas al correo,158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t>
      </text>
    </comment>
    <comment ref="L62" authorId="145" shapeId="0" xr:uid="{00000000-0006-0000-0000-00006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MAYO: se observa que de los 201 requerimientos enviados por los trabajadores a través del el software Mesa de Ayuda, casos reportados y también con solicitudes enviadas al correo,201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t>
      </text>
    </comment>
    <comment ref="M62" authorId="146" shapeId="0" xr:uid="{00000000-0006-0000-0000-00006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JUNIO: se observa que de los 178 requerimientos enviados por los trabajadores a través del el software Mesa de Ayuda, casos reportados y también con solicitudes enviadas al correo,175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
      </text>
    </comment>
    <comment ref="N62" authorId="147" shapeId="0" xr:uid="{D8543BB7-C146-45FB-9AD2-FFAFD8286AC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se observa que de los 181 requerimientos enviados por los trabajadores a través del el software Mesa de Ayuda, casos reportados y también con solicitudes enviadas al correo,1180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
      </text>
    </comment>
    <comment ref="O62" authorId="148" shapeId="0" xr:uid="{3F50AC03-F807-4EDD-A705-ACB68C7ADD58}">
      <text>
        <t>[Comentario encadenado]
Su versión de Excel le permite leer este comentario encadenado; sin embargo, las ediciones que se apliquen se quitarán si el archivo se abre en una versión más reciente de Excel. Más información: https://go.microsoft.com/fwlink/?linkid=870924
Comentario:
    AGOSTO: se observa que de los 216 requerimientos enviados por los trabajadores a través del el software Mesa de Ayuda, casos reportados y también con solicitudes enviadas al correo,214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t>
      </text>
    </comment>
    <comment ref="P62" authorId="149" shapeId="0" xr:uid="{9FEE3616-A704-4D66-9DED-2446777668AC}">
      <text>
        <t>[Comentario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se observa que de los 206 requerimientos enviados por los trabajadores a través del el software Mesa de Ayuda, casos reportados y también con solicitudes enviadas al correo,202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t>
      </text>
    </comment>
    <comment ref="Q62" authorId="150" shapeId="0" xr:uid="{A0C01D7B-92D1-4146-A84C-AC47B4DEB86A}">
      <text>
        <t>[Comentario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observa que de los 151 requerimientos enviados por los trabajadores a través del el software Mesa de Ayuda, casos reportados y también con solicitudes enviadas al correo,148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t>
      </text>
    </comment>
    <comment ref="R62" authorId="151" shapeId="0" xr:uid="{403220C8-A980-4B34-ADA9-4C2281DCE79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observa que de los 144 requerimientos enviados por los trabajadores a través del el software Mesa de Ayuda, casos reportados y también con solicitudes enviadas al correo,141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
      </text>
    </comment>
    <comment ref="S62" authorId="152" shapeId="0" xr:uid="{D001032E-FA83-4BC1-8448-A70608543FA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 se observa que de los 80 requerimientos enviados por los trabajadores a través del software Mesa de Ayuda, casos reportados y también con solicitudes enviadas al correo,80 se atendieron en el tiempo
establecido, está medición se basa en informe del aplicativo Mesa de ayuda, casos aplicativos (Seven y Kactus), solicitudes enviadas al correo. se ha tenido la asesoría y capacitación permanente del equipo de trabajo de sistemas, el soporte es constante tanto en solicitudes de correo por parte de estudiantes, como soporte a los usuarios del área financiera y de gestión humana. </t>
      </text>
    </comment>
    <comment ref="H63" authorId="153" shapeId="0" xr:uid="{00000000-0006-0000-0000-00006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ENERO: Se superó la meta estándar nacional del 97%, obteniéndose en la seccional el resultado del 97,78%. Se observa que las 45 solicitudes realizadas por los usuarios 44 se tramitaron en el tiempo establecido, la fuente de medición para este indicador son los registros del Formato préstamo de equipos Audiovisuales y préstamo de elementos de audiovisuales, las reservas no atendidas en el tiempo es porque el usuario no se presenta.
la disminucion de las solicitudes se debe al periodo de vacaciones </t>
      </text>
    </comment>
    <comment ref="I63" authorId="154" shapeId="0" xr:uid="{00000000-0006-0000-0000-00006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FEBRERO: Se superó la meta estándar nacional del 97%, obteniéndose en la seccional el resultado del 98,78%. Se observa que las 246 solicitudes realizadas por los usuarios 243 se tramitaron en el tiempo establecido, la fuente de medición para este indicador son los registros del Formato préstamo de equipos Audiovisuales y préstamo de elementos de audiovisuales, las reservas no atendidas en el tiempo es porque el usuario no se presenta.
la disminucion de las solicitudes se debe al periodo de vacaciones </t>
      </text>
    </comment>
    <comment ref="J63" authorId="155" shapeId="0" xr:uid="{00000000-0006-0000-0000-00006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MARZO: Se superó la meta estándar nacional del 97%, obteniéndose en la seccional el resultado del 99,12%. Se observa que las 227 solicitudes realizadas por los usuarios 225 se tramitaron en el tiempo establecido, la fuente de medición para este indicador son los registros del Formato préstamo de equipos Audiovisuales y préstamo de elementos de audiovisuales, las reservas no atendidas en el tiempo es porque el usuario no se presenta.
la disminucion de las solicitudes se debe al periodo de vacaciones </t>
      </text>
    </comment>
    <comment ref="K63" authorId="156" shapeId="0" xr:uid="{00000000-0006-0000-0000-00006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ABRIL: Se superó la meta estándar nacional del 97%, obteniéndose en la seccional el resultado del 98,35%. Se observa que las 182 solicitudes realizadas por los usuarios 179 se tramitaron en el tiempo establecido, la fuente de medición para este indicador son los registros del Formato préstamo de equipos Audiovisuales y préstamo de elementos de audiovisuales, las reservas no atendidas en el tiempo es porque el usuario no se presenta.
la disminucion de las solicitudes se debe al periodo de vacaciones </t>
      </text>
    </comment>
    <comment ref="L63" authorId="157" shapeId="0" xr:uid="{00000000-0006-0000-0000-00006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MAYO: Se superó la meta estándar nacional del 97%, obteniéndose en la seccional el resultado del 97,32%. Se observa que las 261 solicitudes realizadas por los usuarios 254 se tramitaron en el tiempo establecido, la fuente de medición para este indicador son los registros del Formato préstamo de equipos Audiovisuales y préstamo de elementos de audiovisuales, las reservas no atendidas en el tiempo es porque el usuario no se presenta. </t>
      </text>
    </comment>
    <comment ref="M63" authorId="158" shapeId="0" xr:uid="{00000000-0006-0000-0000-00006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JUNIO: Se superó la meta estándar nacional del 97%, obteniéndose en la seccional el resultado del 97,09%. Se observa que las 206 solicitudes realizadas por los usuarios 200 se tramitaron en el tiempo establecido, la fuente de medición para este indicador son los registros del Formato préstamo de equipos Audiovisuales y préstamo de elementos de audiovisuales, las reservas no atendidas en el tiempo es porque el usuario no se presenta. </t>
      </text>
    </comment>
    <comment ref="N63" authorId="159" shapeId="0" xr:uid="{BFE27233-BA4B-4832-98A2-A87C6A5363CA}">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JULIO: Se superó la meta estándar nacional del 97%, obteniéndose en la seccional el resultado del 98,65%. Se observa que las 74 solicitudes realizadas por los usuarios 73 se tramitaron en el tiempo establecido, la fuente de medición para este indicador son los registros del Formato préstamo de equipos Audiovisuales y préstamo de elementos de audiovisuales, las reservas no atendidas en el tiempo es porque el usuario no se presenta.
la disminución de las solicitudes es por que los estudiantes se encuentran en vacaciones</t>
      </text>
    </comment>
    <comment ref="O63" authorId="160" shapeId="0" xr:uid="{6B4A1D32-9DB5-4BF5-8CF3-950F9B8CB6A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Se superó6 la meta estándar nacional del 97%, obteniéndose en la seccional el resultado del 98,01%. Se observa que las 201 solicitudes realizadas por los usuarios 197 se tramitaron en el tiempo establecido, la fuente de medición para este indicador son los registros del Formato préstamo de equipos Audiovisuales y préstamo de elementos de audiovisuales, las reservas no atendidas en el tiempo es porque el usuario no se presenta. </t>
      </text>
    </comment>
    <comment ref="P63" authorId="161" shapeId="0" xr:uid="{295235A2-1DFB-4A0F-AA46-45E9232A11B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Se superó6 la meta estándar nacional del 97%, obteniéndose en la seccional el resultado del 97,46%. Se observa que las 236 solicitudes realizadas por los usuarios 230 se tramitaron en el tiempo establecido, la fuente de medición para este indicador son los registros del Formato préstamo de equipos Audiovisuales y préstamo de elementos de audiovisuales, las reservas no atendidas en el tiempo es porque el usuario no se presenta. </t>
      </text>
    </comment>
    <comment ref="Q63" authorId="162" shapeId="0" xr:uid="{7C2BFEBD-955B-4153-A2D2-3A10B7964E5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superó6 la meta estándar nacional del 97%, obteniéndose en la seccional el resultado del 98,03%. Se observa que las 203 solicitudes realizadas por los usuarios 199 se tramitaron en el tiempo establecido, la fuente de medición para este indicador son los registros del Formato préstamo de equipos Audiovisuales y préstamo de elementos de audiovisuales, las reservas no atendidas en el tiempo es porque el usuario no se presenta. </t>
      </text>
    </comment>
    <comment ref="H64" authorId="163" shapeId="0" xr:uid="{00000000-0006-0000-0000-00006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ENERO: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I64" authorId="164" shapeId="0" xr:uid="{00000000-0006-0000-0000-00006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FEBRERO: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J64" authorId="165" shapeId="0" xr:uid="{00000000-0006-0000-0000-00007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MARZO: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K64" authorId="166" shapeId="0" xr:uid="{00000000-0006-0000-0000-00007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ABRIL: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L64" authorId="167" shapeId="0" xr:uid="{00000000-0006-0000-0000-00007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MAYO: Se superó la meta nacional del 97% , obteniéndose en la seccional un resultado del 99,78%. Los 461 equipos de cómputo y portátiles que se tienen al servicio de estudiantes y docentes a todos se les realizó la verificación de que estén funcionando correctamente , y se encuentren en buen estado,Solo uno presento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M64" authorId="168" shapeId="0" xr:uid="{00000000-0006-0000-0000-00007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JUNIO: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N64" authorId="169" shapeId="0" xr:uid="{D70BADEA-D645-4B73-AF20-81BE5A488C3E}">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text>
    </comment>
    <comment ref="O64" authorId="170" shapeId="0" xr:uid="{AD256D1D-A659-4E13-95F5-D450189E00F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P64" authorId="171" shapeId="0" xr:uid="{F8DD7586-CB07-437E-A274-3E894642E28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Q64" authorId="172" shapeId="0" xr:uid="{7B745077-59B5-46AF-A31F-2275BAD60D6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R64" authorId="173" shapeId="0" xr:uid="{66243BC8-A28E-4B8D-AD54-2E5AFE195B2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S64" authorId="174" shapeId="0" xr:uid="{021A2304-DD4E-4BFE-8276-BCB18F2D822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H65" authorId="175" shapeId="0" xr:uid="{3522EFA0-2EBF-4B43-B4BF-A941529F3CE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En la seccional Pereira en el año 2024, se compraron 259 discos duros en estado sólido y 16 memorias RAM para la segunda fase de repotenciación, estamos finalizando la instalación de los componentes. También se compraron 15 equipos nuevos de cómputo con las características del convenio marco de Hewlett Packard para la sala de Ingeniería de Software en el Edificio de Laboratorios, campus Belmonte y un equipo para el área administrativa. </t>
      </text>
    </comment>
    <comment ref="H66" authorId="176" shapeId="0" xr:uid="{00000000-0006-0000-0000-00007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ENERO: Se superó la meta estándar nacional del 97%. Los 461 equipos de cómputo y portátiles que se tienen al servicio de estudiantes y docentes a todos se les realizó la verificación de que estén funcionando correctamente , y se encuentren en buen estado, Con 1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I66" authorId="177" shapeId="0" xr:uid="{00000000-0006-0000-0000-00007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FEBRERO: Se superó la meta estándar nacional del 97%. Los 461 equipos de cómputo y portátiles que se tienen al servicio de estudiantes y docentes a todos se les realizó la verificación de que estén funcionando correctamente , y se encuentren en buen estado, Con 5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text>
    </comment>
    <comment ref="J66" authorId="178" shapeId="0" xr:uid="{00000000-0006-0000-0000-00007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MARZO: Se superó la meta estándar nacional del 97%. Los 461 equipos de cómputo y portátiles que se tienen al servicio de estudiantes y docentes a todos se les realizó la verificación de que estén funcionando correctamente , y se encuentren en buen estado, Con 2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K66" authorId="179" shapeId="0" xr:uid="{00000000-0006-0000-0000-00007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ABRIL: Se superó la meta estándar nacional del 97%. Los 461 equipos de cómputo y portátiles que se tienen al servicio de estudiantes y docentes a todos se les realizó la verificación de que estén funcionando correctamente , y se encuentren en buen estado, Con 2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text>
    </comment>
    <comment ref="L66" authorId="180" shapeId="0" xr:uid="{00000000-0006-0000-0000-00007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MAYO: Se superó la meta estándar nacional del 97%. Los 461 equipos de cómputo y portátiles que se tienen al servicio de estudiantes y docentes a todos se les realizó la verificación de que estén funcionando correctamente , y se encuentren en buen estado, Con 2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M66" authorId="181" shapeId="0" xr:uid="{00000000-0006-0000-0000-00007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JUNIO: Se superó la meta estándar nacional del 97%. Los 461 equipos de cómputo y portátiles que se tienen al servicio de estudiantes y docentes a todos se les realizó la verificación de que estén funcionando correctamente , y se encuentren en buen estado, Con 2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N66" authorId="182" shapeId="0" xr:uid="{C79772A7-7312-448B-9C6C-CDF193EC0AD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Se superó la meta estándar nacional del 97%. Los 461 equipos de cómputo y portátiles que se tienen al servicio de estudiantes y docentes a todos se les realizó la verificación de que estén funcionando correctamente , y se encuentren en buen estado, Con 4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O66" authorId="183" shapeId="0" xr:uid="{1A46D937-E222-48AA-B7F5-9E71D1E78E5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Se superó la meta estándar nacional del 97%. Los 461 equipos de cómputo y portátiles que se tienen al servicio de estudiantes y docentes a todos se les realizó la verificación de que estén funcionando correctamente , y se encuentren en buen estado, Con 5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P66" authorId="184" shapeId="0" xr:uid="{7D37F1ED-098D-4F1D-AB92-3AE70E1B917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Se superó la meta estándar nacional del 97%. Los 461 equipos de cómputo y portátiles que se tienen al servicio de estudiantes y docentes a todos se les realizó la verificación de que estén funcionando correctamente , y se encuentren en buen estado, Con 3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Q66" authorId="185" shapeId="0" xr:uid="{BACE72FF-5C50-4EC7-8647-EA6DD76F3ED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superó la meta estándar nacional del 97%. Los 461 equipos de cómputo y portátiles que se tienen al servicio de estudiantes y docentes a todos se les realizó la verificación de que estén funcionando correctamente , y se encuentren en buen estado, Con 3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R66" authorId="186" shapeId="0" xr:uid="{D6D1AD7D-DCFA-4A63-BE93-D30D2DDFEE6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superó la meta estándar nacional del 97%. Los 461 equipos de cómputo y portátiles que se tienen al servicio de estudiantes y docentes a todos se les realizó la verificación de que estén funcionando correctamente , y se encuentren en buen estado, Con 4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S66" authorId="187" shapeId="0" xr:uid="{8D2C37D6-F9B2-4B7A-924E-30EFF01AC5F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 Se superó la meta estándar nacional del 97%. Los 461 equipos de cómputo y portátiles que se tienen al servicio de estudiantes y docentes a todos se les realizó la verificación de que estén funcionando correctamente , y se encuentren en buen estado, Con 1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text>
    </comment>
    <comment ref="H67" authorId="188" shapeId="0" xr:uid="{00000000-0006-0000-0000-00007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SEMESTRE 1. No se cumple con la meta establecida de 100%, se llega al 98.3% ya que de 299 solicitudes recibidas se ejecutaron en los tiempos establecidos 294 solicitudes. Las 5 que siguen en proceso son: 1. pintura de mesones laboratorios (son 10 laboratorios se han pintado 7), 2. mantenimiento ventanera centro (una fachada de 450 mtrs2 aprox), 3. intervención humedades salones. 4.intervención humedades en biblioteca, 5. Intervención humedades sala sistemas centro. Estas intervenciones no se cumplen en tres días ya que el proceso demora muchos más días. 
Respuesta:
    Quedo en rango bueno</t>
      </text>
    </comment>
    <comment ref="N67" authorId="189" shapeId="0" xr:uid="{58B37956-3086-4278-A87B-F8E07913DE09}">
      <text>
        <t>[Comentario encadenado]
Su versión de Excel le permite leer este comentario encadenado; sin embargo, las ediciones que se apliquen se quitarán si el archivo se abre en una versión más reciente de Excel. Más información: https://go.microsoft.com/fwlink/?linkid=870924
Comentario:
    SEMESTRE 2 2024: se recibieron 333 solicitud de las cuales 328 se cumplieron, 4 no se cumplieron en las fechas establecidas y una no se autorizo a realizar; cumpliéndose en un 98.5% 
Respuesta:
    Quedo en rango bueno</t>
      </text>
    </comment>
    <comment ref="H68" authorId="190" shapeId="0" xr:uid="{13A690AA-4AD2-487D-8701-F814B851F3D3}">
      <text>
        <t>[Comentario encadenado]
Su versión de Excel le permite leer este comentario encadenado; sin embargo, las ediciones que se apliquen se quitarán si el archivo se abre en una versión más reciente de Excel. Más información: https://go.microsoft.com/fwlink/?linkid=870924
Comentario:
    año 2024: se ejecutaron las actividades programadas con excepción de las actividades de instalación tanques de recolección de aguas lluvias este se aplazo por no contar con los recursos necesarios; de igual manera no se ejecuto la compra del dispensador de agua el cual queda para el próximo año. se cumple con el 89.47% 
Respuesta:
    Quedo en rango bueno</t>
      </text>
    </comment>
    <comment ref="H69" authorId="191" shapeId="0" xr:uid="{00000000-0006-0000-0000-00007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SEMESTRE 1 2024 TODAS LAS SOLICITUDES FUERON CALIFICADAS ENTRE BUENO Y EXCENTE SE CUMPLE LA META </t>
      </text>
    </comment>
    <comment ref="N69" authorId="192" shapeId="0" xr:uid="{9B4DD71D-B66A-4F6B-A136-8995B584A386}">
      <text>
        <t>[Comentario encadenado]
Su versión de Excel le permite leer este comentario encadenado; sin embargo, las ediciones que se apliquen se quitarán si el archivo se abre en una versión más reciente de Excel. Más información: https://go.microsoft.com/fwlink/?linkid=870924
Comentario:
    SEMESTRE 2 2024 SE CUMPLE CON LA META DEL INDICADOR DE 328 SOLICITUDES TODAS FUERON CALIFICADAS DE EXCELENTE .
CUMPLIENDO EL 100%</t>
      </text>
    </comment>
    <comment ref="H70" authorId="193" shapeId="0" xr:uid="{00000000-0006-0000-0000-00007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el mes de enero no se entregaron residuos aprovechables a la empresa gestora, es por ello que no tiene el dato del peso.
Durante este mes aún se encontraba tanto el personal administrativo como académico en vacaciones colectivas.</t>
      </text>
    </comment>
    <comment ref="I70" authorId="194" shapeId="0" xr:uid="{00000000-0006-0000-0000-00007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reestructuran las camas de compostaje de la sede Belmonte, por lo que se saca gran cantidad de abono generado para el manejo de los jardines. </t>
      </text>
    </comment>
    <comment ref="J70" authorId="195" shapeId="0" xr:uid="{00000000-0006-0000-0000-00007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entregan 10 kg de abono para la huerta del programa de microbiologia.
Se entregan residuos hospitalarios que en su mayoría provienen de las practicas académicas. </t>
      </text>
    </comment>
    <comment ref="K70" authorId="196" shapeId="0" xr:uid="{00000000-0006-0000-0000-00007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mes de abril se tuvo irregularidad académica, lo que se evidencia en la generación total de residuos en ambas sedes. </t>
      </text>
    </comment>
    <comment ref="L70" authorId="197" shapeId="0" xr:uid="{00000000-0006-0000-0000-00008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abril se tuvo irregularidad académica, durante este mes la generación de residuos aprovechables fue muy baja por lo que se almacenaron los residuos aprovechables hasta esperar un volumen alto para la entrega.
Se aclara que el control de los residuos es solo durante la entrega al gestor, ya que internamente se ha indicado que no pueden realizar la medición de lo que se va almacenando. </t>
      </text>
    </comment>
    <comment ref="M70" authorId="198" shapeId="0" xr:uid="{00000000-0006-0000-0000-00008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retoman actividades académicas de manera normal. Se reactivan laboratorios.
Se tiene en proceso el nuevo convenio de material aprovechable. </t>
      </text>
    </comment>
    <comment ref="N70" authorId="199" shapeId="0" xr:uid="{1E1A30B6-422A-409D-B436-58B113B0363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Se entrega material aprovechable que se tenía almacenado del mes actual y anterior.
Se tiene detenido el proyecto de compostaje a la decisión de la intervención y manejo de este.
Se retoman actividades en laboratorios. </t>
      </text>
    </comment>
    <comment ref="O70" authorId="200" shapeId="0" xr:uid="{0E299916-DA39-421D-B35C-E523B010FC4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Agosto:Se realizó una entrega inusual de chatarra y de material que se tenía almacenado y se dio de baja.
Igualmente, continua pospuesto el proyecto del compostaje.
</t>
      </text>
    </comment>
    <comment ref="P70" authorId="201" shapeId="0" xr:uid="{62438310-0C6B-4E1D-8E2A-100D8156664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Septiembre:Se solicita análisis de la situación al área de salud, evidenciando que no se está realizando la entrega de residuos biológicos en los consultorios.
No se realiza entrega de material aprovechable, teniendo en cuenta que el mes anterior se hizo una entrega el último día del mes y esto genera espacio de almacenamiento. </t>
      </text>
    </comment>
    <comment ref="Q70" authorId="202" shapeId="0" xr:uid="{D5A472C3-8BFE-42F8-AC58-005A8F618A6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Octubre:Se realiza una entrega de 716.85 kg de residuos aprovechables durante la jornada de la semana unilibrista como estrategia entre los concursos con los estudiantes.
Se retoma la entrega de residuos hospitalarios en la sede centro, retomando por medios de mensajes y revisión en la cual se indica que la sabana se debe cambiar al finalizar la jornada si se tuvo atención de pacientes o si la atención lo amerita. </t>
      </text>
    </comment>
    <comment ref="R70" authorId="203" shapeId="0" xr:uid="{2869D404-119B-4614-BED1-C134FD49919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Noviembre:Se realizó la entrega de 114.4 kg de residuos químicos provenientes de los laboratorios de la facultad de ingenieria y de ciencias de la salud, exactas y naturales.
Se normaliza la entrega de residuos hospitalarios en la sede centro. </t>
      </text>
    </comment>
    <comment ref="S70" authorId="204" shapeId="0" xr:uid="{BB4B82F4-8B16-4116-A791-FAED6F6E5A5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 Durante el mes de diciembre se empieza la entrega de residuos hospitalarios por parte del Laboratorio de Prestación de servicios.
Se entregan 282 kg de residuos aprovechables, todos provenientes de la sede Belmonte. </t>
      </text>
    </comment>
    <comment ref="H71" authorId="205" shapeId="0" xr:uid="{00000000-0006-0000-0000-00008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trabaja con valor generado durante el aforo realizado por la empresa Atesa. </t>
      </text>
    </comment>
    <comment ref="I71" authorId="206" shapeId="0" xr:uid="{00000000-0006-0000-0000-00008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febrero los residuos ordinarios correspondieron a:
3% Sede Belmonte
49% Sede Centro
En sede centro se debe fortalecer el proceso de clasificación de residuos. </t>
      </text>
    </comment>
    <comment ref="J71" authorId="207" shapeId="0" xr:uid="{00000000-0006-0000-0000-00008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los residuos no aprovechables se tiene en cuenta el valor obtenido durante el aforo de la empresa Atesa
Con estos valores los porcentajes para marzo fueron:
24% Sede Belmonte
42% Sede Centro </t>
      </text>
    </comment>
    <comment ref="K71" authorId="208" shapeId="0" xr:uid="{00000000-0006-0000-0000-00008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maneja el aforo realizado por la Empresa Atesa, sin embargo, no se puedo verificar la disminución de este indicador durante el tiempo de irregularidad académica. </t>
      </text>
    </comment>
    <comment ref="L71" authorId="209" shapeId="0" xr:uid="{00000000-0006-0000-0000-00008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maneja el aforo realizado por la Empresa Atesa, sin embargo, no se puedo verificar la disminución de este indicador durante el tiempo de irregularidad académica. </t>
      </text>
    </comment>
    <comment ref="M71" authorId="210" shapeId="0" xr:uid="{00000000-0006-0000-0000-00008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maneja el aforo realizado por la Empresa Atesa, sin embargo, no se puedo verificar la disminución de este indicador durante el tiempo de irregularidad académica. </t>
      </text>
    </comment>
    <comment ref="N71" authorId="211" shapeId="0" xr:uid="{5DB439D8-22D5-40F9-B669-BEABD8C8A4F5}">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JULIO:Se maneja el aforo realizado por la Empresa Atesa, sin embargo, no se puedo verificar la disminución de este indicador durante el tiempo de irregularidad académica.</t>
      </text>
    </comment>
    <comment ref="O71" authorId="212" shapeId="0" xr:uid="{CF015E80-86EE-4B27-84AC-A3FC47102D9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AGOSTO:Se maneja el aforo realizado por la Empresa Atesa, sin embargo, no se puedo verificar la disminución de este indicador durante el tiempo de irregularidad académica. </t>
      </text>
    </comment>
    <comment ref="P71" authorId="213" shapeId="0" xr:uid="{13F8FCE8-2C50-47E3-A408-E29EC6AFE10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SEPTIEMBRE:Se maneja el aforo realizado por la Empresa Atesa, sin embargo, no se puedo verificar la disminución de este indicador durante el tiempo de irregularidad académica. </t>
      </text>
    </comment>
    <comment ref="Q71" authorId="214" shapeId="0" xr:uid="{A2C458C7-B8AE-404D-95BC-1750B4335F8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maneje el aforo realizado por la empresa Atesa, encargada de recolectar los residuos no aprovechables.
Desde Servicios Generales se da la indicación que no pueden llevar el control de la generación de dichos residuos. </t>
      </text>
    </comment>
    <comment ref="R71" authorId="215" shapeId="0" xr:uid="{6E82CBB4-FB4B-4FEF-8723-10E5CC90DC4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maneje el aforo realizado por la empresa Atesa, encargada de recolectar los residuos no aprovechables. </t>
      </text>
    </comment>
    <comment ref="S71" authorId="216" shapeId="0" xr:uid="{DF0A34CE-6D57-4C63-A834-1F90341225F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Diciembre:Se maneje el aforo realizado por la empresa Atesa, encargada de recolectar los residuos no aprovechables. </t>
      </text>
    </comment>
    <comment ref="H72" authorId="217" shapeId="0" xr:uid="{00000000-0006-0000-0000-00008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trabaja con valor generado durante el aforo realizado por la empresa Atesa.
Para el mes de enero con estos datos, el promedio de residuos no aprovechables correspondió a:
24% sede belmonte
42% sede centro </t>
      </text>
    </comment>
    <comment ref="I72" authorId="218" shapeId="0" xr:uid="{00000000-0006-0000-0000-00008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febrero los residuos ordinarios correspondieron a:
3% Sede Belmonte
49% Sede Centro
En sede centro se debe fortalecer el proceso de clasificación de residuos. </t>
      </text>
    </comment>
    <comment ref="J72" authorId="219" shapeId="0" xr:uid="{00000000-0006-0000-0000-00008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los residuos no aprovechables se tiene en cuenta el valor obtenido durante el aforo de la empresa Atesa
Con estos valores los porcentajes para marzo fueron:
24% Sede Belmonte
42% Sede Centro </t>
      </text>
    </comment>
    <comment ref="K72" authorId="220" shapeId="0" xr:uid="{00000000-0006-0000-0000-00008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maneja el aforo realizado por la Empresa Atesa, sin embargo, no se puedo verificar la disminución de este indicador durante el tiempo de irregularidad académica. </t>
      </text>
    </comment>
    <comment ref="L72" authorId="221" shapeId="0" xr:uid="{00000000-0006-0000-0000-00008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Aunque durante el mes de mayo se retoma la normalidad académica, no se tiene la manera de saber como se modifica esta medición teniendo en cuenta que se tiene es un promedio brindado por la empresa Atesa, internamente no se tiene el control de la generación. </t>
      </text>
    </comment>
    <comment ref="N72" authorId="222" shapeId="0" xr:uid="{52AFE6D5-C748-4A38-BF0D-36C4A9E8FD9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Se maneja el aforo realizado por la Empresa Atesa, sin embargo, no se puedo verificar la disminución de este indicador durante el tiempo de irregularidad académica. </t>
      </text>
    </comment>
    <comment ref="O72" authorId="223" shapeId="0" xr:uid="{BC29A085-F0AA-404F-8881-43E9CA28B45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AGOSTO:Se maneja el aforo realizado por la Empresa Atesa, sin embargo, no se puedo verificar la disminución de este indicador durante el tiempo de irregularidad académica. </t>
      </text>
    </comment>
    <comment ref="P72" authorId="224" shapeId="0" xr:uid="{A7D2786B-C876-4AEE-AEED-AAD90785A82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Se maneja el aforo realizado por la Empresa Atesa, sin embargo, no se puedo verificar la disminución de este indicador durante el tiempo de irregularidad académica. </t>
      </text>
    </comment>
    <comment ref="Q72" authorId="225" shapeId="0" xr:uid="{353A6406-E0E1-4E77-90B3-144E4885364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maneja el aforo anualizado que se le solicita a la empresa de aseo. Desde Servicios Generales indican que no se puede llevar el control de estos residuos. </t>
      </text>
    </comment>
    <comment ref="R72" authorId="226" shapeId="0" xr:uid="{0F50D7BE-79DD-42C5-ABBD-EEF2C989517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maneje el dato del aforo realizado por la empresa Atesa, no se tiene control interno de la generación de dichos residuos. </t>
      </text>
    </comment>
    <comment ref="S72" authorId="227" shapeId="0" xr:uid="{BB7DE015-AAFE-4D61-B5C5-38C0DDCF9A9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Dic:Se maneje el dato del aforo realizado por la empresa Atesa, no se tiene control interno de la generación de dichos residuos.
</t>
      </text>
    </comment>
    <comment ref="H73" authorId="228" shapeId="0" xr:uid="{00000000-0006-0000-0000-00008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enero no se entregaron residuos aprovachables a ningún generador.
Se tiene para la sede centro que el 58% de los residuos generadores fueron aprovechables.
Se aclara además que durante el mes de enero tanto administrativos como la academia estaban en vacaciones colectivas. </t>
      </text>
    </comment>
    <comment ref="I73" authorId="229" shapeId="0" xr:uid="{00000000-0006-0000-0000-00008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febrero, los residuos aprovechables en la sede Belmonte asciende a 413 kg, correspondiente a residuos aprovechables guardados durante los últimos días del mes de diciembre, el mes de enero y algunos días de febrero. En la sede belmonte, este valor corresponde al 17% de los residuos entregados.
Para la sede centro los residuos aprovechables aunque corresponde a solo 20 kg, arrojó como porcentaje el 58% de los residuos entregados. </t>
      </text>
    </comment>
    <comment ref="J73" authorId="230" shapeId="0" xr:uid="{00000000-0006-0000-0000-00008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marzo se tiene en cuenta que se tuvo la semana mayor, en la cual todo el personal de la universidad suspende actividad. Para este mes la entrega de residuos aprovechables para la sede belmonte fue de 189 kg correspondiente al 56% de los residuos entregados y para la sede centro fue de 26 kg correspondiente al 58% de los residuos entregado. </t>
      </text>
    </comment>
    <comment ref="K73" authorId="231" shapeId="0" xr:uid="{00000000-0006-0000-0000-00009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abril se tuvo irregularidad académica, lo se se vio reflejado en la generación de residuos aprovechables. Igualmente, por la cantidad tan pequeña, no se realizó entrega a ningún gestor durante este mes. </t>
      </text>
    </comment>
    <comment ref="L73" authorId="232" shapeId="0" xr:uid="{00000000-0006-0000-0000-00009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abril se tuvo irregularidad académica, durante este mes la generación de residuos aprovechables fue muy baja por lo que se almacenaron los residuos aprovechables hasta esperar un volumen alto para la entrega.
Se aclara que el control de los residuos es solo durante la entrega al gestor, ya que internamente se ha indicado que no pueden realizar la medición de lo que se va almacenando. </t>
      </text>
    </comment>
    <comment ref="M73" authorId="233" shapeId="0" xr:uid="{00000000-0006-0000-0000-00009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encuentra en un proceso de cambio de gestor, durante el mes de junio no se realiza entrega de material. </t>
      </text>
    </comment>
    <comment ref="N73" authorId="234" shapeId="0" xr:uid="{E15739C5-5C51-4329-8CB0-90A5731F3A20}">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JULIO: Se inició el convenio con la empresa Infrapol, se entregaron:
Cartón: 213 kg
Pliega: 38 kg
Archivo: 730.6 kg
Alta: 55 kg
Vidrio: 21 kg
Chatarra: 11 kg
Plástico: 1.5 kg</t>
      </text>
    </comment>
    <comment ref="O73" authorId="235" shapeId="0" xr:uid="{6BD9B5DA-9916-467E-9C08-408CACE282A0}">
      <text>
        <t>[Comentario encadenado]
Su versión de Excel le permite leer este comentario encadenado; sin embargo, las ediciones que se apliquen se quitarán si el archivo se abre en una versión más reciente de Excel. Más información: https://go.microsoft.com/fwlink/?linkid=870924
Comentario:
    AGOSTO: Se entrega material que se da de baja y se tenía guardado en varios lugares de la Universidad. La entrega fue la siguiente:
Archivo: 2346 kg
Prensa: 46 kg
CD: 19 kg
Cartón: 64 kg
Chatarra: 3899 kg
Aluminio: 13 kg
Combinado: 105 kg
Alta: 6 kg
Plástico: 90 kg</t>
      </text>
    </comment>
    <comment ref="P73" authorId="236" shapeId="0" xr:uid="{8DDF4740-CF19-4AC7-81FB-29818A46AF8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En sede Belmonte no se generó entrega de material aprovechable al gestor.
De la sede centro se trasladaron a la sede belmonte los siguientes residuos aprovechables:
Plástico: 15 kg
Cartón: 24 kg </t>
      </text>
    </comment>
    <comment ref="Q73" authorId="237" shapeId="0" xr:uid="{6DD9078C-7FE5-4BB3-A3F6-34EBA29838D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realiza la entrega de material aprovechable a la empresa Infrapol
Los residuos aprovechables de la sede Centro se trasladaron hasta la sede Belmonte y se entregaron:
Cartón 230.5 kg
Archivo 165 Kg
Plega 185 Kg
PET 40 Kg
Chatarra 59 Kg
Combinado 917.35 Kg, de los cuales, 716.85 Kg se entregaron como concurso de los estudiantes durante la Jornada Unilibrista y el dinero recaudado se entregó la fundación Maná. </t>
      </text>
    </comment>
    <comment ref="R73" authorId="238" shapeId="0" xr:uid="{C1DBA344-E478-448F-860E-8107B4AB411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realiza la entrega a la empresa Reproambi, teniendo en cuenta que la empresa Infrapol no ha realizado cumplimiento con los pagos.
El total de residuos aprovechables entregados de ambas sedes se dividió en:
Cartón 47 kg
Archivo 239 kg
PET 47 kg
Vidrio 9 kg </t>
      </text>
    </comment>
    <comment ref="S73" authorId="239" shapeId="0" xr:uid="{59119814-1BB2-4EB6-A5E1-2025835469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Dic:Se realiza la entrega de material aprovechable a la empresa Reproambi clasificado de la siguiente manera:
Cartón 63 kg
Archivo color 132 kg
Plástico color 36 kg
Vidrio 10 kg
Chatarra 30 kg
Revuelto 10 kg.
Durante este mes no se trajeron residuos provenientes de la sede centro. </t>
      </text>
    </comment>
    <comment ref="H74" authorId="240" shapeId="0" xr:uid="{00000000-0006-0000-0000-00009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enero no se entregaron residuos aprovechables a ningún generador.
Se tiene para la sede centro que el 58% de los residuos generadores fueron aprovechables.
Se aclara además que durante el mes de enero tanto administrativos como la academia estaban en vacaciones colectivas. </t>
      </text>
    </comment>
    <comment ref="I74" authorId="241" shapeId="0" xr:uid="{00000000-0006-0000-0000-00009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febrero, los residuos aprovechables en la sede Belmonte asciende a 413 kg, correspondiente a residuos aprovechables guardados durante los últimos días del mes de diciembre, el mes de enero y algunos días de febrero. En la sede belmonte, este valor corresponde al 17% de los residuos entregados.
Para la sede centro los residuos aprovechables aunque corresponde a solo 20 kg, arrojó como porcentaje el 58% de los residuos entregados.
</t>
      </text>
    </comment>
    <comment ref="J74" authorId="242" shapeId="0" xr:uid="{00000000-0006-0000-0000-00009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marzo se tiene en cuenta que se tuvo la semana mayor, en la cual todo el personal de la universidad suspende actividad. Para este mes la entrega de residuos aprovechables para la sede belmonte fue de 189 kg correspondiente al 56% de los residuos entregados y para la sede centro fue de 26 kg correspondiente al 58% de los residuos entregado. </t>
      </text>
    </comment>
    <comment ref="K74" authorId="243" shapeId="0" xr:uid="{00000000-0006-0000-0000-00009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abril se tuvo irregularidad académica, lo se se vio reflejado en la generación de residuos aprovechables. Igualmente, por la cantidad tan pequeña, no se realizó entrega a ningún gestor durante este mes. </t>
      </text>
    </comment>
    <comment ref="L74" authorId="244" shapeId="0" xr:uid="{00000000-0006-0000-0000-00009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mayo no se tenía suficientes residuos aprovechables por entregar al gestor, teniendo en cuenta que apenas se retoman la normalidad académica.
Adicional, se aclara que la información reportada del peso es la entregada al gestor. </t>
      </text>
    </comment>
    <comment ref="M74" authorId="245" shapeId="0" xr:uid="{00000000-0006-0000-0000-00009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presenta cambio de gestor, durante el proceso de convenio no se entregan residuos aprovechables. </t>
      </text>
    </comment>
    <comment ref="N74" authorId="246" shapeId="0" xr:uid="{FBEED3B0-074C-4B76-9A6B-F8D277BB75F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Se inició el convenio con la empresa Infrapol, se entregaron:
Cartón: 213 kg
Pliega: 38 kg
Archivo: 730.6 kg
Alta: 55 kg
Vidrio: 21 kg
Chatarra: 11 kg
Plástico: 1.5 kg 
</t>
      </text>
    </comment>
    <comment ref="O74" authorId="247" shapeId="0" xr:uid="{5F117DCB-6F77-47F9-AB0F-835F82EEA01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Se entrega material que se da de baja y se tenía guardado en varios lugares de la Universidad. La entrega fue la siguiente:
Archivo: 2346 kg
Prensa: 46 kg
CD: 19 kg
Cartón: 64 kg
Chatarra: 3899 kg
Aluminio: 13 kg
Combinado: 105 kg
Alta: 6 kg
Plástico: 90 kg
</t>
      </text>
    </comment>
    <comment ref="P74" authorId="248" shapeId="0" xr:uid="{34FFBF88-FFE8-42CF-AD12-E3DE1FA5EDD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En sede Belmonte no se generó entrega de material aprovechable al gestor.
De la sede centro se trasladaron a la sede belmonte los siguientes residuos aprovechables:
Plástico: 15 kg
Cartón: 24 kg </t>
      </text>
    </comment>
    <comment ref="Q74" authorId="249" shapeId="0" xr:uid="{4916AB03-011D-4E9E-80F3-4384A8E0018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realiza la entrega de material aprovechable a la empresa Infrapol
Los residuos aprovechables de la sede Centro se trasladaron hasta la sede Belmonte y se entregaron:
Cartón 230.5 kg
Archivo 165 Kg
Plega 185 Kg
PET 40 Kg
Chatarra 59 Kg
Combinado 917.35 Kg, de los cuales, 716.85 Kg se entregaron como concurso de los estudiantes durante la Jornada Unilibrista y el dinero recaudado se entregó la fundación Maná. </t>
      </text>
    </comment>
    <comment ref="R74" authorId="250" shapeId="0" xr:uid="{01862A8B-1A7E-4590-B7F2-FCDBD71AAF33}">
      <text>
        <t>[Comentario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realiza la entrega a la empresa Reproambi, teniendo en cuenta que la empresa Infrapol no ha realizado cumplimiento con los pagos.
El total de residuos aprovechables entregados de ambas sedes se dividió en:
Cartón 47 kg
Archivo 239 kg
PET 47 kg
Vidrio 9 kg</t>
      </text>
    </comment>
    <comment ref="S74" authorId="251" shapeId="0" xr:uid="{E19EC678-5817-4836-B37E-CC8673DCA5A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Dic:Se realiza la entrega de material aprovechable a la empresa Reproambi clasificado de la siguiente manera:
Cartón 63 kg
Archivo color 132 kg
Plástico color 36 kg
Vidrio 10 kg
Chatarra 30 kg
Revuelto 10 kg.
Durante este mes no se trajeron residuos provenientes de la sede centro. </t>
      </text>
    </comment>
    <comment ref="H75" authorId="252" shapeId="0" xr:uid="{00000000-0006-0000-0000-00009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enero se tuvo parte de vacaciones colectivas tanto en la parte academica como administrativa. Para este mes durante el retorno no se retiro material de abono de la compostera.</t>
      </text>
    </comment>
    <comment ref="I75" authorId="253" shapeId="0" xr:uid="{00000000-0006-0000-0000-00009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enero se realizó una reestructuración de las camas de compostaje, por lo que se sacó el material allí almacenado y se utilizó como abono para los jardines de los bloques de posgrado. La entrega fue de 1820 kg correspondiendo al 77% de los residuos entregados. </t>
      </text>
    </comment>
    <comment ref="J75" authorId="254" shapeId="0" xr:uid="{00000000-0006-0000-0000-00009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marzo se entregaron 10 kg de abono para el proyecto de huerta del programa de microbiologia. Correspondiente al 3% de los residuos generados en la sede Belmonte. </t>
      </text>
    </comment>
    <comment ref="K75" authorId="255" shapeId="0" xr:uid="{00000000-0006-0000-0000-00009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Actualmente no esta en funcionamiento la huerta académica, por lo que no se retira material para su uso.
Desde el área de servicios generales se para el apoyo de la compostera. </t>
      </text>
    </comment>
    <comment ref="L75" authorId="256" shapeId="0" xr:uid="{00000000-0006-0000-0000-00009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Desde el área de servicios generales se para el apoyo a la compostera, el material que se tiene almacenado no se esta manejando, ni dando aprovechamiento. </t>
      </text>
    </comment>
    <comment ref="M75" authorId="257" shapeId="0" xr:uid="{00000000-0006-0000-0000-00009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Desde el área de servicios generales se para el apoyo a la compostera, el material que se tiene almacenado no se esta manejando, ni dando aprovechamiento. </t>
      </text>
    </comment>
    <comment ref="N75" authorId="258" shapeId="0" xr:uid="{A15AD6C6-617E-4807-A0CC-7D6F8B4FB70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Desde el área de servicios generales se para el apoyo a la compostera, el material que se tiene almacenado no se esta manejando, ni dando aprovechamiento. </t>
      </text>
    </comment>
    <comment ref="O75" authorId="259" shapeId="0" xr:uid="{EEABB1F8-2B5D-43CE-B2C2-59E07B9DBBC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Esta a la espera de reunión para retomar actividades de la compostera </t>
      </text>
    </comment>
    <comment ref="P75" authorId="260" shapeId="0" xr:uid="{7A354519-D619-42A1-850A-0792F0573371}">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 la espera de reunión para retomar actividades de la compostera</t>
      </text>
    </comment>
    <comment ref="Q75" authorId="261" shapeId="0" xr:uid="{02423C4C-4E1B-4000-951E-C368DE54276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Desde el área de servicios generales se informa que los estudiantes de CSEN utilizaron 6 kg de material de aprovechamiento interno- compostaje para el uso de la huerta interna que se tiene.
Dicha compostare no esta en funcionamiento ya que desde Servicios Generales indicaron que solo se podría hacer el riego, pero nada más, por lo tanto no se tiene persona asignada para su manejo. </t>
      </text>
    </comment>
    <comment ref="R75" authorId="262" shapeId="0" xr:uid="{9039AC32-8144-4413-8CBB-EDF0120A572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No se utilizó material almacenado durante este mes, ni se realizó actividades de apoyo para el manejo de la compostera. Proceso suspendido. </t>
      </text>
    </comment>
    <comment ref="S75" authorId="263" shapeId="0" xr:uid="{ECB72B5D-C6DA-401A-B1DC-0CC90CFB706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Dic:No se utilizó material almacenado durante este mes, ni se realizó actividades de apoyo para el manejo de la compostera. Proceso suspendido. </t>
      </text>
    </comment>
    <comment ref="H76" authorId="264" shapeId="0" xr:uid="{00000000-0006-0000-0000-00009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enero se tuvo parte de vacaciones colectivas tanto en la parte academica como administrativa. Para este mes durante el retorno no se retiro material de abono de la compostera. </t>
      </text>
    </comment>
    <comment ref="I76" authorId="265" shapeId="0" xr:uid="{00000000-0006-0000-0000-0000A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febrero se realizó una reestructuración de las camas de compostaje, por lo que se sacó el material allí almacenado y se utilizó como abono para los jardines de los bloques de posgrado. La entrega fue de 1820 kg correspondiendo al 77% de los residuos entregados. </t>
      </text>
    </comment>
    <comment ref="J76" authorId="266" shapeId="0" xr:uid="{00000000-0006-0000-0000-0000A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marzo se entregaron 10 kg de abono para el proyecto de huerta del programa de microbiologia. Correspondiente al 3% de los residuos generados en la sede Belmonte. </t>
      </text>
    </comment>
    <comment ref="K76" authorId="267" shapeId="0" xr:uid="{00000000-0006-0000-0000-0000A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huerta académica no se tiene en funcionamiento, no han utilizado el material de la compostera.
Por parte de servicios generales no se continuó con el uso y apoyo del compostaje. </t>
      </text>
    </comment>
    <comment ref="L76" authorId="268" shapeId="0" xr:uid="{00000000-0006-0000-0000-0000A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Por parte de servicios generales no se continuó con el uso y apoyo del compostaje </t>
      </text>
    </comment>
    <comment ref="M76" authorId="269" shapeId="0" xr:uid="{00000000-0006-0000-0000-0000A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Por parte de servicios generales no se continuó con el uso y apoyo del compostaje </t>
      </text>
    </comment>
    <comment ref="N76" authorId="270" shapeId="0" xr:uid="{A478AC45-3715-43DA-84C4-C05C6DF13A4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Desde el área de servicios generales se para el apoyo a la compostera, el material que se tiene almacenado no se esta manejando, ni dando aprovechamiento. </t>
      </text>
    </comment>
    <comment ref="O76" authorId="271" shapeId="0" xr:uid="{BE46B0FD-609E-47D5-ADF3-459B1C2624C5}">
      <text>
        <t>[Comentario encadenado]
Su versión de Excel le permite leer este comentario encadenado; sin embargo, las ediciones que se apliquen se quitarán si el archivo se abre en una versión más reciente de Excel. Más información: https://go.microsoft.com/fwlink/?linkid=870924
Comentario:
    AGOSTO:Esta a la espera de reunión para retomar actividades de la compostera</t>
      </text>
    </comment>
    <comment ref="P76" authorId="272" shapeId="0" xr:uid="{51F362B1-264C-49DB-B9DD-EC52C0B2074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Esta a la espera de reunión para retomar actividades de la compostera </t>
      </text>
    </comment>
    <comment ref="Q76" authorId="273" shapeId="0" xr:uid="{B58CFD58-6ED7-4A1F-8798-D6087DEE902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Desde el área de servicios generales se informa que los estudiantes de CSEN utilizaron 6 kg de material de aprovechamiento interno- compostaje para el uso de la huerta interna que se tiene.
Dicha compostare no esta en funcionamiento ya que desde Servicios Generales indicaron que solo se podría hacer el riego, pero nada más, por lo tanto no se tiene persona asignada para su manejo. </t>
      </text>
    </comment>
    <comment ref="R76" authorId="274" shapeId="0" xr:uid="{5D5E09CA-B6B5-4A3E-8982-F01338C5F9F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No se utilizó material almacenado durante este mes, ni se realizó actividades de apoyo para el manejo de la compostera. Proceso suspendido </t>
      </text>
    </comment>
    <comment ref="S76" authorId="275" shapeId="0" xr:uid="{498657E5-EF5E-4898-8173-19084C45BB7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Dic:No se utilizó material almacenado durante este mes, ni se realizó actividades de apoyo para el manejo de la compostera. Proceso suspendido. </t>
      </text>
    </comment>
    <comment ref="H77" authorId="276" shapeId="0" xr:uid="{00000000-0006-0000-0000-0000A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enero no se participa en ninguna jornada de entrega de residuos peligrosos, adicional, tampoco se realiza entrega de residuos químicos o industriales a ningún gestor.
Se aclara que se tiene almacenados residuos tantos en los cuartos respel de ambas sedes como en los almacenes de los laboratorios académicos. </t>
      </text>
    </comment>
    <comment ref="N77" authorId="277" shapeId="0" xr:uid="{A9511319-FDF8-40ED-8F95-E30831943A0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No se realiza entrega de residuos peligrosos. El inventario de RAEE's y demás no es suficiente para la entrega. </t>
      </text>
    </comment>
    <comment ref="O77" authorId="278" shapeId="0" xr:uid="{706892DC-5E2D-4F11-9F2A-06B848E04A6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No se realiza entrega de residuos peligrosos. El inventario de RAEE's y demás no es suficiente para la entrega. </t>
      </text>
    </comment>
    <comment ref="P77" authorId="279" shapeId="0" xr:uid="{87D703C3-CFD2-4B9D-8B55-8E18173BCE8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Se entregan equipos de computo, enseres electrónicos que se tenían almacenados en la universidad y no se tenía el permiso para dar de baja. Esta entrega se realizó a la empresa Reproambi quien certificó por medio de la empresa TESLA. </t>
      </text>
    </comment>
    <comment ref="Q77" authorId="280" shapeId="0" xr:uid="{2E4CE193-E09B-400B-850F-627CFDB41C20}">
      <text>
        <t>[Comentario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realiza la entrega de 270 kg de residuos industriales a la empresa Vitaplanet. Dichos residuos provienen en su mayoría de áreas de mantenimiento de infraestructura.
Entre los residuos entregados estaban:
Luminaria y bombillos 55 kg
Envases de vidrio 142 kg
Balastros 16 kg
Recipiente contaminado con Soldadura de PCV1kg
Tarros contaminados con pintura 54 kg
Recipientes con Thinner 2 kg</t>
      </text>
    </comment>
    <comment ref="R77" authorId="281" shapeId="0" xr:uid="{23790907-0B91-47FD-8417-B526857A42B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realiza la entrega de 114.4 kg de residuos químicos provenientes de los laboratorios de la Facultad de Ciencias de la Salud exactas y naturales y los laboratorios de la Facultad de Ingeniera. Dichos residuos químicos algunos ya tenían un tiempo almacenado y no fueron generados durante las últimas practicas del semestre. Adicional, esta pendiente la entrega de otros químicos al ser controlados por estupefacientes y a la espera que se tenga actualizado el certificado de estupefacientes por parte de la universidad. </t>
      </text>
    </comment>
    <comment ref="S77" authorId="282" shapeId="0" xr:uid="{299A0B5A-B900-488D-84A8-EFB5A260F7D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Dic:Durante este mes no se realizó la entrega de ningún residuo peligroso. Los existentes se almacenan para entrega de enero y poder tener el certificado a tiempo para los respectivos reportes a las entidades ambientales. </t>
      </text>
    </comment>
    <comment ref="H78" authorId="283" shapeId="0" xr:uid="{00000000-0006-0000-0000-0000A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enero no se participa en ninguna jornada de entrega de residuos peligrosos, adicional, tampoco se realiza entrega de residuos químicos o industriales a ningún gestor.
Se aclara que se tiene almacenados residuos tantos en los cuartos respel de ambas sedes como en los almacenes de los laboratorios académicos. </t>
      </text>
    </comment>
    <comment ref="I78" authorId="284" shapeId="0" xr:uid="{00000000-0006-0000-0000-0000A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febrero no se participa en ninguna jornada de entrega de residuos peligrosos, adicional, tampoco se realiza entrega de residuos químicos o industriales a ningún gestor.
Se aclara que se tiene almacenados residuos tantos en los cuartos respel de ambas sedes como en los almacenes de los laboratorios académicos. </t>
      </text>
    </comment>
    <comment ref="J78" authorId="285" shapeId="0" xr:uid="{00000000-0006-0000-0000-0000A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marzo no se participa en ninguna jornada de entrega de residuos peligrosos, adicional, tampoco se realiza entrega de residuos químicos o industriales a ningún gestor.
Se aclara que se tiene almacenados residuos tantos en los cuartos respel de ambas sedes como en los almacenes de los laboratorios académicos. </t>
      </text>
    </comment>
    <comment ref="K78" authorId="286" shapeId="0" xr:uid="{00000000-0006-0000-0000-0000A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abril no se tuvo normalidad académica, por lo que ni laboratorios, ni el área de salud generaron residuos peligrosos. </t>
      </text>
    </comment>
    <comment ref="L78" authorId="287" shapeId="0" xr:uid="{00000000-0006-0000-0000-0000A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mayo se retomaron las actividades académicas. Durante este mes no se tuvo entrega de residuos peligrosos. </t>
      </text>
    </comment>
    <comment ref="N78" authorId="288" shapeId="0" xr:uid="{CF116C39-7783-4F67-B162-BF9DFCA018F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No se realiza entrega de residuos peligrosos. El inventario de RAEE's y demás no es suficiente para la entrega. </t>
      </text>
    </comment>
    <comment ref="O78" authorId="289" shapeId="0" xr:uid="{08B8D9A5-1BA2-4F9D-91BC-3CB0F9024CC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No se realiza entrega de residuos peligrosos. El inventario de RAEE's y demás no es suficiente para la entrega. </t>
      </text>
    </comment>
    <comment ref="P78" authorId="290" shapeId="0" xr:uid="{5103C4FD-5E85-49F0-B52C-2FFA9E434E3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Se entregan equipos de computo, enseres electrónicos que se tenían almacenados en la universidad y no se tenía el permiso para dar de baja. Esta entrega se realizó a la empresa Reproambi quien certificó por medio de la empresa TESLA. </t>
      </text>
    </comment>
    <comment ref="Q78" authorId="291" shapeId="0" xr:uid="{2EC486B6-3256-49C5-83CA-33E8942ABB0B}">
      <text>
        <t>[Comentario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realiza la entrega de 271 kg de residuos industriales a la empresa Vitaplanet. Dichos residuos provienen en su mayoría de áreas de mantenimiento de infraestructura.
Entre los residuos entregados estaban:
Luminaria y bombillos 55 kg
Envases de vidrio 142 kg
Balastros 16 kg
Recipiente contaminado con Soldadura de PCV1kg
Tarros contaminados con pintura 54 kg
Recipientes con Thinner 2 kg</t>
      </text>
    </comment>
    <comment ref="R78" authorId="292" shapeId="0" xr:uid="{0E98F55A-84B0-4EF6-A69F-203146C13E0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realiza la entrega de 114.4 kg de residuos químicos provenientes de los laboratorios de la Facultad de Ciencias de la Salud exactas y naturales y los laboratorios de la Facultad de Ingeniera. Dichos residuos químicos algunos ya tenían un tiempo almacenado y no fueron generados durante las últimas practicas del semestre. Adicional, esta pendiente la entrega de otros químicos al ser controlados por estupefacientes y a la espera que se tenga actualizado el certificado de estupefacientes por parte de la universidad. </t>
      </text>
    </comment>
    <comment ref="S78" authorId="293" shapeId="0" xr:uid="{D5E3DDDB-790C-4DC2-84E8-6CE48EB278A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Dic:Durante este mes no se realizó la entrega de ningún residuo peligroso. Los existentes se almacenan para entrega de enero y poder tener el certificado a tiempo para los respectivos reportes a las entidades ambientales. </t>
      </text>
    </comment>
    <comment ref="H79" authorId="294" shapeId="0" xr:uid="{00000000-0006-0000-0000-0000A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enero tanto el personal administrativo como academico se encontraba en receso, solo hasta mitad de enero se retomó las actividades. Por lo anterior, en ninguna de las sedes se tuvo atención en Bienestar universitario y en la sede centro no se generaron residuos de tipo hospitalario en los laboratorios. </t>
      </text>
    </comment>
    <comment ref="I79" authorId="295" shapeId="0" xr:uid="{00000000-0006-0000-0000-0000A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mes de febrero se reactivaron las practicas de laboratorios en la cual se generaron los residuos de tipo hospitalarios. Correspondiendo al 2% de los residuos generados con un valor de 51 kg. </t>
      </text>
    </comment>
    <comment ref="J79" authorId="296" shapeId="0" xr:uid="{00000000-0006-0000-0000-0000A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 las actividades academicas y admistrativas se genera en la sede belmonte 59.4 kg de residuos hospitalarios, correspondiendo al 18% de los residuos generados.
En la sede centro no se tuvo atención desde el consultorio medico, por lo que no se entregaron residuos hospitalarios. </t>
      </text>
    </comment>
    <comment ref="K79" authorId="297" shapeId="0" xr:uid="{00000000-0006-0000-0000-0000A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tiene anormalidad académica, se entregan residuos de algunos proyectos de investigación. </t>
      </text>
    </comment>
    <comment ref="L79" authorId="298" shapeId="0" xr:uid="{00000000-0006-0000-0000-0000A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retoman las actividades académicas, se entregan residuos tanto de la parte de laboratorios académicos como de consultorios.
Biosanitario 64.9 kg
Animales 4.8 kg
Cortopunzante 2.4 kg </t>
      </text>
    </comment>
    <comment ref="M79" authorId="299" shapeId="0" xr:uid="{00000000-0006-0000-0000-0000B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registran residuos biosanitarios generados tanto en el área de Bienestar Universitario como en los laboratorios académicos, solo se entregan residuos de la sede Belmonte.
Biosanitarios: 64.5 kg
Animales: 0.9 kg
Cortopunzantes: 1.2 kg </t>
      </text>
    </comment>
    <comment ref="N79" authorId="300" shapeId="0" xr:uid="{E3B8BA6D-D808-4161-A2EA-0E810C0783D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El 15% de los residuos hospitalarios entregados en julio correspondió solo a material biosanitario. </t>
      </text>
    </comment>
    <comment ref="O79" authorId="301" shapeId="0" xr:uid="{2ABECE9D-6ABD-4EB2-B756-0A4D8D6EEF3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El 1% de los residuos generados en agosto para la sede belmonte correspondieron a residuos hospitalarios clasificados en:
Biosanitarios: 87.20 kg
Animales: 0.30 kg </t>
      </text>
    </comment>
    <comment ref="P79" authorId="302" shapeId="0" xr:uid="{50D1FD05-6BB4-4690-A9C4-F73C880CED2C}">
      <text>
        <t>[Comentario encadenado]
Su versión de Excel le permite leer este comentario encadenado; sin embargo, las ediciones que se apliquen se quitarán si el archivo se abre en una versión más reciente de Excel. Más información: https://go.microsoft.com/fwlink/?linkid=870924
Comentario:
    En septiembre el 63.8 kg de residuos hospitalarios que se entregaron correspondieron al 15% de los residuos entregados. Dichos residuos correspondían solo a residuos biosanitarios.</t>
      </text>
    </comment>
    <comment ref="Q79" authorId="303" shapeId="0" xr:uid="{1AAA20F0-DF1B-4D2D-943D-6470B181CF7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octubre la entrega de residuos hospitalarios se dividió de la siguiente manera:
Sede Centro
Biosanitario 0.1 kg
Cortopunzante 0.1 kg
Sede Belmonte
Biosanitario 47.7 kg
Animales 2.7 kg
Cortopunzante 0.5 kg
Se reportó erróneamente 0.4 kg de anatomopatológicos, desde la empresa EMDEPSA negaron el cambio del documento. </t>
      </text>
    </comment>
    <comment ref="R79" authorId="304" shapeId="0" xr:uid="{BCC6FFE9-EDBA-45A6-8DF6-4D10107FF06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noviembre la generación de residuos hospitalarios se clasificó de la siguiente manera:
Sede Centro
Biosanitario 0.3 kg
Sede Belmonte
Biosanitario 38 kg
Cortopunzantes 1.2 kg </t>
      </text>
    </comment>
    <comment ref="S79" authorId="305" shapeId="0" xr:uid="{A6383693-91CF-4246-AE3E-BE9A1429672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 En diciembre se realizó la entrega a le empresa EMDEPSA de 0.32 kg de residuos biosanitarios provenientes de la sede centro y 23 kg de biosanitarios provenientes de la sede belmonte. </t>
      </text>
    </comment>
    <comment ref="H80" authorId="306" shapeId="0" xr:uid="{00000000-0006-0000-0000-0000B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enero tanto el personal administrativo como academico se encontraba en receso, solo hasta mitad de enero se retomó las actividades. Por lo anterior, en ninguna de las sedes se tuvo atención en Bienestar universitario y en la sede centro no se generaron residuos de tipo hospitalario en los laboratorios. </t>
      </text>
    </comment>
    <comment ref="I80" authorId="307" shapeId="0" xr:uid="{00000000-0006-0000-0000-0000B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mes de febrero se reactivaron las practicas de laboratorios en la cual se generaron los residuos de tipo hospitalarios. Correspondiendo al 2% de los residuos generados con un valor de 51 kg. </t>
      </text>
    </comment>
    <comment ref="J80" authorId="308" shapeId="0" xr:uid="{00000000-0006-0000-0000-0000B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 las actividades academicas y admistrativas se genera en la sede belmonte 59.4 kg de residuos hospitalarios, correspondiendo al 18% de los residuos generados.
En la sede centro no se tuvo atención desde el consultorio medico, por lo que no se entregaron residuos hospitalarios. </t>
      </text>
    </comment>
    <comment ref="K80" authorId="309" shapeId="0" xr:uid="{00000000-0006-0000-0000-0000B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abril se tuvo anormalidad académica.
La generación de residuos hospitalarios fueron provenientes del área de Bienestar Universitarios y de proyectos de investigación. </t>
      </text>
    </comment>
    <comment ref="L80" authorId="310" shapeId="0" xr:uid="{00000000-0006-0000-0000-0000B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retoman las actividades académicas, se entregan residuos tanto de la parte de laboratorios académicos como de consultorios.
Biosanitario 64.9 kg
Animales 4.8 kg
Cortopunzante 2.4 kg </t>
      </text>
    </comment>
    <comment ref="M80" authorId="311" shapeId="0" xr:uid="{00000000-0006-0000-0000-0000B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registran residuos biosanitarios generados tanto en el área de Bienestar Universitario como en los laboratorios académicos, solo se entregan residuos de la sede Belmonte.
Biosanitarios: 64.5 kg
Animales: 0.9 kg
Cortopunzantes: 1.2 kg </t>
      </text>
    </comment>
    <comment ref="N80" authorId="312" shapeId="0" xr:uid="{4047CFE1-B15D-4AF3-BE20-ACD3131B90C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El 15% de los residuos hospitalarios entregados en julio correspondió solo a material biosanitario. </t>
      </text>
    </comment>
    <comment ref="O80" authorId="313" shapeId="0" xr:uid="{6EF250EF-FCD1-479F-B4CD-AF2566087D3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El 1% de los residuos generados en agosto para la sede belmonte correspondieron a residuos hospitalarios clasificados en:
Biosanitarios: 87.20 kg
Animales: 0.30 kg </t>
      </text>
    </comment>
    <comment ref="P80" authorId="314" shapeId="0" xr:uid="{0C1C8036-0462-4DB9-A958-34CDD9A7E4C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septiembre el 63.8 kg de residuos hospitalarios que se entregaron correspondieron al 15% de los residuos entregados. Dichos residuos correspondían solo a residuos biosanitarios. </t>
      </text>
    </comment>
    <comment ref="Q80" authorId="315" shapeId="0" xr:uid="{5ECC6E8F-BCAD-4CAA-B3BE-4078242F4F9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octubre la entrega de residuos hospitalarios se dividió de la siguiente manera:
Sede Centro
Biosanitario 0.1 kg
Cortopunzante 0.1 kg
Sede Belmonte
Biosanitario 47.7 kg
Animales 2.7 kg
Cortopunzante 0.5 kg
Se reportó erróneamente 0.4 kg de anatomopatológicos, desde la empresa EMDEPSA negaron el cambio del documento. </t>
      </text>
    </comment>
    <comment ref="R80" authorId="316" shapeId="0" xr:uid="{ED5F8568-C7AB-4062-B3FD-644DDDED90B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noviembre la generación de residuos hospitalarios se clasificó de la siguiente manera:
Sede Centro
Biosanitario 0.3 kg
Sede Belmonte
Biosanitario 38 kg
Cortopunzantes 1.2 kg </t>
      </text>
    </comment>
    <comment ref="S80" authorId="317" shapeId="0" xr:uid="{8735D748-0CBF-4C40-9151-C59ABA9B870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 En diciembre se realizó la entrega a le empresa EMDEPSA de 0.32 kg de residuos biosanitarios provenientes de la sede centro y 23 kg de biosanitarios provenientes de la sede belmonte. </t>
      </text>
    </comment>
    <comment ref="H81" authorId="318" shapeId="0" xr:uid="{00000000-0006-0000-0000-0000B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Los datos registrados per capita corresponde al número de estudiantes matriculas y personal administrativo. Sin embargo, durante el mes de enero los estudiantes estaban en vacaciones y mitad de diciembre salieron los administrativos.
Se debe tener en cuenta además, que el valor de residuos ordinarios para ambas sedes es con el aforo, es decir que este valor no varia si hay o no más generación. </t>
      </text>
    </comment>
    <comment ref="I81" authorId="319" shapeId="0" xr:uid="{00000000-0006-0000-0000-0000B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febrero, se tiene normalidad académica y administrativa.
En cuanto a residuos aprovechables, se entregan los residuos almacenados de algunos días de diciembre, del mes de enero y lo corrido de febrero.
Adicional, se realiza la adecuación de la zona de compost y se retira material como abono para los jardines.
</t>
      </text>
    </comment>
    <comment ref="J81" authorId="320" shapeId="0" xr:uid="{00000000-0006-0000-0000-0000B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maneja los datos de estudiantes matriculados y promedio de colaboradores del semestre.
Con dicho dato, se ve una reducción del consumo per capita para este mes, teniendo en cuenta que se tienen entregas normales de los residuos. </t>
      </text>
    </comment>
    <comment ref="K81" authorId="321" shapeId="0" xr:uid="{00000000-0006-0000-0000-0000B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maneja los datos de estudiantes matriculados y promedio de colaboradores del semestre.
Se tiene anormalidad académica, razón por la cual el indicador per capita se ve reducido. </t>
      </text>
    </comment>
    <comment ref="L81" authorId="322" shapeId="0" xr:uid="{00000000-0006-0000-0000-0000B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reactivan las actividades académicas, lo cual se evidencia en el indicador per capita del mes. </t>
      </text>
    </comment>
    <comment ref="M81" authorId="323" shapeId="0" xr:uid="{00000000-0006-0000-0000-0000B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evidencia un aumento en el indicador per capita, teniendo en cuenta que se tuvo una entrega de residuos peligrosos durante la jornada pos consumo a toda la comunidad Unilibrista. </t>
      </text>
    </comment>
    <comment ref="N81" authorId="324" shapeId="0" xr:uid="{ADC562A3-E1A1-4029-AB9B-B59DE4F1E92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Teniendo en cuenta todo el material aprovechable que se entregó durante el mes correspondiente a unos elementos que se dieron de baja, en la sede Belmonte se evidencia un aumento del consumo percapita de residuos. </t>
      </text>
    </comment>
    <comment ref="O81" authorId="325" shapeId="0" xr:uid="{AC5DC995-A523-41F8-A06E-2589AF79178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Teniendo en cuenta todo el material aprovechable que se entregó durante el mes correspondiente a unos elementos que se dieron de baja, en la sede Belmonte se evidencia un aumento del consumo percapita de residuos. </t>
      </text>
    </comment>
    <comment ref="P81" authorId="326" shapeId="0" xr:uid="{51BBBE7C-1427-497B-978A-425FDCB822B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No se entregaron a gestores residuos aprovechables, por lo cual no se registran. Se da una disminución generales este mes de entrega de residuos, es por ello que se evidencia una disminución del indicar percapita. </t>
      </text>
    </comment>
    <comment ref="Q81" authorId="327" shapeId="0" xr:uid="{6368EB73-CA71-488B-ABBC-09FFFCED34F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Frente al mes anterior se vio un aumento representativo del indicador percapita para la sede Belmonte, esto se ve representativo por la entrega de residuos aprovechables y peligrosos. </t>
      </text>
    </comment>
    <comment ref="R81" authorId="328" shapeId="0" xr:uid="{1BE85517-456C-4CBD-88F2-29BF8F1AA184}">
      <text>
        <t>[Comentario encadenado]
Su versión de Excel le permite leer este comentario encadenado; sin embargo, las ediciones que se apliquen se quitarán si el archivo se abre en una versión más reciente de Excel. Más información: https://go.microsoft.com/fwlink/?linkid=870924
Comentario:
    Noviembre: Aunque se entregó un número significativo de residuos químicos, frente a peso no se ve un gran registro. Durante el mes de noviembre la entrega de residuos aprovechables y peligrosos no fue tan alta como en el mes anterior, disminuyendo así el indicador percapita de la sede belmonte y manteniendo igual para la sede centro.</t>
      </text>
    </comment>
    <comment ref="S81" authorId="329" shapeId="0" xr:uid="{0769A451-E24B-4F9E-BBA0-BADD49468AB4}">
      <text>
        <t>[Comentario encadenado]
Su versión de Excel le permite leer este comentario encadenado; sin embargo, las ediciones que se apliquen se quitarán si el archivo se abre en una versión más reciente de Excel. Más información: https://go.microsoft.com/fwlink/?linkid=870924
Comentario:
    Falta el analisis
Respuesta:
    Dic: En ambas sede se tuvo una diminución leve del indicador percapita, teniendo en cuenta que en la sede belmonte aunque aumento la entrega de residuos aprovechables, no se realizó entrega de residuos peligrosos y en la sede centro no se tuvo entrega de residuos aprovechables para este mes de diciembre.</t>
      </text>
    </comment>
    <comment ref="H82" authorId="330" shapeId="0" xr:uid="{00000000-0006-0000-0000-0000B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enero se evidencia en la sede Belmonte una disminución notable del consumo teniendo en cuenta que tanto docentes como estudiantes se encuentran en vacaciones. </t>
      </text>
    </comment>
    <comment ref="I82" authorId="331" shapeId="0" xr:uid="{00000000-0006-0000-0000-0000B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febrero el consumo vuelve a subir alcanzando los valores promedio de los meses de normalidad académica. Ya que, para este mes las dos sedes se encuentran reanudando actividades académicas y administrativas desde finales de enero. </t>
      </text>
    </comment>
    <comment ref="J82" authorId="332" shapeId="0" xr:uid="{00000000-0006-0000-0000-0000B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marzo se mantiene un promedio constante respecto al mes anterior. </t>
      </text>
    </comment>
    <comment ref="K82" authorId="333" shapeId="0" xr:uid="{00000000-0006-0000-0000-0000C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Abril hay una disminución debido a la irregularidad académica que inició a partir de la primera semana del presente mes. </t>
      </text>
    </comment>
    <comment ref="L82" authorId="334" shapeId="0" xr:uid="{00000000-0006-0000-0000-0000C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sede Centro se registra un menor consumo porque los recibos suelen llegar con corte a la fecha 15 de cada mes, lo que genera que haya tomado una parte del mes anterior donde no hubo actividad académica. </t>
      </text>
    </comment>
    <comment ref="M82" authorId="335" shapeId="0" xr:uid="{00000000-0006-0000-0000-0000C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sede Centro aumenta por las actividades académicas, y las fechas de corte del recibo referenciadas en el mes anterior. </t>
      </text>
    </comment>
    <comment ref="N82" authorId="336" shapeId="0" xr:uid="{0BA88B64-39BD-4E24-9E9A-9C24370DD82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El consumo para el mes disminuyó por el periodo de vacaciones de estudiantes y por lo tanto, la suspensión de actividades en los restaurantes durante las primeras semanas de julio. </t>
      </text>
    </comment>
    <comment ref="O82" authorId="337" shapeId="0" xr:uid="{81C1A31A-5811-48FE-B02B-D04ABCB63DB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El consumo en sede Centro disminuyó significativamente en 26 m3, esto asociado a que alrededor de la mitad del tiempo de facturación era temporada de vacaciones para los estudiantes de la sede, el costo no se vio tan disminuido debido al vencimiento de tres ciclos de facturación asociados al "parqueadero" de la sede centro.
Por su parte, la sede Belmonte incrementó sus consumos, lo que está asociado a que en la mitad del ciclo de facturación se retomaron las actividades académicas.
</t>
      </text>
    </comment>
    <comment ref="P82" authorId="338" shapeId="0" xr:uid="{99378EE1-A78E-498A-97ED-760A85407F1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Para ambas sedes se presentaron aumentos significativos respecto al mes de Agosto, sin embargo, para la Sede Belmonte no representa una preocupación debido a que a lo largo del año en curso se han presentado valores de consumo mayores.
Por su parte, en la sede Centro el valor registrado si es una alerta ya que el consumo es mucho mayor a los presentados durante el año, el día 23 de octubre se solicitó a Servicios Generales información acerca del consumo. </t>
      </text>
    </comment>
    <comment ref="Q82" authorId="339" shapeId="0" xr:uid="{63FB607A-6B7E-43F1-B09D-72535FC5B87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La sede Centro vuelve a su valor de consumo promedio para el año 2024 (172 m3), por lo que no hay alertas.
De igual manera, la sede Belmonte vuelve a un valor de consumo normal que se ha presentado durante la mayor parte del año (entre 900 m3 y 1000 m3), por lo que tampoco hay alertas. </t>
      </text>
    </comment>
    <comment ref="R82" authorId="340" shapeId="0" xr:uid="{42194C95-5517-4DA8-A975-E0A41E1263D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Noviembre:La sede Belmonte presentó un aumento de 110 m3 en su consumo mensual respecto a lo registrado del mes de Octubre y por ende hay un leve incremento del pago, sin embargo, este valor no genera preocupaciones, ya que se encuentra muy cercano al promedio de consumo para el 2024, que es de 1170 m3.
Por su parte, la sede Centro tuvo una disminución de 18 m3 en su consumo mensual con referencia al mes anterior y esto se traduce en una pequeña disminución de la tarifa pagada, estas cifras son normales ya que el consumo promedio para esta sede durante el 2024 es de 171 m3.
En conclusión, durante este mes no se hayan novedades significativas en los consumos de ambas sedes. </t>
      </text>
    </comment>
    <comment ref="S82" authorId="341" shapeId="0" xr:uid="{F7008F34-DE89-4D90-8F34-B94EEB39F05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 En términos generales la Seccional Pereira tiene una disminución de 306 m3 en el consumo mensual de agua frente al mes anterior, esto se justifica por el periodo de vacaciones de los estudiantes y docentes, quienes son los grupos poblacionales mas grandes de la seccional. </t>
      </text>
    </comment>
    <comment ref="H83" authorId="342" shapeId="0" xr:uid="{00000000-0006-0000-0000-0000C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de agua en la sede Belmonte disminuyó por las vacaciones administrativas y académicas, que apenas empezaron a retomarse a final de mes. </t>
      </text>
    </comment>
    <comment ref="I83" authorId="343" shapeId="0" xr:uid="{00000000-0006-0000-0000-0000C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de agua aumenta considerablemente en ambas sedes debido a la reanudación de actividades académicas y administrativas. </t>
      </text>
    </comment>
    <comment ref="J83" authorId="344" shapeId="0" xr:uid="{00000000-0006-0000-0000-0000C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de agua aumenta en una mínima cantidad respecto al mes anterior. No hay novedad para resaltar, el consumo se mantiene casi estable. </t>
      </text>
    </comment>
    <comment ref="K83" authorId="345" shapeId="0" xr:uid="{00000000-0006-0000-0000-0000C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de agua disminuye respecto al mes anterior debido a la irregularidad académica que se presentó a partir de la primera semana de abril. En la cual disminuyó el consumo por parte de estudiantes y docentes. </t>
      </text>
    </comment>
    <comment ref="L83" authorId="346" shapeId="0" xr:uid="{00000000-0006-0000-0000-0000C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se tienen registros puntuales de las razones por las cuales disminuye el consumo </t>
      </text>
    </comment>
    <comment ref="M83" authorId="347" shapeId="0" xr:uid="{00000000-0006-0000-0000-0000C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sede Belmonte se mantienen los valores muy estables, sin embargo en sede centro se tiene un leve aumento sin razones puntuales identificadas. </t>
      </text>
    </comment>
    <comment ref="N83" authorId="348" shapeId="0" xr:uid="{F188041D-4BE8-4631-99CC-B9DB0E53A6B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Hay una disminución en Sede Belmonte por la reducción de actividades académicas y de los restaurantes. Mientras que en sede Centro se ve un leve aumento porque la factura toma una parte del periodo de junio, en el cual los estudiantes aún tenían algunas actividades. </t>
      </text>
    </comment>
    <comment ref="O83" authorId="349" shapeId="0" xr:uid="{1392227E-0CDC-48AD-931E-618B3A19B8D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En la sede centro hubo una reducción del consumo debido a que los estudiantes de Trabajo Social y Derecho semestralizado retomaron actividades el 29 de Julio y el periodo de facturación es del 13 de Julio al 12 de Agosto, esto se traduce a que en la mitad del tiempo era periodo de vacaciones, por ende una reducción en la cantidad de personas dentro de la sede.
Para el caso de la sede Belmonte, el aumento del consumo es debido a la reanudación de actividades académicas el 29 de Julio y el periodo facturado es del 22 de Julio al 21 de Agosto, esa es la razón de ser del aumento. </t>
      </text>
    </comment>
    <comment ref="P83" authorId="350" shapeId="0" xr:uid="{C82EB03F-E128-4AB4-B6DD-E854238ED06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Para ambas sedes se presentaron aumentos significativos respecto al mes de Agosto, sin embargo, para la Sede Belmonte no representa una preocupación debido a que a lo largo del año en curso se han presentado valores de consumo mayores.
Por su parte, en la sede Centro el valor registrado si es una alerta ya que el consumo es mucho mayor a los presentados durante el año, el día 23 de octubre se solicitó a Servicios Generales información acerca del consumo </t>
      </text>
    </comment>
    <comment ref="Q83" authorId="351" shapeId="0" xr:uid="{43F6FEAF-CDB8-4BD3-A07E-E52E15097B7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La sede Centro vuelve a su valor de consumo promedio para el año 2024 (172 m3), por lo que no hay alertas.
De igual manera, la sede Belmonte vuelve a un valor de consumo normal que se ha presentado durante la mayor parte del año (entre 900 m3 y 1000 m3), por lo que tampoco hay alertas. </t>
      </text>
    </comment>
    <comment ref="R83" authorId="352" shapeId="0" xr:uid="{B9D07B46-9D03-4B65-847E-786C71A27FE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La sede Belmonte presentó un aumento de 110 m3 en su consumo mensual respecto a lo registrado del mes de Octubre, sin embargo, este valor no genera preocupaciones, ya que se encuentra muy cercano al promedio de consumo para el 2024, que es de 1170 m3.
Por su parte, la sede Centro tuvo una disminución de 18 m3 en su consumo mensual con referencia al mes anterior, estas cifras son normales ya que el consumo promedio para esta sede durante el 2024 es de 171 m3.
En conclusión, durante este mes no se hayan novedades significativas en los consumos de ambas sedes. </t>
      </text>
    </comment>
    <comment ref="S83" authorId="353" shapeId="0" xr:uid="{352A242D-3CA9-4324-B6F2-82C5ABECE2E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 En términos generales la Seccional Pereira tiene una disminución en el consumo mensual de agua frente al mes anterior, esto se justifica por el periodo de vacaciones de los estudiantes y docentes, quienes son los grupos poblacionales mas grandes de la seccional y por ende, quienes mayor consumo hacen de este recurso. </t>
      </text>
    </comment>
    <comment ref="H84" authorId="354" shapeId="0" xr:uid="{00000000-0006-0000-0000-0000C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per-cápita se mantiene estable debido a la disminución de la población total. Además, las actividades administrativas se retomaron apenas a mitad de mes. </t>
      </text>
    </comment>
    <comment ref="I84" authorId="355" shapeId="0" xr:uid="{00000000-0006-0000-0000-0000C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per-cápita aumenta debido al regreso a clases y demás actividades dentro del campus. Aplica para ambas sedes. </t>
      </text>
    </comment>
    <comment ref="J84" authorId="356" shapeId="0" xr:uid="{00000000-0006-0000-0000-0000C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per-cápita aumenta levemente, sin ninguna novedad para resaltar. </t>
      </text>
    </comment>
    <comment ref="K84" authorId="357" shapeId="0" xr:uid="{00000000-0006-0000-0000-0000C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per-cápita disminuye respecto a los dos meses anteriores debido a la irregularidad académica que se presentó a partir de la primera semana de abril. Por lo tanto, disminuyó la población al interior del Campus. </t>
      </text>
    </comment>
    <comment ref="L84" authorId="358" shapeId="0" xr:uid="{00000000-0006-0000-0000-0000C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per cápita disminuye, pero no se tiene claridad del bajo consumo. </t>
      </text>
    </comment>
    <comment ref="M84" authorId="359" shapeId="0" xr:uid="{00000000-0006-0000-0000-0000C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mantiene estable respecto al mes anterior </t>
      </text>
    </comment>
    <comment ref="N84" authorId="360" shapeId="0" xr:uid="{4C2F68D8-7F8D-40D9-A820-627A6A1B472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Se mantiene estable respecto al mes anterior. Las variaciones son mínimas, debido a la fluctuación de las personas durante este mes. </t>
      </text>
    </comment>
    <comment ref="O84" authorId="361" shapeId="0" xr:uid="{62787984-D229-4064-ADB1-D3ADF2BB306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Se solicitó la cantidad de personas registradas para el periodo 2024-2 en la seccional (sedes Centro y Belmonte) y se refleja un aumento en la población, es de aclarar que estos valores de población son una aproximación, debido que con el paso del tiempo puede ir variando la cifra.
Para el consumo per cápita, el valor se encuentra un poco por debajo al resultado obtenido durante el mismo periodo del año anterior para ambas sedes. </t>
      </text>
    </comment>
    <comment ref="P84" authorId="362" shapeId="0" xr:uid="{ED4B4B0B-7036-4741-B161-402B48CD6DC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El consumo per cápita general aumenta significativamente respecto al mes anterior y se desconocen las causas del aumento, sin embargo, el valor es menor respecto a los valores registrados del histórico de finales de 2023 y los que va del 202 </t>
      </text>
    </comment>
    <comment ref="Q84" authorId="363" shapeId="0" xr:uid="{F89DE8E2-0C37-416B-8BE5-0BC025AD75D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El consumo per cápita general disminuye drásticamente respecto al mes pasado y no hay claridad en las cusas de este hecho, pero desde un análisis segregado, ambas sedes presentan valores cercanos a los obtenidos durante las mediciones de todo el año, por lo que no hay generación de alarmas. </t>
      </text>
    </comment>
    <comment ref="R84" authorId="364" shapeId="0" xr:uid="{3C6C8844-5DB4-4D33-BE95-0A2318B0B1C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El consumo per cápita de la seccional incrementa levemente frente al resultado obtenido el mes pasado y se mantiene similar a los registros anteriores de la vigencia 2024-2, es por eso que no hay preocupaciones. </t>
      </text>
    </comment>
    <comment ref="S84" authorId="365" shapeId="0" xr:uid="{D428D36A-3F55-42BD-AA87-DB849E339F9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 El consumo per cápita de la Seccional Pereira presenta reducción en los valores debido a la temporada de vacaciones de los estudiantes y docentes, quienes son la población mas numerosa del campus </t>
      </text>
    </comment>
    <comment ref="H85" authorId="366" shapeId="0" xr:uid="{00000000-0006-0000-0000-0000C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mes de enero de 2024 se sigue evidenciando disminución en el consumo de energía debido a la continuidad de las vacaciones académicas y administrativas. </t>
      </text>
    </comment>
    <comment ref="I85" authorId="367" shapeId="0" xr:uid="{00000000-0006-0000-0000-0000D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mes de febrero de 2024 hay un alto aumento en el consumo de energía debido a la reanudación de actividades administrativas e inicio de semestre académico para ambas sedes. </t>
      </text>
    </comment>
    <comment ref="J85" authorId="368" shapeId="0" xr:uid="{00000000-0006-0000-0000-0000D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mes de marzo el consumo total de energía se mantiene en promedios estables, con una mínima diferencia respecto al mes anterior.
</t>
      </text>
    </comment>
    <comment ref="K85" authorId="369" shapeId="0" xr:uid="{00000000-0006-0000-0000-0000D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mes de abril hay una evidente disminución en el consumo de energía debido a la irregularidad académica que se presentó a partir de la primera semana del mes presente. </t>
      </text>
    </comment>
    <comment ref="L85" authorId="370" shapeId="0" xr:uid="{00000000-0006-0000-0000-0000D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mes de mayo el consumo de energía aumenta por reanudación de las actividades académicas. </t>
      </text>
    </comment>
    <comment ref="M85" authorId="371" shapeId="0" xr:uid="{00000000-0006-0000-0000-0000D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mantienen valores estables, tendientes a disminuir por menor presencia de parte del personal administrativo y reducción de estudiantes al finalizar semestre </t>
      </text>
    </comment>
    <comment ref="N85" authorId="372" shapeId="0" xr:uid="{CAEC992D-D6D4-40A3-8E8E-25DA2445D36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El consumo disminuyó por el periodo vacacional de los estudiantes. </t>
      </text>
    </comment>
    <comment ref="O85" authorId="373" shapeId="0" xr:uid="{B8AA3830-9DE1-4C88-A05D-E88EBF5AF93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La reanudación de actividades académicas en ambas sedes es la principal causal del aumento significativo en los cobros y consumos del servicio. </t>
      </text>
    </comment>
    <comment ref="P85" authorId="374" shapeId="0" xr:uid="{9153AAF1-4DCA-4A91-BD9D-1D7C4C5C9A7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Aunque en la sede Centro se presentó un aumento en el consumo y el la sede Belmonte hubo una leve disminución (ambos respecto al mes anterior), ninguno de estos valores representa un signo de alarma debido a que son variaciones dentro de los rangos normales en el periodo anual </t>
      </text>
    </comment>
    <comment ref="Q85" authorId="375" shapeId="0" xr:uid="{0F36D489-5F3A-4A29-8482-A1229518F54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Para la sede Centro se presentó una reducción de 1766 Kw/h en el consumo respecto al mes anterior, sin embargo, su consumo de este mes es normal ya que se encuentra cerca al valor promedio de consumo para esta sede durante el 2024 (6163 Kw/h).
Por su parte, la sede Belmonte presenta un incremento de 1980 Kw/h en su consumo mensual pero que también se encuentra cerca al consumo promedio registrado durante el año (33528 Kw/h). </t>
      </text>
    </comment>
    <comment ref="R85" authorId="376" shapeId="0" xr:uid="{997D6C66-A54A-4C83-B7F7-E4BB823A291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En la sede Belmonte se redujo el consumo de energía eléctrica en un 11,12% respecto al mes anterior y por ende hay una reducción en el valor a pagar, este descenso no es motivo de alarma ya que se encuentra cercano al valor promedio de consumo en la sede para el año 2024, que es de 33360 kW/h.
Por su parte en la sede Centro también se presentó una disminución del consumo frente al mes anterior, que en este caso es del 16,8%, lo que influye en una leve reducción del costo a pagar, este resultado no genera alarmas debido a que es un consumo cercano al valor promedio registrado durante el 2024, que es de 5733 kW/h. </t>
      </text>
    </comment>
    <comment ref="S85" authorId="377" shapeId="0" xr:uid="{B0E5CDAF-FDD5-484E-AE6E-718D7C52ACB1}">
      <text>
        <t>[Comentario encadenado]
Su versión de Excel le permite leer este comentario encadenado; sin embargo, las ediciones que se apliquen se quitarán si el archivo se abre en una versión más reciente de Excel. Más información: https://go.microsoft.com/fwlink/?linkid=870924
Comentario:
    Diciembre: En la Sede Centro se evidencia una reducción en el consumo, asociado al periodo de vacaciones de la comunidad universitaria.
Para la Sede Belmonte hubo un leve incremento en el consumo, lo que se debe a actividades de mantenimiento, encendido de luminaria navideña y el préstamo de algunos escenarios a entidades externas.</t>
      </text>
    </comment>
    <comment ref="H86" authorId="378" shapeId="0" xr:uid="{00000000-0006-0000-0000-0000D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de energía en enero de 2024 continuó disminuyendo con respecto a los meses anteriores debido a las vacaciones académicas y administrativas. </t>
      </text>
    </comment>
    <comment ref="I86" authorId="379" shapeId="0" xr:uid="{00000000-0006-0000-0000-0000D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de energía en febrero de 2024 fue muy elevado para ambas sedes con respecto a los dos meses anteriores, ya que se reiniciaron las actividades académicas y administrativas. </t>
      </text>
    </comment>
    <comment ref="J86" authorId="380" shapeId="0" xr:uid="{00000000-0006-0000-0000-0000D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de energía para el mes de marzo no presenta grandes diferencias, se mantiene dentro de los limites estables respecto al consumo anterior.
</t>
      </text>
    </comment>
    <comment ref="K86" authorId="381" shapeId="0" xr:uid="{00000000-0006-0000-0000-0000D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abril se presenta una gran disminución en el consumo debido a la irregularidad académica. </t>
      </text>
    </comment>
    <comment ref="L86" authorId="382" shapeId="0" xr:uid="{00000000-0006-0000-0000-0000D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mayo se presenta normalidad académica nuevamente, por lo que tiende a aumentar el consumo. </t>
      </text>
    </comment>
    <comment ref="M86" authorId="383" shapeId="0" xr:uid="{00000000-0006-0000-0000-0000D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sede centro hay una leve disminución, ya que para el mes de junio se presentan vacaciones administrativas para una parte del personal y la finalización del semestre académico. </t>
      </text>
    </comment>
    <comment ref="N86" authorId="384" shapeId="0" xr:uid="{00D93EC3-669D-4801-81D1-DDCDEEDD8DC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Para el mes de julio disminuye notablemente por el poco flujo de personas debido a las vacaciones de los estudiantes. </t>
      </text>
    </comment>
    <comment ref="O86" authorId="385" shapeId="0" xr:uid="{CF0CF852-4EE7-4628-8068-7D65DB64562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La reanudación de actividades académicas en ambas sedes es la principal causal del aumento significativo en los cobros y consumos del servicio. </t>
      </text>
    </comment>
    <comment ref="P86" authorId="386" shapeId="0" xr:uid="{4CBFC3A4-F5C0-4304-AF9D-6FA816F952F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Aunque en la Sede Centro en consumo presentó un aumento, no es algo que genere alertas debido a que se encuentra dentro del rango normal de variación de consumo.
Por su parte la Sede Belmonte redujo su consumo respecto al mes anterior pero es un valor acorde al rango de consumo normal para los periodos académicos. </t>
      </text>
    </comment>
    <comment ref="Q86" authorId="387" shapeId="0" xr:uid="{38F53268-2648-4813-910D-61777F2751D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La sede Belmonte presenta un leve incremento de 1980 Kw/h en su consumo energético respecto al mes anterior, este valor se encuentra cerca al promedio de consumo del 2024, por lo que no hay señales de alarma.
En la sede Centro hubo una reducción sustancial del consumo frente al mes anterior, pero sigue sin ser alarmante debido a que el consumo se estabiliza respecto al promedio de consumo de 2024 que se encuentra en 6163 Kw/h. </t>
      </text>
    </comment>
    <comment ref="R86" authorId="388" shapeId="0" xr:uid="{ECEB3250-3B67-4E4B-9AA6-A884370E587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En la sede Belmonte se redujo el consumo de energía eléctrica en un 11,12% respecto al mes anterior, este descenso no es motivo de alarma ya que se encuentra cercano al valor promedio de consumo en la sede para el año 2024, que es de 33360 kW/h.
Por su parte en la sede Centro también se presentó una disminución del consumo frente al mes anterior, que en este caso es del 16,8%, este resultado no genera alarmas debido a que es un consumo cercano al valor promedio registrado durante el 2024, que es de 5733 kW/h. </t>
      </text>
    </comment>
    <comment ref="S86" authorId="389" shapeId="0" xr:uid="{37F60212-8548-4C32-83DB-FF3CFF820BE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 En la Sede Centro se evidencia una reducción en el consumo, asociado al periodo de vacaciones de la comunidad universitaria.
Para la Sede Belmonte, aunque también se encuentra en periodo de vacaciones, hubo un leve incremento en el consumo, lo que se debe a actividades de mantenimiento, encendido de luminaria navideña y el préstamo de algunos escenarios a entidades externas. </t>
      </text>
    </comment>
    <comment ref="H87" authorId="390" shapeId="0" xr:uid="{00000000-0006-0000-0000-0000D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consumo per-cápita se mantiene estable respecto al mes anterior, debido a que hay una disminución en la población universitaria. Además de que apenas se están reanudando las actividades administrativas. </t>
      </text>
    </comment>
    <comment ref="I87" authorId="391" shapeId="0" xr:uid="{00000000-0006-0000-0000-0000D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aumento en el mes de febrero se debe a la reanudación del semestre académico. </t>
      </text>
    </comment>
    <comment ref="J87" authorId="392" shapeId="0" xr:uid="{00000000-0006-0000-0000-0000D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mes de marzo hay un mínimo aumento. No hay novedades que resaltar. </t>
      </text>
    </comment>
    <comment ref="K87" authorId="393" shapeId="0" xr:uid="{00000000-0006-0000-0000-0000D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mes de abril se da una disminución debido a la irregularidad académica que se presentó. </t>
      </text>
    </comment>
    <comment ref="L87" authorId="394" shapeId="0" xr:uid="{00000000-0006-0000-0000-0000D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mes de mayo hay un poco de aumento en el consumo, porque ya los estudiantes habían regresado en su totalidad. </t>
      </text>
    </comment>
    <comment ref="M87" authorId="395" shapeId="0" xr:uid="{00000000-0006-0000-0000-0000E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Toma nuevamente una disminución por la variabilidad en los estudiantes quienes estaban terminando semestre. Adicionalmente, parte del personal administrativo empezaba su semana de vacaciones. </t>
      </text>
    </comment>
    <comment ref="N87" authorId="396" shapeId="0" xr:uid="{AD8A4758-94A0-44C0-BD8A-482FC2C3B40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Hay una disminución en el consumo per cápita debido a las vacaciones de estudiantes y por ende, la fluctuación en la cantidad de personas al interior de la universidad.
</t>
      </text>
    </comment>
    <comment ref="O87" authorId="397" shapeId="0" xr:uid="{2A028D3F-0C8E-445F-996D-0F97CDBCD53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Se solicitó la cantidad de personas registradas para el periodo 2024-2 en la seccional (sedes Centro y Belmonte) y se refleja un aumento en la población, es de aclarar que estos valores de población son una aproximación, debido que con el paso del tiempo puede ir variando la cifra.
Para el consumo per cápita, el valor se encuentra un poco por encima del mes anterior debido a la reanudación de actividades académicas en ambas sedes. </t>
      </text>
    </comment>
    <comment ref="P87" authorId="398" shapeId="0" xr:uid="{A4583517-D7C9-4CE8-866A-3693C55C5CF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El consumo per cápita para ambas sedes presenta variaciones leves respecto al mes anterior y se mantiene dentro de los rangos de variación presentados a lo largo del presente años, por lo que no hay novedades relevantes. </t>
      </text>
    </comment>
    <comment ref="Q87" authorId="399" shapeId="0" xr:uid="{60071826-EB6A-4F23-84E3-0B210E0AEA6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El consumo per cápita de ambas sedes (Centro y Belmonte) presenta nuevamente variaciones leves respecto al mes anterior, los valores obtenidos están dentro de los rangos de variación del 2024, por lo que no hay novedades para reportar. </t>
      </text>
    </comment>
    <comment ref="R87" authorId="400" shapeId="0" xr:uid="{6F9AE578-223F-4F38-BFFE-CB038DC0E91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El consumo per cápita de la seccional continúa disminuyendo levemente frente a los resultados obtenidos de la vigencia 2024-2, pero al no ser cambios abruptos y ser valores cercanos, es por eso que no hay generación de alarmas. </t>
      </text>
    </comment>
    <comment ref="S87" authorId="401" shapeId="0" xr:uid="{1A228A1E-35F7-4F2C-8E35-341AA18390D0}">
      <text>
        <t>[Comentario encadenado]
Su versión de Excel le permite leer este comentario encadenado; sin embargo, las ediciones que se apliquen se quitarán si el archivo se abre en una versión más reciente de Excel. Más información: https://go.microsoft.com/fwlink/?linkid=870924
Comentario:
    Diciembre: El consumo per cápita de la Seccional Pereira presenta una reducción leve en el resultado total debido a la temporada de vacaciones de los estudiantes y docentes, quienes son la población mas numerosa del campus.</t>
      </text>
    </comment>
    <comment ref="H88" authorId="402" shapeId="0" xr:uid="{00000000-0006-0000-0000-0000E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realizo el recorrido en la sede centro inspeccionó los bloques de clase del 1, 2 y 3 piso de la Sede Centro.
Se inspeccionó el consultorio medico y de psicología de la sede centro.
Se inspeccionó el cuarto de residuos de la sede centro. Se evidencia correo del área de salud con los hallazgos. Se solicitó a Servicios Generales las correcciones.
Se inspeccionó el cuarto de residuos de la sede Belmonte. </t>
      </text>
    </comment>
    <comment ref="I88" authorId="403" shapeId="0" xr:uid="{00000000-0006-0000-0000-0000E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Sede Belmonte se inspeccionó el área de residuos y de salud.
En Sede Centro se inspeccionó el área de salud, residuos y concesionarios. </t>
      </text>
    </comment>
    <comment ref="J88" authorId="404" shapeId="0" xr:uid="{00000000-0006-0000-0000-0000E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Sede Centro se inspeccionó el área de salud, de residuos y los puntos ecológicos.
En Sede Belmonte se inspeccionó el área de salud, residuos, puntos ecológicos y los salones de clase de los edificios Eduardo Jaramillo Gonzáles y el Bloque A, para un total de 12 salones inspeccionados.
Para las inspecciones de los punto ecológicos y los salones de clase se tuvo apoyo de la practicante en SST. </t>
      </text>
    </comment>
    <comment ref="K88" authorId="405" shapeId="0" xr:uid="{00000000-0006-0000-0000-0000E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Sede Centro se realizó inspección en el área de salud; residuos; puntos ecológicos y los salones de cada piso, para un total de 20 salones inspeccionados.
En Sede Belmonte se inspeccionó el área de salud; residuos; 3 bloques de clase (Edificio Daniel Becerra, Jaime Cortés y Eduardo Jaramillo), para un total de 56 salones inspeccionados.
Para las inspecciones de los puntos ecológicos y los bloques de clase se tuvo apoyo de la practicante en SST. Los principales hallazgos fueron por la incorrecta segregación en la fuente y algunos tomacorrientes en regular estado. </t>
      </text>
    </comment>
    <comment ref="L88" authorId="406" shapeId="0" xr:uid="{00000000-0006-0000-0000-0000E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sede Belmonte se realizaron inspecciones en el cuarto de residuos, y los laboratorios de la Facultad de Ingeniería y FACSEN. </t>
      </text>
    </comment>
    <comment ref="M88" authorId="407" shapeId="0" xr:uid="{00000000-0006-0000-0000-0000E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sede Belmonte se realizaron inspecciones en el cuarto de residuos, de salud y concesionarios (Mr Cofee, Zona U y La locura).
En sede Centro se realizaron inspecciones en el cuarto de salud y residuos. </t>
      </text>
    </comment>
    <comment ref="N88" authorId="408" shapeId="0" xr:uid="{15620E9A-ACAB-42CB-95DE-8B4108F5C98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JULIO: En sede Belmonte y centro se realizaron inspecciones en cuarto de residuos y área de salud. </t>
      </text>
    </comment>
    <comment ref="O88" authorId="409" shapeId="0" xr:uid="{7D78652D-B94E-474F-986A-B02B205F5A4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Para ambas sedes (Belmonte y Centro) se realizaron inspecciones en los cuartos de residuos y áreas de salud. </t>
      </text>
    </comment>
    <comment ref="P88" authorId="410" shapeId="0" xr:uid="{F3E3C75D-E759-43D7-A7E2-B0E96A45D8A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Tanto en la sede Centro como en la sede Belmonte se llevaron a cabo las inspecciones mensuales a los cuartos de residuos y a las áreas de salud.
</t>
      </text>
    </comment>
    <comment ref="Q88" authorId="411" shapeId="0" xr:uid="{7647B341-73F9-4AD0-86E1-8516FCE36FA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lleva a cabo las inspecciones correspondientes a los cuartos de residuos y áreas de salud de las sedes Belmonte y Centro.
En Belmonte se levanta el hallazgo de que la puerta de cuarto de residuos no aprovechables presenta abolladuras, adicionalmente en este punto de acopio hay presencia de productos sin rotulación.
Por su parte, en la sede Centro se encontró que durante el mes no se reportó entrega de residuos biosanitarios. </t>
      </text>
    </comment>
    <comment ref="R88" authorId="412" shapeId="0" xr:uid="{473AAC6D-7CAA-4B5D-8D87-9D1B59E92CC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lleva a cabo las inspecciones correspondientes a los cuartos de residuos y áreas de salud de las sedes Belmonte y Centro.
Adiciona, se realizaron inspecciones a los consecionarios:
Anana
La Locura
D' Todito Bloque C
D' todito Posgrado
Oh Lala </t>
      </text>
    </comment>
    <comment ref="S88" authorId="413" shapeId="0" xr:uid="{8366CA1A-BA4D-4B97-B959-C84D2B96E674}">
      <text>
        <t>[Comentario encadenado]
Su versión de Excel le permite leer este comentario encadenado; sin embargo, las ediciones que se apliquen se quitarán si el archivo se abre en una versión más reciente de Excel. Más información: https://go.microsoft.com/fwlink/?linkid=870924
Comentario:
    Diciembre: Se realizaron las ultimas inspecciones del 2024 a los cuartos de residuos y áreas de salud de las sedes Belmonte y Centro sin la evidencia de hallazgos.</t>
      </text>
    </comment>
    <comment ref="E89" authorId="10" shapeId="0" xr:uid="{00000000-0006-0000-0000-0000E7000000}">
      <text>
        <r>
          <rPr>
            <b/>
            <sz val="9"/>
            <color indexed="81"/>
            <rFont val="Tahoma"/>
            <family val="2"/>
          </rPr>
          <t>Gloria Amparo Sanchez:</t>
        </r>
        <r>
          <rPr>
            <sz val="9"/>
            <color indexed="81"/>
            <rFont val="Tahoma"/>
            <family val="2"/>
          </rPr>
          <t xml:space="preserve">
RANGO BUENO: 50%-70%</t>
        </r>
      </text>
    </comment>
    <comment ref="H89" authorId="414" shapeId="0" xr:uid="{C4862470-EAC2-4107-B656-357B534227F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año 2024, se cumplió con la meta estándar nacional del 70% y se superó por encima del 153,33% de cumplimiento. De un total de 15 oficinas programadas para transferencia documental, se ejecutó el proceso en 23 oficinas.
Por otro lado, es importante resaltar, que adicional a las oficinas programadas para las transferencias documentales se recibió documentación de 8 oficinas más, que no se encontraban dentro de la programación inicialmente propuesta. Que por solicitud de las mismas oficinas y disposición para la entrega de la documentación, cumpliendo con los términos indicados en los procedimientos de organización de archivos de gestión y de transferencias documentales, solicitaron dicho proceso para evitar acumulación de documentación y la congestión en las oficinas.
Para todas las oficinas, se realizó el seguimiento en la ejecución de las transferencias documentales y se registró en el informe de novedades y/u observaciones por cada transferencia, los términos que deben mejorar y los ajustes que se deben llevar a cabo para cumplir para las próximas transferencias.
El volumen total del proceso de transferencias fueron los siguientes: 309 cajas de archivo inactivo entre cajas referencia x100 y x300; 2625 unidades de conservación entre carpetas y tomos. Para un total de 154.572 folios transferidos </t>
      </text>
    </comment>
    <comment ref="H90" authorId="415" shapeId="0" xr:uid="{00000000-0006-0000-0000-0000E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ENERO: Se cumplió con la meta nacional del 100%, para lo cual, se recibió y gestionó 12 expedientes para consulta y préstamo de las oficinas de Administración de Personal, Registro y Control y CEIDEUL. Las cuales fueron atendidas dentro del tiempo establecido en el acuerdo de servicio. </t>
      </text>
    </comment>
    <comment ref="I90" authorId="416" shapeId="0" xr:uid="{00000000-0006-0000-0000-0000E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FEBRERO: Se cumplió con la meta nacional del 100%, para lo cual, se recibió y gestionó 27 expedientes para consulta y préstamo de las oficinas de Administración de Personal, Registro y Control, CEIDEUL, Rectoría Seccional, Centro de Investigaciones Socio-Jurídicas y Secretaria Académica de F. Ingenierías. Las cuales fueron atendidas dentro del tiempo establecido en el acuerdo de servicio. </t>
      </text>
    </comment>
    <comment ref="J90" authorId="417" shapeId="0" xr:uid="{00000000-0006-0000-0000-0000E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MARZO: Se cumplió con la meta nacional del 100%, para lo cual, se recibió y gestionó 2 expedientes para consulta y préstamo de Registro y Control - Radicación de Títulos. Las cuales fueron atendidas dentro del tiempo establecido en el acuerdo de servicio. </t>
      </text>
    </comment>
    <comment ref="K90" authorId="418" shapeId="0" xr:uid="{00000000-0006-0000-0000-0000E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ABRIL: Se cumplió con la meta nacional del 100%, para lo cual, se recibió y gestionó 18 expedientes para consulta y préstamo de Administración de Personal, Tesorería, CEIDEUL, Registro Y Control, Centro De Investigaciones FDCPS, Secretaría Seccional y Sindicatura. Las cuales fueron atendidas dentro del tiempo establecido en el acuerdo de servicio. </t>
      </text>
    </comment>
    <comment ref="L90" authorId="419" shapeId="0" xr:uid="{00000000-0006-0000-0000-0000E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MAYO: Se cumplió con la meta nacional del 100%, para lo cual, se recibió y gestionó un total de 21 expedientes para consulta y préstamo de las oficinas: Administración de Personal, Registro Y Control Y Secretaría Seccional. Las cuales fueron atendidas dentro del tiempo establecido en el acuerdo de servicio.
Préstamos realizados en el mes: 10
Consultas realizadas: 11</t>
      </text>
    </comment>
    <comment ref="M90" authorId="420" shapeId="0" xr:uid="{00000000-0006-0000-0000-0000E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JUNIO: Se cumplió con la meta nacional del 100%, para lo cual, se recibió y gestionó un total de 19 expedientes para consulta y préstamo de las oficinas: Administración de Personal, Registro Y Control, CEIDEUL - Prácticas, Secretaría Académica - Derecho y Decanatura de Ciencias de la Salud. Las cuales fueron atendidas dentro del tiempo establecido en el acuerdo de servicio.
Préstamos realizados en el mes: 4
Consultas realizadas: 9
Retiros (Reintegro A.G.): 6 </t>
      </text>
    </comment>
    <comment ref="N90" authorId="421" shapeId="0" xr:uid="{DBAB2E6E-9584-43C2-B2BE-C381810377A7}">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JULIO: Se cumplió con la meta nacional del 100%, para lo cual, se recibió y gestionó un total de 17 expedientes para consulta y préstamo de las oficinas: Registro Y Control, Secretaría Seccional, Decanatura FCS, CEIDEUL, Dirección De Programas Pregrado FDCPS, Centro De Investigaciones FDCPS, Secretaría Seccional Y Administración De Personal. Las cuales fueron atendidas dentro del tiempo establecido en el acuerdo de servicio.
Préstamos realizados en el mes: 4
Consultas realizadas: 12
Retiros (Reintegro A.G.): 1</t>
      </text>
    </comment>
    <comment ref="O90" authorId="422" shapeId="0" xr:uid="{00044CC8-01FE-4134-B6C9-E25255F857D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Se cumplió con la meta nacional del 100%, para lo cual, se recibió y gestionó un total de 10 expedientes para consulta y préstamo de las oficinas: Registro Y Control, Administración De Personal y CEIDEUL. Las cuales fueron atendidas dentro del tiempo establecido en el acuerdo de servicio.
Préstamos realizados en el mes: 5
Consultas realizadas: 5
Retiros (Reintegro A.G.): 0 </t>
      </text>
    </comment>
    <comment ref="P90" authorId="423" shapeId="0" xr:uid="{455EFA23-9569-4249-9E8E-FC54669A729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Se cumplió con la meta nacional del 100%, para lo cual, se recibió y gestionó un total de 17 expedientes para consulta y préstamo de las oficinas: Registro Y Control, Administración De Personal, Centro de investigaciones-FDCPS y Secretaria Seccional. Las cuales fueron atendidas dentro del tiempo establecido en el acuerdo de servicio.
Préstamos realizados en el mes: 2
Consultas realizadas: 10
Retiros (Reintegro A.G.): 5 </t>
      </text>
    </comment>
    <comment ref="Q90" authorId="424" shapeId="0" xr:uid="{295F6A7F-1ADA-4242-87B7-5F6898FD434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cumplió con la meta nacional del 100%, para lo cual, se recibió y gestionó un total de 29 expedientes para consulta y préstamo de las oficinas: Registro Y Control, Administración De Personal, Secretaria Seccional, CEIDEUL y Tesorería. Las cuales fueron atendidas dentro del tiempo establecido en el acuerdo de servicio.
Préstamos realizados en el mes: 18
Consultas realizadas: 11
Retiros (Reintegro A.G.): 0 </t>
      </text>
    </comment>
    <comment ref="R90" authorId="425" shapeId="0" xr:uid="{20C8E81D-F32F-48A3-B434-796DAF3586C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cumplió con la meta nacional del 100%, para lo cual, se recibió y gestionó un total de 11 expedientes para consulta y préstamo de las oficinas de la Seccional Pereira: Registro Y Control, Administración De Personal, Secretaria Seccional, Centro de investigaciones - FDCPS. Las cuales fueron atendidas dentro del tiempo establecido en el acuerdo de servicio.
Préstamos realizados en el mes: 5
Consultas realizadas: 6
Retiros (Reintegro A.G.): 0 </t>
      </text>
    </comment>
    <comment ref="S90" authorId="426" shapeId="0" xr:uid="{6E3255DE-3C4A-4B6E-B86B-9798F5AA12F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DICIEMBRE: Se cumplió con la meta nacional del 100%, para lo cual, se recibió y gestionó un total de 26 expedientes para consulta y préstamo de las oficinas de la Seccional Pereira: Administración De Personal y Compras. Las cuales fueron atendidas dentro del tiempo establecido en el acuerdo de servicio.
Préstamos realizados en el mes: 1
Consultas realizadas: 8
Retiros (Reintegro A.G.):17 </t>
      </text>
    </comment>
    <comment ref="H91" authorId="427" shapeId="0" xr:uid="{00000000-0006-0000-0000-0000E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Primer Semestre 2024: Se cumple la meta del 100%. De un total 127 documentos recibidos, el 100% fueron entregados dentro de los tiempos establecidos en el acuerdo de servicio.
Es de aclarar, que en el caso de presentarse inconvenientes para la entrega de la documentación, se notifica a los destinatarios de la correspondencia de forma digitalizada al correo electrónico institucional, el mismo día de la recepción de los documentos. Esto con el fin de garantizar la entrega y gestión de la información en la oficina. </t>
      </text>
    </comment>
    <comment ref="N91" authorId="428" shapeId="0" xr:uid="{93DDD2D5-1E90-439D-97E8-314A24B28AF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Segundo Semestre 2024: Se cumple la meta del 100%. De un total 47 documentos recibidos, el 100% fueron entregados dentro de los tiempos establecidos en el acuerdo de servicio.
Es de aclarar, que en el caso de presentarse inconvenientes para la entrega de la documentación, se notifica a los destinatarios de la correspondencia de forma digitalizada al correo electrónico institucional, el mismo día de la recepción de los documentos. Esto con el fin de garantizar la entrega y gestión de la información en la oficina. </t>
      </text>
    </comment>
    <comment ref="H92" authorId="429" shapeId="0" xr:uid="{00000000-0006-0000-0000-0000E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ENERO: Durante el mes, se cumplió con la meta nacional del 100%, para lo cual, se recibió y gestionó 12 expedientes para su consulta y préstamo dentro del tiempo establecido en el acuerdo de servicio; de los cuales 5 se prestaron de forma física y se devolvieron dentro de los términos para su devolución.
La oficina que solicito el préstamo fue: Administración de Personal y Registro Control </t>
      </text>
    </comment>
    <comment ref="I92" authorId="430" shapeId="0" xr:uid="{00000000-0006-0000-0000-0000F0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FEBRERO: Durante el mes, se cumplió con la meta nacional del 100%, para lo cual, se recibió y gestionó 27 expedientes para su consulta y préstamo dentro del tiempo establecido en el acuerdo de servicio; de los cuales 14 se prestaron de forma física y se devolvieron dentro de los términos para su devolución.
La oficina que solicito el préstamo fue: Administración de Personal y Registro Control </t>
      </text>
    </comment>
    <comment ref="J92" authorId="431" shapeId="0" xr:uid="{00000000-0006-0000-0000-0000F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MARZO: Durante el mes, se cumplió con la meta nacional del 100%, para lo cual, se recibió y gestionó 2 expedientes para consulta dentro del tiempo establecido en el acuerdo de servicio; de los cuales ninguno se prestaron de forma física, puesto que solo se enviaron de forma digitalizada a través de correo electrónico. </t>
      </text>
    </comment>
    <comment ref="K92" authorId="432" shapeId="0" xr:uid="{00000000-0006-0000-0000-0000F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ABRIL: Durante el mes, se cumplió con la meta nacional del 100%, para lo cual, se recibió y gestionó 18 expedientes para su consulta y préstamo dentro del tiempo establecido en el acuerdo de servicio; de los cuales 3 se prestaron de forma física y se devolvieron dentro de los términos para su devolución. </t>
      </text>
    </comment>
    <comment ref="L92" authorId="433" shapeId="0" xr:uid="{00000000-0006-0000-0000-0000F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MAYO: Se cumplió con la meta nacional del 100%, para lo cual, se recibió y gestionó un total de 21 expedientes para consulta y préstamo dentro del tiempo establecido en el acuerdo de servicio; de los cuales 10 se prestaron de forma física y se devolvieron dentro de los términos para su devolución o se reintegraron al archivo de gestión.
Préstamos realizados en el mes: 8
Reintegros a los Archivos de Gestión: 2
Oficinas solicitantes: Admisiones y Registro y Administración de Personal. </t>
      </text>
    </comment>
    <comment ref="M92" authorId="434" shapeId="0" xr:uid="{00000000-0006-0000-0000-0000F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JUNIO: Se cumplió con la meta nacional del 100%, para lo cual, se recibió y gestionó un total de 19 expedientes para consulta y préstamo dentro del tiempo establecido en el acuerdo de servicio; de los cuales 4 se prestaron de forma física y se devolvieron dentro de los términos para su devolución o se reintegraron al archivo de gestión.
Préstamos realizados en el mes: 4
Oficinas solicitantes: Admisiones y Registro y Administración de Personal. </t>
      </text>
    </comment>
    <comment ref="N92" authorId="435" shapeId="0" xr:uid="{8494DE48-FAF9-4C40-BE37-4F99C93F56BE}">
      <text>
        <t>[Comentario encadenado]
Su versión de Excel le permite leer este comentario encadenado; sin embargo, las ediciones que se apliquen se quitarán si el archivo se abre en una versión más reciente de Excel. Más información: https://go.microsoft.com/fwlink/?linkid=870924
Comentario:
    JULIO: Se cumplió con la meta nacional del 100%, para lo cual, se recibió y gestionó un total de 17 expedientes para consulta y préstamo dentro del tiempo establecido en el acuerdo de servicio; de los cuales 4 se prestaron de forma física y se devolvieron dentro de los términos para su devolución o se reintegraron al archivo de gestión.
Préstamos realizados en el mes: 4
Oficinas solicitantes: Admisiones y Registro y Administración de Personal.</t>
      </text>
    </comment>
    <comment ref="O92" authorId="436" shapeId="0" xr:uid="{CDC43B2D-9320-434D-AFCA-1023DDD01B2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AGOSTO: Se cumplió con la meta nacional del 100%, para lo cual, se recibió y gestionó un total de 10 expedientes para consulta y préstamo dentro del tiempo establecido en el acuerdo de servicio; de los cuales 5 se prestaron de forma física y se devolvieron dentro de los términos para su devolución o se reintegraron al archivo de gestión.
Préstamos realizados en el mes: 5
Oficinas solicitantes: Admisiones y Registro y Administración de Personal. </t>
      </text>
    </comment>
    <comment ref="P92" authorId="437" shapeId="0" xr:uid="{2D42767E-A536-4832-AF24-71CF5BF6C5D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SEPTIEMBRE: Se cumplió con la meta nacional del 100%, para lo cual, se recibió y gestionó un total de 17 expedientes para consulta, reintegro y préstamo dentro del tiempo establecido en el acuerdo de servicio; de los cuales 2 se prestaron de forma física y se devolvieron dentro de los términos para su devolución.
Préstamos realizados en el mes: 2
Oficinas solicitantes: Secretaria Seccional y Administración de Personal. </t>
      </text>
    </comment>
    <comment ref="Q92" authorId="438" shapeId="0" xr:uid="{99179EC4-252D-4B8E-BB3C-59F98BC6306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OCTUBRE: Se cumplió con la meta nacional del 100%, para lo cual, se recibió y gestionó un total de 29 expedientes para consulta y préstamo dentro del tiempo establecido en el acuerdo de servicio; de los cuales 18 se prestaron de forma física y se devolvieron dentro de los términos para su devolución.
Préstamos realizados en el mes: 18
Oficinas solicitantes: Secretaria Seccional, Administración de Personal, Tesorería y Registro y Control. </t>
      </text>
    </comment>
    <comment ref="R92" authorId="439" shapeId="0" xr:uid="{5D75BE32-A60A-4440-8884-D3477E1EEDE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cumplió con la meta nacional del 100%, para lo cual, se recibió y gestionó un total de 11 expedientes para consulta y préstamo dentro del tiempo establecido en el acuerdo de servicio; de los cuales 5 se prestaron de forma física y se devolvieron dentro de los términos para su devolución.
Préstamos realizados en el mes: 5
Oficinas solicitantes: Administración de Personal y Registro y Control. </t>
      </text>
    </comment>
    <comment ref="S92" authorId="440" shapeId="0" xr:uid="{4EC140BE-F9E9-4D67-BA48-8E19690C6A7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NOVIEMBRE: Se cumplió con la meta nacional del 100%, para lo cual, se recibió y gestionó un total de 26 expedientes para consulta y préstamo dentro del tiempo establecido en el acuerdo de servicio; de los cuales 1 se prestó de forma física y se devolvió dentro de los términos para su devolución.
Préstamos realizados en el mes: 1
Oficinas solicitantes: Oficina de Compras. </t>
      </text>
    </comment>
    <comment ref="H93" authorId="441" shapeId="0" xr:uid="{00000000-0006-0000-0000-0000F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período 2024-1 se cumple la meta nacional de la Evaluación Docente, obteniéndose un resultado promedio de la Facultad de 4,69.
El resultado por programa se describe a continuación:
Economía: 4,76
Contaduría Pública : 4,82
Administración de Empresas : 4,71
De un total de 32 docentes evaluados el 88% están en el rango de excelente, el 9% en el rango de bueno y el 3% en el rango de satisfactorio.
</t>
      </text>
    </comment>
    <comment ref="N93" authorId="442" shapeId="0" xr:uid="{663AF5C2-A664-4D88-8F31-59406C71DB3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período 2024-2 se cumple la meta nacional de la Evaluación Docente, obteniéndose un resultado promedio de la Facultad de 4,76.
El resultado por programa se describe a continuación:
Economía: 4,76
Contaduría Pública : 4,78
Administración de Empresas : 4,56
Se evaluaron 31 docentes en la Facultad </t>
      </text>
    </comment>
    <comment ref="H94" authorId="443" shapeId="0" xr:uid="{00000000-0006-0000-0000-0000F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Primer período académico en la Facultad se cumplió la meta nacional de cuatro punto cinco (4.5), obteniéndose un resultado de (4,57). De un total de 50 docentes evaluados se obtuvieron los siguientes resultados: 68% (34 docentes) obtuvieron la calificación de Excelente y 26% (13 docentes) obtuvieron la calificación de Bueno y con calificación Satisfactorio 6% (3 docentes). No se obtuvieron calificaciones de Regular ni de Muy deficiente; La evaluación se distribuye por programa así:
Ingeniería Comercial: 4,67
Ingeniería Civil: 4,50
Ingeniería de Sistemas: 4,67
Ingeniería Financiera: 4,73 </t>
      </text>
    </comment>
    <comment ref="N94" authorId="444" shapeId="0" xr:uid="{5F76AE71-5378-4C97-9DF7-0EF536A9778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2024-2:Durante el segundo académico en la Facultad se cumplió la meta nacional de cuatro punto cinco (4.5), obteniéndose un resultado de (4,64). De un total de 47 docentes evaluados se obtuvieron los siguientes resultados: 76,59% (36 docentes) obtuvieron la calificación de Excelente y 21,27% (10 docentes) obtuvieron la calificación de Bueno y con calificación Satisfactorio 2,1% (1 docente). No se obtuvieron calificaciones de Regular ni de Muy deficiente; La evaluación se distribuye por programa así:
Ingeniería Comercial: 4,82
Ingeniería Civil: 4,58
Ingeniería de Sistemas: 4,69
Ingeniería Financiera: 4,77 </t>
      </text>
    </comment>
    <comment ref="H95" authorId="445" shapeId="0" xr:uid="{00000000-0006-0000-0000-0000F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semestre del año 2024-1 en el programa de Derecho de un total de 49 docentes evaluados en el calendario semestralzado, 15 cumplieron con el umbral del reglamento docente (70% de los estudiantes que evalúan), no se cumplió la meta estándar nacional, pero si con el rango excelente, obteniéndose un resultado del 4,7.
Durante el semestre del año 2024-1 en el programa de Trabajo Social de un total de 10 docentes todos superaron el umbral, contando con una claificación promedio excelente, 4,7. discriminado así:
1.DERECHO Calendario semestralizado: Total docentes evaluados 15 de 49; todos superaron el umbral. Promedio 4,7.
2. TRABAJO SOCIAL: Total docentes evaluados 10, todos superaron el umbral. Promedio 4,7.
Se destaca que con relación al periodo inmediatamente anterior, del programa ade derecho calendario semestralizado, se incrementó en 12 los docenes que superaron en umbral.
Como acción de mejora, se continuará incentivando e instruyendo a los estudiantes sobre la importancia de la evaluación docente como oportunidad de mejora para la calidad académica, haciendo especial énfasis en que debe diligenciarse todas las encuestas de evaluación con el propósito d que todos los profesores superen el umbral que establece el reglamento docente.
De esta forma se cumple la meta propuesta. </t>
      </text>
    </comment>
    <comment ref="N95" authorId="446" shapeId="0" xr:uid="{6DA22118-C650-4444-BAF4-FBF1B11658E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En el programa de Derecho de un total de 57 docentes universo para evaluar, 44 cumplieron con el umbral del reglamento docente (70% de los estudiantes que evalúan) obteniendo un promedio en calificación de 4.5, cumpliendo la meta nacional.
2024-2: En el programa de Trabajo Social de un total de 9 docentes universo para evaluar, 9 superaron el umbral, docente (70% de los estudiantes que evalúan) obteniendo un promedio en calificación de 4.6, cumpliendo la meta nacional.
1.DERECHO: Docentes evaluados 44 de 57, promedio 4,5.
2. TRABAJO SOCIAL: Docentes evaluados 9 de 9,promedio 4,6
Se destaca que, con relación al periodo inmediatamente anterior, del programa de derecho incrementó significativamente el número de docentes que superaron en umbral.
Como acción de mejora, se continuará incentivando e instruyendo a los estudiantes sobre la importancia de la evaluación docente como oportunidad de mejora para la calidad académica, haciendo especial énfasis en que debe diligenciarse todas las encuestas de evaluación con el propósito de que todos los docentes superen el umbral que establece el reglamento docente. </t>
      </text>
    </comment>
    <comment ref="H96" authorId="447" shapeId="0" xr:uid="{00000000-0006-0000-0000-0000F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periodo 2024-1 la Facultad de Ciencias de la Salud, Exactas y Naturales tuvo un promedio de 4,71 como resultado de la evaluación docente.
El comportamiento por programas, es como sigue:
Enfermería.
Cuenta con 22 docentes entre jornada completa, media jornada y catedráticos. El promedio de la evaluación docente fue de 4,72, siendo el menor valor, 4,38 y el mayor, 4.87.
Microbiología.
El programa cuenta con 23 docentes entre jornada completa, media jornada y catedráticos. El promedio de la evaluación docente fue de 4.78, con un valor menor de 4,48 y máximo de 4.99.
Nutrición y Dietética.
El programa cuenta con 23 docentes. El promedio de la evaluación fue de 4.67. Los valores del programa estuvieron entre 3.83 y 4.96.
Como en períodos anteriores, es importante resaltar el compomiso y sentido de pertenencia de los docentes, quienes apuntan al mejoramiento de la calidad académica y al liderazgo de los directores de programa que se traducen en los resultados de esta evaluación. </t>
      </text>
    </comment>
    <comment ref="N96" authorId="448" shapeId="0" xr:uid="{A18215E9-5606-4F91-BA75-B46CF7823F2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periodo 2024-2 la Facultad de Ciencias de la Salud, Exactas y Naturales tuvo un promedio de 4,71 como resultado de la evaluación docente. El comportamiento por programas, es como sigue: Enfermería: El programa uenta con 20 docentes entre jornada completa, media jornada y catedráticos. El promedio de la evaluación docente fue de 4,76, siendo el menor valor, 4,51 y el mayor, 4.93. Microbiología: El programa cuenta con 20 docentes entre jornada completa, media jornada y catedráticos. El promedio de la evaluación docente fue de 4.79, con un valor menor de 4,56 y máximo de 4.99. Nutrición y Dietética: El programa cuenta con 20 docentes. El promedio de la evaluación fue de 4.59. Los valores del programa estuvieron entre 3.56 y 4.89. Como en períodos anteriores, es importante resaltar el compromiso y sentido de pertenencia de los docentes, quienes apuntan al mejoramiento de la calidad académica y al liderazgo de los directores de programa que se traducen en los resultados de esta evaluación.
</t>
      </text>
    </comment>
    <comment ref="E97" authorId="10" shapeId="0" xr:uid="{00000000-0006-0000-0000-0000F9000000}">
      <text>
        <r>
          <rPr>
            <b/>
            <sz val="9"/>
            <color indexed="81"/>
            <rFont val="Tahoma"/>
            <family val="2"/>
          </rPr>
          <t>Gloria Amparo Sanchez:</t>
        </r>
        <r>
          <rPr>
            <sz val="9"/>
            <color indexed="81"/>
            <rFont val="Tahoma"/>
            <family val="2"/>
          </rPr>
          <t xml:space="preserve">
Rango Bueno: 100% - 90%</t>
        </r>
      </text>
    </comment>
    <comment ref="H97" authorId="449" shapeId="0" xr:uid="{813A06E9-6213-4620-A1B3-C66CAF5EB09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año 2024, teniendo en cuenta el Decreto 1174 del 12 de julio de 2023 del MEN, se radico adecuadamente el documento maestro del programa de Ingeniería de Sistemas.
Por aprobación del consejo académico de seccional y la Consejo Directivo de la Seccional del mes de agosto, se aprobó la NO renovación del registro de la especialización en Gerencia Social. Durante los 7 años de vigencia la especialización no tuvo estudiantes. Bogota indico mediante correo electrónico de la Dra. Sonia Amaya que el programa se debe dejar vencer. </t>
      </text>
    </comment>
    <comment ref="E98" authorId="10" shapeId="0" xr:uid="{00000000-0006-0000-0000-0000FA000000}">
      <text>
        <r>
          <rPr>
            <b/>
            <sz val="9"/>
            <color indexed="81"/>
            <rFont val="Tahoma"/>
            <family val="2"/>
          </rPr>
          <t>Gloria Amparo Sanchez:</t>
        </r>
        <r>
          <rPr>
            <sz val="9"/>
            <color indexed="81"/>
            <rFont val="Tahoma"/>
            <family val="2"/>
          </rPr>
          <t xml:space="preserve">
Rango Bueno: 100% - 80%</t>
        </r>
      </text>
    </comment>
    <comment ref="H98" authorId="450" shapeId="0" xr:uid="{1A603D00-F4EF-4DBF-9CA8-0865964DAE3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año 2024 no se proyectaron programas para ser sometidos a Acreditación, dado que ningún programa acreditado presento fecha de vencimiento para esta vigencia.
Para el año 2024 se tiene previsto radicar un programa con fines de Acreditación de Alta Calidad. El programa que se sometió a autoevaluación es Microbiología. En el año 2024 se realizó la recolección y valoración de evidencias según el modelo institucional. Se elaboraron las evidencias necesarias. Cada líder de factor consolido la información en una carpeta. Con la Oficina de Aseguramiento de la Calidad Académica se reviso cada una de las evidencias y su valoración. Una vez concluido este ejercicio se remitió a Bogotá la matriz correspondiente con la ponderación de evidencias documentales, numéricas y de apreciación; obteniendo de esta manera la valoración total del programa.
Se compartió la Guía de informe con cada uno de los lideres, así como las encuestas y los resultados del proceso, para dar inicio a la redacción del documento. Cada uno de los lideres procedió a redactar el factor correspondiente y a organizar los archivos. La dirección de Aseguramiento de la Calidad Académica, reviso coda factor con el líder, realizando los ajustes pertinentes, que estuvieron orientados a mostrar las principales evidencias y resultados e impactos de la gestión del programa.
Una vez listos los factores se procedió a consolida un documento total con sus anexos, se reviso nuevamente y se procedió a radicar ante el CNA, proceso que estuvo concluido el 18 de diciembre mediante radicación No. proceso 6584 en el CNA </t>
      </text>
    </comment>
    <comment ref="E99" authorId="10" shapeId="0" xr:uid="{00000000-0006-0000-0000-0000FB000000}">
      <text>
        <r>
          <rPr>
            <b/>
            <sz val="9"/>
            <color indexed="81"/>
            <rFont val="Tahoma"/>
            <family val="2"/>
          </rPr>
          <t>Gloria Amparo Sanchez:</t>
        </r>
        <r>
          <rPr>
            <sz val="9"/>
            <color indexed="81"/>
            <rFont val="Tahoma"/>
            <family val="2"/>
          </rPr>
          <t xml:space="preserve">
Rango Bueno:70% - 60 %</t>
        </r>
      </text>
    </comment>
    <comment ref="H99" authorId="451" shapeId="0" xr:uid="{00000000-0006-0000-0000-0000F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facultad de Ciencias de la Salud, Exactas y Naturales cuenta con 48 docentes de los cuales, 37, el 77% cuentan con formaciòn avanzada de Maestría o doctorado. De ellos, 27, el 56%, con Maestría y el 21% restante (10 docentes) con formación doctoral.
Por programa, la situación es la siguiente:
Enfermería:
Del total, 18 docentes, 14 tienen maestría y 3 doctorado, que corresponden al 94%.
Microbiología cuenta con 13 docentes, de los cuales, 4 son doctores y 7 tienen formaciòn en maestrìa, que corresponde al 85% del total.
Nutrición y Dietética
Cuenta con 17 docentes, de los cuales 3 tienen formaciòn doctoral y 6 maestrìa, lo que corresponde al 53% del total.
</t>
      </text>
    </comment>
    <comment ref="N99" authorId="452" shapeId="0" xr:uid="{A83303F5-44E4-4672-BCF7-3595851C9AC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2024-2:La Facultad de Ciencias de la Salud, Exacatas y Naturales cuenta con 52 docentes, de los cuales, 40, el 76,92% cuenta con formación de alto nivel: 11 doctores y 39 docentes con Maestría. Los programas tienen la siguiente distribución:
Enfermería: El porcentaje global con formación de alto nivel es de 84,2%
Microbiología: El porcentaje global con formación de alto nivel es de 92,8%
Nutrición y Dietética: El porcentaje global con formación de alto nivel es de 63,16%
La meta se cumple. </t>
      </text>
    </comment>
    <comment ref="H100" authorId="453" shapeId="0" xr:uid="{00000000-0006-0000-0000-0000F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2024-1 la facultad contó con 32 docentes de los cuales el 13% (4) son doctores, 75% (24) magister y el 13% (4) especialistas.
Dado lo anterior, la FACEAC cumple con el indicador al contar con el 88% de sus profesores con grado académico de doctor y/o magister.
Por programa y centro de costos se tiene:
Administración de empresas: De 14 profesores, el 79% (11) son magister y el 21% (3) son especialistas.
Contaduría pública: 7 docentes, los cuales el 100% son magister.
Economia: De 11 docentes, el 36% (4) son doctores, el 55% (6) magister y el 9% (1) especialista. </t>
      </text>
    </comment>
    <comment ref="N100" authorId="454" shapeId="0" xr:uid="{D7D74BB5-49E6-4BA8-AA72-089595B3C9A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2024-2:Para el 2024-2 la facultad contó con 29 docentes de los cuales el 17% (5) son doctores, 72% (21) magister y el 10% (3) especialistas.
Dado lo anterior, la FACEAC cumple con el indicador al contar con el 90% de sus profesores con grado académico de doctor y/o magister.
Por programa y centro de costos se tiene:
Administración de empresas: De 10 profesores, el 10% (1) es doctor, el 70% (7) son magister y el 20% (2) son especialistas.
Contaduría pública: 6 docentes, los cuales el 100% son magister.
Economia: De 13 docentes, el 31% (4) son doctores, el 62% (8) magister y el 7% (1) especialista. </t>
      </text>
    </comment>
    <comment ref="H101" authorId="455" shapeId="0" xr:uid="{00000000-0006-0000-0000-0000F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la facultad, para el periodo 2024- contamos con un total de 68 docentes vinculados, se tienen 10 Doctores, 48 magísteres, 10 especialistas, obteniéndose un resultado del 85,29%.
Programa de Trabajo Social
Total de Docentes: 8
Magíster: 6
Doctores: 2
Programa de Derecho (Semestral y Anualizado)
Total docentes: 60
Magister: 42
Doctores: 8.
Con lo anterior se evidencia que se cumple la meta nacional. </t>
      </text>
    </comment>
    <comment ref="N101" authorId="456" shapeId="0" xr:uid="{A1B08FBE-BE15-4FE0-BAD9-A5954150838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2024-2:2024-2: En la facultad contó con un total de 72 docentes vinculados, se tienen 10 Doctores, 53 magísteres, 9 especialistas, obteniéndose un resultado del 87,50%.
Programa de Trabajo Social
Total de Docentes: 6
Magíster: 4
Doctores: 2
Programa de Derecho (Semestral y Anualizado)
Total docentes: 66
Magister: 49
Doctores: 8. </t>
      </text>
    </comment>
    <comment ref="H102" authorId="457" shapeId="0" xr:uid="{00000000-0006-0000-0000-0000FF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Facultad de Ingenierías: Se cumple la meta estándar nacional , en la Facultad de ingenierías se obtuvo un resultado del 82%. De un total de 50 docentes adscritos a la Facultad, por centro de costos, se tienen 33 docentes con formación en maestría, equivalente al 66%, seguido del nivel de formación de especialización con el 14% (7 docentes) y el 18% cuenta con nivel de formación de doctorado (9 docentes).
Discriminados por programa así incluyendo los de ciencias básicas que pueden prestar servicios en varios programas a la vez:
Ing. Civil: Total docentes: 30 - 5 con doctorado - 18 con maestría y 6 con especialización.
Ing. Comercial: Total docentes: 7 - 2 con doctorado, 4 con maestría y 1 con especialización.
Ing. Sistemas: Total docentes: 7 - 3 con doctorado - 4 con maestría
Ing. Financiera: Total docentes: 5 con maestría </t>
      </text>
    </comment>
    <comment ref="N102" authorId="458" shapeId="0" xr:uid="{9FED4993-2F20-4B5D-9884-4DC9AF7EE4E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Facultad de Ingenierías: Se cumple la meta estándar nacional , en la Facultad de ingenierías se obtuvo un resultado del 87,22%. De un total de 47 docentes adscritos a la Facultad, por centro de costos, se tienen 32 docentes con formación en maestría, equivalente al 68,08%, seguido del nivel de formación con doctorado del 19,14% (9 docentes) y el 12,76% cuenta con nivel de formación de especialista (6 docentes).
Discriminados por programa así incluyendo los de ciencias básicas que pueden prestar servicios en varios programas a la vez:
Ing. Civil: Total docentes: 30 - 5 con doctorado - 18 con maestría y 6 con especialización.
Ing. Comercial: Total docentes: 7 - 2 con doctorado, 4 con maestría y 1 con especialización.
Ing. Sistemas: Total docentes: 7 - 3 con doctorado - 4 con maestría
Ing. Financiera: Total docentes: 5 con maestría </t>
      </text>
    </comment>
    <comment ref="E103" authorId="10" shapeId="0" xr:uid="{00000000-0006-0000-0000-000000010000}">
      <text>
        <r>
          <rPr>
            <b/>
            <sz val="9"/>
            <color indexed="81"/>
            <rFont val="Tahoma"/>
            <family val="2"/>
          </rPr>
          <t>Gloria Amparo Sanchez:</t>
        </r>
        <r>
          <rPr>
            <sz val="9"/>
            <color indexed="81"/>
            <rFont val="Tahoma"/>
            <family val="2"/>
          </rPr>
          <t xml:space="preserve">
Rango Bueno: 5 - 3,5</t>
        </r>
      </text>
    </comment>
    <comment ref="H103" authorId="459" shapeId="0" xr:uid="{00000000-0006-0000-0000-00000101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 2024 se programaron 9664 horas aula, de las cuales se cumplió el 100%.
Por programa se tiene:
Enfermerìa, programó y ejecutó 3472 horas.
Microbiología, programó 2960 horas que fueron dictadas en su totalidad
Nutrición y Dietética, programó 3232 horas y su realización fue del 100%
Vale la pena resaltar la responsabilidad de los docentes en cuanto al cumplimiento de las responsabildades adquiridas en su contratación.</t>
      </text>
    </comment>
    <comment ref="N103" authorId="460" shapeId="0" xr:uid="{EDDF9212-1223-4934-A0A8-607AB86860B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2024-2:La Facultad de Ciencias de la Salud, Exactas y Naturales progrmó para el segundo período de 2024 15652 horas aulas, que comprenden las teóricas, de laboratorio y de práctica. La ejecución fue del 100%.
Por programas fue así:
Enfermería: 9108
Microbiolñogía: 3504
Nutrición y Dietética: 3040 
</t>
      </text>
    </comment>
    <comment ref="H104" authorId="461" shapeId="0" xr:uid="{00000000-0006-0000-0000-000002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Pese a la coyuntura del primer semestre la Facultad programó y ejecutó 6.832 horas, así:
Administración de Empresas 2240
Contaduría Pública 2288
Economia 2304
Total FACEAC 6832
Cumpliendo con la meta nacional de ejecución del 100%. </t>
      </text>
    </comment>
    <comment ref="N104" authorId="462" shapeId="0" xr:uid="{0372C7BB-0384-4B01-BC1A-B80E927AA3AA}">
      <text>
        <t>[Comentario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del 2024, la Facultad programó y ejecutó 6.832 horas, así:
Administración de Empresas 2240
Contaduría Pública 2288
Economia 2304
Total FACEAC 6832
Cumpliendo con la meta nacional de ejecución del 100%.</t>
      </text>
    </comment>
    <comment ref="H105" authorId="463" shapeId="0" xr:uid="{00000000-0006-0000-0000-000003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cumple la meta nacional del 100% con 6.580 horas de clases presenciales en el semestre 2024-1 programadas y ejecutadas (2.036 Programa de Derecho Semestralizado y 4.256 horas del programa de Trabajo Social presenciales semanales por 16 semanas). </t>
      </text>
    </comment>
    <comment ref="N105" authorId="464" shapeId="0" xr:uid="{BEF57AEB-039F-499A-B7A9-BFB2BE72615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2024-2:2024-2: Se cumple la meta nacional del 100% con 12.208 horas de clases presenciales en el semestre 2024-2 programadas y ejecutadas (10.272 Programa de Derecho Semestralizado y 1.936 horas del programa de Trabajo Social presenciales semanales por 16 semanas). </t>
      </text>
    </comment>
    <comment ref="H106" authorId="465" shapeId="0" xr:uid="{00000000-0006-0000-0000-00000401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Facultad de Ingeniería: En la facultad desde el inicio de las clases y hasta la fecha de terminación del período académico contemplado en el Calendario Académico para el primer semestre de 2024, las clases programadas desde cada uno de los programas adscritos a la Facultad y desde el área de Ciencias Básicas se orientaron en un 97%. La metodología implementada fue presencial. Importante resaltar que el 3% obedeció a irregularidades presentadas por el cese de actividades de los estudiantes.</t>
      </text>
    </comment>
    <comment ref="N106" authorId="466" shapeId="0" xr:uid="{06582396-B5E5-4531-BA44-2F27EF3567D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Facultad de Ingeniería: En la facultad desde el inicio de las clases y hasta la fecha de terminación del período académico contemplado en el Calendario Académico para el Segundo Semestre de 2024, las clases programadas desde cada uno de los programas adscritos a la Facultad y desde el área de Ciencias Básicas se orientaron en un 100%. La metodología implementada fue presencial. Importante resaltar que cuando un docente no pudo orientar la clase se planeó la reposición respectiva. </t>
      </text>
    </comment>
    <comment ref="E107" authorId="467" shapeId="0" xr:uid="{00000000-0006-0000-0000-000005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META SERA IGUAL O MAYOR A LA MEDIA O PROMEDIO NACIONAL. </t>
      </text>
    </comment>
    <comment ref="H107" authorId="468" shapeId="0" xr:uid="{00000000-0006-0000-0000-000006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AÑO 2023
PROGRAMA DE DERECHO:
En el programa de Derecho el desempeño de estudiantes en las Pruebas SABER PRO, se obtuvo un resultado del 1,06% superando la meta estándar del indicador (1%). El resultado de la Media o Promedio del Programa - Prueba SABER PRO fue de 158, frente a la Media o Promedio Nacional del Programa- prueba SABER PRO que fue de 149.
Se mantiene el resultado y mantenemos estrategias de mejoramiento continuo ejerciendo estrategias con la lider seccional de SABER PRO.
PROGRAMA DE TRABAJO SOCIAL:
En el programa de Trabajo Social el desempeño de estudiantes en las Pruebas SABER PRO, ha presentado un comportamiento constante durante los últimos 3 periodos, donde hay unas leves fluctuaciones que no muestran comportamientos con tendencias crecientes de mayor consideración, tanto así que en el año 2023 tuvo un crecimiento de 16 puntos, obteniéndose un resultado en el indicador del 1,02% frente a la meta del 1%: El resultado de la Media o Promedio del Programa - Prueba SABER PRO fue de 138, frente a la Media o Promedio Nacional del Programa- prueba SABER PRO que fue de 135.
Todo ello en consideración a los planes de mejora implementados en la seccional y especialmente en la facultad, los cuales seguiremos implementando, para mejorar nuestro registro en las próximas pruebas </t>
      </text>
    </comment>
    <comment ref="E108" authorId="469" shapeId="0" xr:uid="{00000000-0006-0000-0000-000007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META SERA IGUAL O MAYOR A LA MEDIA O PROMEDIO NACIONAL. </t>
      </text>
    </comment>
    <comment ref="H108" authorId="470" shapeId="0" xr:uid="{00000000-0006-0000-0000-00000801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Año 2023. Se destaca que el resultado de las pruebas Saber Pro del programa de Nutrición y Dietética estuvo por encima del promedio nacional, de la sede y del grupo de referencia. Esta cifra muestra un ascenso anual en los resultados, que en el 2021 fue de 140, en el 2022 de 144 y en el 2023, 154. Un aspecto importante al respecto es el proyecto de mejora que desarrolla el programa .
Con respecto a los programas de Enfermería y Microbiología, se observa un ligero descenso en los resultados, debido probablemente a características específicas de los grupos que presentaron las pruebas, pero que ha generado necesidad de implementar una estrategia que conduzca a su mejoramiento.
Respuesta:
    Se formuló acción correctiva</t>
      </text>
    </comment>
    <comment ref="E109" authorId="471" shapeId="0" xr:uid="{00000000-0006-0000-0000-000009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META SERA IGUAL O MAYOR A LA MEDIA O PROMEDIO NACIONAL. </t>
      </text>
    </comment>
    <comment ref="H109" authorId="472" shapeId="0" xr:uid="{00000000-0006-0000-0000-00000A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2023 en los resultados de saber pro se cumple con la meta nacional en los programas de contaduría pública (1,04),administración de empresas (1,09); y el programa de economía (1.06) con un promedio por facultad de 1.06
Como acciones de mejora durante el año 2024 se inplementó los simulacros saberpro en las aulas virtuales por programa académico y en los semestres 1,5 y 7 con el fin de identificar las debilidades por estudiante y semestre académico en las competencias genericas y especificas y trabajarlas desde el aula. </t>
      </text>
    </comment>
    <comment ref="E110" authorId="473" shapeId="0" xr:uid="{00000000-0006-0000-0000-00000B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META SERA IGUAL O MAYOR A LA MEDIA O PROMEDIO NACIONAL. </t>
      </text>
    </comment>
    <comment ref="H110" authorId="474" shapeId="0" xr:uid="{00000000-0006-0000-0000-00000C01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AÑO 2023; Los resultados relacionados para cada programa corresponden a la evaluación de desempeño en las pruebas Saber en lo relacionado a las Competencias Genéricas toda vez que el ICFES no reportó resultados para las Competencias Específicas. Se destaca que para este período las resultados alcanzaron niveles superiores a la media nacional (145) así:
Ingeniería Civil= 152
Ingeniería de Sistemas = 154
Ingeniería Comercial = 145
Ingeniería Financiera = 148
Para cada programa académico este resultado es el promedio de los resultados obtenidos en cada competencia Genérica evaluada así:
INGENIERÍA COMERCIAL
Comunicación Escrita = 143
Razonamiento Cuantitativo = 150
Lectura Crítica= 141
Competencias Ciudadanas = 132
Inglés = 158
INGENIERÍA CIVIL:
Comunicación Escrita = 147
Razonamiento Cuantitativo = 166
Lectura Crítica= 143
Competencias Ciudadanas = 141
Inglés = 162
INGENIERÍA DE SISTEMAS:
Comunicación Escrita = 125
Razonamiento Cuantitativo = 152
Lectura Crítica= 161
Competencias Ciudadanas = 135
Inglés = 196
INGENIERÍA FINANCIERA:
Comunicación Escrita = 146
Razonamiento Cuantitativo = 151
Lectura Crítica= 143
Competencias Ciudadanas = 137
Inglés = 163</t>
      </text>
    </comment>
    <comment ref="E111" authorId="10" shapeId="0" xr:uid="{00000000-0006-0000-0000-00000D010000}">
      <text>
        <r>
          <rPr>
            <b/>
            <sz val="9"/>
            <color indexed="81"/>
            <rFont val="Tahoma"/>
            <family val="2"/>
          </rPr>
          <t>Gloria Amparo Sanchez:</t>
        </r>
        <r>
          <rPr>
            <sz val="9"/>
            <color indexed="81"/>
            <rFont val="Tahoma"/>
            <family val="2"/>
          </rPr>
          <t xml:space="preserve">
Indicador: de Investigaciones: “GRUPOS DE INVESTIGACIÓN RECONOCIDOS Y ESCALAFONADOS POR MINCIENCIAS” Para las Seccionales de Cali y Cúcuta la formula fue corregida. </t>
        </r>
      </text>
    </comment>
    <comment ref="H111" authorId="475" shapeId="0" xr:uid="{FF6D97FA-A8F2-47FA-BC41-5ECD1E60DBE0}">
      <text>
        <t>[Comentario encadenado]
Su versión de Excel le permite leer este comentario encadenado; sin embargo, las ediciones que se apliquen se quitarán si el archivo se abre en una versión más reciente de Excel. Más información: https://go.microsoft.com/fwlink/?linkid=870924
Comentario:
    2024: Para el grupo de investigación en Derecho, Estado y Sociedad de la facultad de Derecho, Ciencias Políticas y Sociales se conserva la categoría A en la medición de grupos de minciencias.
Respuesta:
    Este indicador está para revisión desde la dirección nacional de invetsigaciones</t>
      </text>
    </comment>
    <comment ref="E112" authorId="10" shapeId="0" xr:uid="{00000000-0006-0000-0000-00000E010000}">
      <text>
        <r>
          <rPr>
            <b/>
            <sz val="9"/>
            <color indexed="81"/>
            <rFont val="Tahoma"/>
            <family val="2"/>
          </rPr>
          <t>Gloria Amparo Sanchez:</t>
        </r>
        <r>
          <rPr>
            <sz val="9"/>
            <color indexed="81"/>
            <rFont val="Tahoma"/>
            <family val="2"/>
          </rPr>
          <t xml:space="preserve">
Rango bueno: 5 - 4</t>
        </r>
      </text>
    </comment>
    <comment ref="H112" authorId="476" shapeId="0" xr:uid="{00000000-0006-0000-0000-00000F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Los docentes con horas de investigación de la Facultad de Ingeniería y asociados a los cinco grupos de investigación han generado productos de generación de nuevo conocimiento, formación de recurso humano, apropiación social del conocimiento y desarrollo tecnológico. Con el desarrollo de estos productos se fortalecen los grupos de investigación de la facultad. </t>
      </text>
    </comment>
    <comment ref="N112" authorId="477" shapeId="0" xr:uid="{C66A0BDE-B99E-4197-A3E4-C5C0FAE5814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Los grupos de investigación Trueque, Inap, Gicivil, Dracma y Obelix se fusionaron en el grupo IngeLibre. Todos los integrantes de Ingelibre realizaron las actualizaciones de las plataformas Minciencias y participaron en la convocatoria de medición de grupos e investigadores. Se obtuvieron productos de alto impacto como artículos Q1-Q4 y una patente de invención dentro del grupo </t>
      </text>
    </comment>
    <comment ref="H113" authorId="478" shapeId="0" xr:uid="{00000000-0006-0000-0000-000010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2024-1:La Facultad de Ciencias Económicas, Administrativas y Contables al 30 de junio de 2024 tiene tres grupos de investigación (TEM, AIO y GRICFAS), los cuales se encuentra categorizados en B.
La facultad cuanta con poco recurso humano dedicado a la investigación, por lo que se espera para el 2024-02 tener fusionado los grupos, de igual forma se espera que para este periodo se tenga una mayor producción académica.
Se destaca el trabajo de cohesión y cooperación por los proyectos realizados con otras facultades y otras instituciones de educación superior y redes de investigación que dan respuesta a la investigación formativa, líneas de investigación y producción académica. </t>
      </text>
    </comment>
    <comment ref="N113" authorId="479" shapeId="0" xr:uid="{A995D494-A53A-4117-B6ED-226FB928E4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Como resultado de las actividades de investigación realizadas en los tres grupos de las Facultad categorizados en B (TEM, AIO y GRICFAS) se logra evidenciar una buena producción académica, dado que ya se cuenta con artículos: 3 con carta de aceptación y 6 en construcción.
El equipo de trabajo del centro de Investigaciones en el segundo semestre del 2024 no solo continuo con las labores investigativas derivadas de los proyectos de convocatoria al cual pertenece cada integrante, sino que también se centro en la fisión de grupo y el direccionamiento nacional y seccional de investigaciones para dar respuesta a la convocatoria 957 de Minciencias.
el equipo investigador de facultad presento proyecto a la convocatoria nacional para ser ejecutado en los siguientes 2 años </t>
      </text>
    </comment>
    <comment ref="H114" authorId="480" shapeId="0" xr:uid="{00000000-0006-0000-0000-000011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centro de investigaciones socio jurídicas a junio 30 de 2024
cuenta con 1 grupo de investigación reconocido en A por minciencias
en la actualidad se encuentran activos 3 proyectos de investigación de convocatoria nacional en los que se están construyendo productos de generación de conocimiento y formación de recurso humano </t>
      </text>
    </comment>
    <comment ref="N114" authorId="481" shapeId="0" xr:uid="{88277BE8-58D7-4A9C-8BAE-6C4EF7B8F15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Desde el centro de investigaciones socio jurídicas, se realizaron las actividades proyectadas por el grupo de investigación, participando en convocatoria nacional de investigaciones y en la convocatoria de medición de grupos de minciencias.
se realizaron las actividades de formación de recurso humano y semilleros de investigación, se participó en eventos académicos a nivel nacional e internacional, se tuvo producción de nuevo conocimiento, libros y capítulos de libros, articulo en revista indexada, como también normas nacionales y conceptos técnicos.
la valoración promedio del grupo de investigación Derecho, Estado y Sociedad fue de 4,7 </t>
      </text>
    </comment>
    <comment ref="H115" authorId="482" shapeId="0" xr:uid="{00000000-0006-0000-0000-000012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 Los profesores integrantes de los grupos de investigación de la facultad de Ciencias de la Salud, Exactas y Naturales: Microbiotec y Gerencia del Cuidado, han generado actividades de investigación formativa, cientifica y aplicada, en respuesta a los programas académicos, lineas de investigación y tipologias Minciencias. </t>
      </text>
    </comment>
    <comment ref="N115" authorId="483" shapeId="0" xr:uid="{06585ECE-4B33-45F8-94FE-BE575AEB6D0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Los integrantes del grupo de investigación Microbiotec y Gerencia del Cuidado, cumplieron con la proyección de productos, en respuesta a la tipologia Minciencias, y a las necesidades de cada área de conocimiento.
De igual manera respondieron a las diferentes estrategias y actividades desarrolladas en respuesta a la convocatoria 957 Minciencias para medición de grupos e investigadores. </t>
      </text>
    </comment>
    <comment ref="H116" authorId="484" shapeId="0" xr:uid="{5BF73092-5417-410F-8FF4-7253FD347D3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En la facultad de ciencias económicas se tenían 4 proyectos en ejecución de los cuales 3 de ellos ya cuentan con acta de finalización: 1-Análisis de los planes de desarrollo AMCO desde la sustentabilidad ambiental. 2-STEM y las brechas de género en Risaralda. 3.Trayectorias laborales de las mujeres y jóvenes nini en Colombia Durante la pandemia de covid.19. El proyecto que esta en ejecución es compartido con la Facultad de Ciencias de la Salud Exactas y Naturales, y esta para evaluación final.
El el caso de la facultad de Ingeniería se tiene un proyecto con acta de finalización que venia del año 2023 y se tiene el proyecto "Determinación de umbrales de lluvia como agente detonante de deslizamientos y eventos torrenciales en la cuenta de la quebrada Dosquebradas Risaralda". para la evaluación final que se realizará el 4 febrero de 2025.
En la facultad de Derecho Ciencias Políticas y Sociales se tiene tres proyectos para la evaluación final en la plataforma centenario el 5 de febrero de 2025
En Ciencias de la Salud Exactas y Naturales tienen siete proyectos en ejecución de los cuales 6 están para evaluación en la plataforma centenario el 6 de febrero de 2025. El proyecto de plazas de mercado en ejecución hasta el año 2027 confluyen docentes de las facultades de Salud, Ciencias económicas y Ingeniería.
En general los proyectos han avanzado en el cumplimiento de su ejecución, sin embargo en algunos se han presentado inconvenientes en su ejecución en particular en la facultad de Salud cambio en el líder de proyecto, periodo de licencia de maternidad del proyecto "Análisis Insilico de genes relacionados con actividades promotoras de crecimiento vegetal de aislamientos de bacterias de suelos agrícolas del Eje Cafetero". </t>
      </text>
    </comment>
    <comment ref="B117" authorId="72" shapeId="0" xr:uid="{00000000-0006-0000-0000-000013010000}">
      <text>
        <r>
          <rPr>
            <b/>
            <sz val="9"/>
            <color indexed="81"/>
            <rFont val="Tahoma"/>
            <family val="2"/>
          </rPr>
          <t>Leidy J. Chiquito B.:</t>
        </r>
        <r>
          <rPr>
            <sz val="9"/>
            <color indexed="81"/>
            <rFont val="Tahoma"/>
            <family val="2"/>
          </rPr>
          <t xml:space="preserve">
PREGUNTAR A LA INGE</t>
        </r>
      </text>
    </comment>
    <comment ref="E117" authorId="29" shapeId="0" xr:uid="{00000000-0006-0000-0000-000014010000}">
      <text>
        <r>
          <rPr>
            <b/>
            <sz val="9"/>
            <color indexed="81"/>
            <rFont val="Tahoma"/>
            <family val="2"/>
          </rPr>
          <t>Gloria A. Sanchez M.:</t>
        </r>
        <r>
          <rPr>
            <sz val="9"/>
            <color indexed="81"/>
            <rFont val="Tahoma"/>
            <family val="2"/>
          </rPr>
          <t xml:space="preserve">
 Indicador: de Investigaciones: “EJECUCIÓN PRESUPUESTAL DE INVESTIGACIONES”, se modifica con el objetivo que el director de Investigaciones de cada Seccional sea quien lo diligencie con la información suministrada por cada una de las diferentes facultades. </t>
        </r>
      </text>
    </comment>
    <comment ref="H117" authorId="485" shapeId="0" xr:uid="{680038D8-3E36-4A62-AC3A-CE7585A8212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La ejecución presupuestal del año 2024 en el proceso de investigaciones fue del orden de $2.353 millones (fuente: oficina de presupuesto) equivalente al 5,67%, es decir, que la ejecución fue superior en 3,67 puntos con respecto a la meta establecida para el año que es el 2% de los ingresos. La mayor ejecución en parte se explica principalmente por el mayor número de docentes con horas asignadas al proceso investigativo, en particular en la facultad de Derecho, Ciencias Políticas y Sociales. Igualmente se explica en la ejecución de recursos para publicaciones y los proyectos de investigaciones. </t>
      </text>
    </comment>
    <comment ref="B118" authorId="72" shapeId="0" xr:uid="{00000000-0006-0000-0000-000015010000}">
      <text>
        <r>
          <rPr>
            <b/>
            <sz val="9"/>
            <color indexed="81"/>
            <rFont val="Tahoma"/>
            <family val="2"/>
          </rPr>
          <t>Leidy J. Chiquito B.:</t>
        </r>
        <r>
          <rPr>
            <sz val="9"/>
            <color indexed="81"/>
            <rFont val="Tahoma"/>
            <family val="2"/>
          </rPr>
          <t xml:space="preserve">
PREGUNTAR A LA INGE</t>
        </r>
      </text>
    </comment>
    <comment ref="H118" authorId="486" shapeId="0" xr:uid="{E4C98A73-9B8F-4B44-A68B-76C6F404A19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Los 11 grupos de investigación de la seccional Pereira no presentaron cambios en la clasificación de grupos, si bien Minciencias realizó convocatoria 957 en el 2024 para medición de grupos y de investigadores (con cierre el 6 de diciembre), los resultados preliminares serán publicados el 11 marzo de 2025.
Es importante socializar que la Universidad tomó la decisión de unificar algunos de grupos de investigación con el objetivo de mejorar la eficiencia, en particular en la facultad de Ingeniería que contaba con 5 grupo GICIVIL, TRUEQUE, DRACMA y OBELIX, INAP se fusionaron en el grupo denominado INGELIBRE. En la Facultad de Ciencias Económicas administrativas y contables tenía 3 grupos TENDENCIA ECONÓMICA MUNDIAL - GRICFAS y AIO, se fusionaron en el grupo TRIECA.
En consecuencia la seccional se presentó ala convocatoria 957 de Minciencias con 5 grupos.
Para efectos de este indicador se registran los 11 grupos de investigación como estaba antes de la fusión, sin cambio en los como se comentó. </t>
      </text>
    </comment>
    <comment ref="E119" authorId="10" shapeId="0" xr:uid="{00000000-0006-0000-0000-000016010000}">
      <text>
        <r>
          <rPr>
            <b/>
            <sz val="9"/>
            <color indexed="81"/>
            <rFont val="Tahoma"/>
            <family val="2"/>
          </rPr>
          <t>Gloria Amparo Sanchez:</t>
        </r>
        <r>
          <rPr>
            <sz val="9"/>
            <color indexed="81"/>
            <rFont val="Tahoma"/>
            <family val="2"/>
          </rPr>
          <t xml:space="preserve">
Rango bueno: 2,99% - 1,50%</t>
        </r>
      </text>
    </comment>
    <comment ref="H119" authorId="487" shapeId="0" xr:uid="{0A5792CC-E0C3-48F7-A6B5-9F6C116922D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La movilidad en la seccional Pereira durante el 2024 transcurrió así:
La movilidad de docentes hacia el exterior se tiene un acumulado de 13 en total desagregados así: , 3 en 20241 y 10 para el 20242 donde las clases en línea bajo modalidad magistral o espejo y menor proporción asistencia a eventos. Y Son 7 movilidades de docentes internacionales entrantes para 2024 de ellos 3 asistieron a eventos en la seccional y 4 fueron docentes que dictaron clases virtuales, las movilidades se dan por colaboración de redes y promoción de clases
espejo.
Los países registrados en visita entrante o saliente (virtual o presencial) son España, Brasil, Singapur, México, Perú, Estados Unidos, España, Argentina. </t>
      </text>
    </comment>
    <comment ref="E120" authorId="10" shapeId="0" xr:uid="{00000000-0006-0000-0000-000017010000}">
      <text>
        <r>
          <rPr>
            <b/>
            <sz val="9"/>
            <color indexed="81"/>
            <rFont val="Tahoma"/>
            <family val="2"/>
          </rPr>
          <t>Gloria Amparo Sanchez:</t>
        </r>
        <r>
          <rPr>
            <sz val="9"/>
            <color indexed="81"/>
            <rFont val="Tahoma"/>
            <family val="2"/>
          </rPr>
          <t xml:space="preserve">
Rango bueno: 2,99% - 1,50%</t>
        </r>
      </text>
    </comment>
    <comment ref="H120" authorId="488" shapeId="0" xr:uid="{C5CA9E22-ED86-4054-98BF-3F892450624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En la seccional Pereira para el 2024 se movilizaron hacia el exterior un total de 67 estudiantes realizaron movilidad saliente internacional, de ellos virtuales son 34 virtuales en cursos dictados desde UNAM México, FLACSO México y estancia Delfín Virtual con ICA Peru . Y presenciales fueron 33, asi: Asistieron 18 estudiantes de Ingenieria Civil al curso internacional a la PUCV Chile , por convocatoria ICETEX Subvenciones en total 4 estudiantes , uno de economia, 2 de Ing Sistemas, 1 Ing Financiera realizaron visita a Unlpam Argentina. En intercambio salieron: a la Universidad Castilla de la mancha España 2 estudiantes de microbiología y dos mas a la Universidad de Poitiers Francia 2. de FACEAC pasaron a doble titulación con NSUL , USA y del programa de derecho pasaron a realizar 3 estudiantes la doble titulación en U Poitiers. </t>
      </text>
    </comment>
    <comment ref="H121" authorId="489" shapeId="0" xr:uid="{00000000-0006-0000-0000-000018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2024-1:Desde la ORI se gestionaron los siguientes convenios : Alianza Francesa, RUN y Penser para el primer semestre del 2024.
Cada uno tiene en común el ser convenios de cooperación académica. La Alianza Francesa y el Centro Colombo Americano brindan tarifas especiales a la comunidad unilibrista en sus cursos regulares, son acuerdos igualmente de cooperación académica que permiten la movilidad de estudiantes docentes investigadores y de prácticas internacionales a través de instituciones asociadas a ellas como lo son Education USA, Campus France, Embajada Francesa. </t>
      </text>
    </comment>
    <comment ref="N121" authorId="490" shapeId="0" xr:uid="{F7D193C9-7A88-45E1-8E80-368D13CAE2B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2024-2:Seccional Pereira: para el segundo semestre del 2024 desde la ORI se gestionaron los siguientes convenios : Universidad Federal de Mato Grosso, Universidad Nacional de la Pampa, Universidad San Martín de Porres, U de Guadalajara, Risvalley y Jhart. </t>
      </text>
    </comment>
    <comment ref="H122" authorId="491" shapeId="0" xr:uid="{00000000-0006-0000-0000-000019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2024-1:Para el primer semestre del 2024 en la seccional Pereira , se tramitó ante la sede principal un certificado de equivalencias internacionales del estudiante Nicolás Padilla quien cursó doble titulación en la Universidad de Poitiers, programa de derecho.
Es importante aclarar que la certificaciones son enviadas por ORI Bogotá, y en la seccional se gestiona es el trámite. </t>
      </text>
    </comment>
    <comment ref="N122" authorId="492" shapeId="0" xr:uid="{7BB3CAC6-434A-4218-8328-80252E21405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2024-2:Para el segundo semestre del 2024 en la seccional Pereira, se tramitó ante la sede principal un certificado de equivalencias internacionales de tres estudiantes quienes cursaron doble titulación en la Universidad de Poitiers, programa de derecho. Fueron: Mariana Eusse Soto, Nicolás Padilla Botero, Ana Sofía Navia Rojas.
Es importante aclarar que la certificaciones son enviadas por ORI Bogotá, y en la seccional se gestiona es el trámite.
</t>
      </text>
    </comment>
    <comment ref="H123" authorId="493" shapeId="0" xr:uid="{00000000-0006-0000-0000-00001A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 Un egresado: Luis Alejandro Escobar Sanchez, egresado Ingenieria Civil solicitaron servicio WES , siendo atendido por la ORI enviando al interesado la información para ser revisada por la ORI seccional y reenviada a ORI Bogotá para que se diera ingreso a la plataforma WES. </t>
      </text>
    </comment>
    <comment ref="N123" authorId="494" shapeId="0" xr:uid="{800088A3-31AF-49D8-8940-476BFCF5121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2024-2::Seccional Pereira: un egresado Chaterine Restrepo ingenieria civil solicitó servicio WES , siendo atendido por la ORI enviando al interesado la información para ser revisada y diligenciar la plataforma la egresada.
</t>
      </text>
    </comment>
    <comment ref="H124" authorId="495" shapeId="0" xr:uid="{00000000-0006-0000-0000-00001B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Seccional Pereira: en el primer periodo 2024 se presentaron tres movilidades internacionales de docentes a los siguientes países Singapur, México y Brasil, quienes fueron apoyados por las instituciones que los invitaron. </t>
      </text>
    </comment>
    <comment ref="N124" authorId="496" shapeId="0" xr:uid="{DDA33CCB-E41F-4D91-A570-5B985E0DB3E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2024-2:Seccional Pereira: en el segundo periodo 2024 se presentaron dos movilidades administrativas ORI con recursos brindados por la institución (coordinación ORI) a la ciudad de Manizales y Armenia. </t>
      </text>
    </comment>
    <comment ref="E125" authorId="29" shapeId="0" xr:uid="{00000000-0006-0000-0000-00001C010000}">
      <text>
        <r>
          <rPr>
            <b/>
            <sz val="9"/>
            <color indexed="81"/>
            <rFont val="Tahoma"/>
            <family val="2"/>
          </rPr>
          <t>Gloria A. Sanchez M.:</t>
        </r>
        <r>
          <rPr>
            <sz val="9"/>
            <color indexed="81"/>
            <rFont val="Tahoma"/>
            <family val="2"/>
          </rPr>
          <t xml:space="preserve">
Determina el nivel de satisfacción de las entidades donde se desarrollan las prácticas empresariales, a través de las encuestas de satisfacción que se realizan durante el semestre.
SE MODIFICA NOMBRE DEL INDICADOR ANTES:
Nivel de Satisfacción de las entidades sobre calidad y pertinencia de las prácticas empresariales</t>
        </r>
      </text>
    </comment>
    <comment ref="N125" authorId="497" shapeId="0" xr:uid="{178E1E77-B252-40F2-88EE-E1121C853E5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Id 364. Evaluación del Desempeño del Estudiante de Práctica Empresarial. Seccional Pereira
Durante el segundo semestre de 2024 registraron la práctica 264 estudiantes; así:
71 autorizados por la Facultad de Ciencias Económicas, Administrativas y Contables pertenecientes al pensum nuevo y como requisito de grado y distribuidos en los siguientes programas académicos: 56 en Administración de Empresas y 15 en Economía. Estas prácticas están en proceso y por lo tanto no cuentan con la certificación de cumplimiento.
193 estudiantes matricularon las prácticas y correspondientes a los siguientes programas, así:
Trabajo Social - práctica social 1: 6 estudiantes cuyas prácticas están en proceso y por lo tanto no cuentan con la certificación de cumplimiento.
Trabajo Social - práctica social 2: 14 estudiantes de los cuales 11 están certificados y 3 están pendientes de cierre de práctica y entrega de la certificación de cumplimiento.
Enfermería ? práctica integrada: 3 estudiantes de los cuales 1 está certificado y 2 no cuentan con la certificación de cumplimiento.
Nutrición y Dietética ? práctica integrada: 24 estudiantes los cuales cuentan con la certificación de cumplimiento.
Microbiología ? práctica profesional: 10 estudiantes de los cuales 5 están certificados, 2 están en movilidad internacional y 3 están pendientes de cierre de práctica y entrega de la certificación de cumplimiento.
Microbiología ? práctica pasantía: 13 estudiantes de los cuales terminaron sus prácticas y cuentan con la certificación de cumplimiento 11 y 2 están pendientes de cierre de práctica y entrega de la certificación de cumplimiento.
Administración de Empresas ? práctica empresarial 2: 16 estudiantes de los cuales 14 están certificados y 2 no tienen la certificación de cumplimiento.
Economía ? práctica empresarial: 1 estudiante el cual termino su práctica y cuenta con la certificación de cumplimiento.
Contaduría ? práctica empresarial: 13 estudiantes los cuales tienen la certificación de cumplimiento.
Ingeniería Civil ? Prácticas (empresarial-33) (social-28): 61 estudiantes de los cuales 30 en la práctica empresarial están certificados y 3 están pendientes, mientras que en la práctica social 27 cuentan con certificación de cumplimiento y 1 está pendiente; en síntesis, 4 estudiantes no tienen la certificación de cumplimiento.
Ingeniería Comercial ? Prácticas (empresarial-10) (social-4): 14 estudiantes de los cuales 8 en la práctica empresarial están certificados y 2 están pendientes, mientras que en la práctica social todos cuentan con certificación de cumplimiento; en síntesis, 2 estudiantes no tienen la certificación de cumplimiento.
Ingeniería Financiera ? Prácticas (empresarial-4) (social-6): 10 estudiantes de los cuales 2 en la práctica empresarial están certificados y 2 están pendientes, mientras que en la práctica social todos cuentan con certificación de cumplimiento; en síntesis, 2 estudiantes no tienen la certificación de cumplimiento.
Ingeniería de Sistemas ? Prácticas (empresarial-5) (social-2): 7 estudiantes quienes cuentan con certificación de cumplimiento y no tienen pendientes.
De estos 193 estudiantes que matricularon las prácticas se recibieron 164 certificaciones de cumplimiento de práctica, 10 perdieron las prácticas, 6 están en proceso y 13 no tienen el certificado; de una parte, de otra, 71 estudiantes de pensum nuevo de Ciencias Económicas, Administrativas y Contables aun no finalizan sus procesos. La sumatoria de las certificaciones de cumplimiento de las prácticas (164) recibidas es de 778.60 puntos obteniendo un promedio de calificación de 4,75 discriminado de la siguiente manera:
127 estudiantes fueron evaluados por las empresas con calificación sobresaliente entre 5.0 y 4.6 para un total de 622.60 puntos y promedio de 4.90;
32 de ellos fueron evaluados con calificación excelente entre 4.5 y 4.0 para un total de 139.30 puntos y promedio de 4.35;
4 estudiantes obtuvieron una calificación aceptable entre 3.4 y 3.9 con una sumatoria de 14.70 puntos y promedio de 3.68, y
1 estudiante obtuvo una calificación de 2.00 respectivamente.
Es importante tener en cuenta que la Universidad sigue realizando convenios con instituciones y/o sitios diferentes a la ciudad de origen, Pereira- y que corresponden a los ubicaciones de vivienda de los estudiantes practicantes que logran incorporarse a sus regiones para hacer inmersión en el campo laboral a partir del desarrollo de sus prácticas universitarias; en el segundo semestre del año 2024 contábamos con 103 convenios de los cuales 35 corresponden al sector público y 68 al sector privado.
264 ESTUDIANTES INSCRIBIERON SUS PRACTICAS EN EL PERIODO 2024-2
No. de practicantes Facultad de ingenierías: 61 (33 en práctica empresarial y 28 en práctica social)
No. de practicantes Facultad de Ciencias Económicas, administrativas y contables: 31
No. de practicantes Pensum Nuevo Facultad de Ciencias Económicas, administrativas y contables: 71
No. de practicantes Facultad de Ciencias de la Salud, Exactas y Naturales: 50
No. de practicantes Facultad de Derecho y Ciencias Sociales (Trabajo Social): 20 </t>
      </text>
    </comment>
    <comment ref="E126" authorId="29" shapeId="0" xr:uid="{00000000-0006-0000-0000-00001D010000}">
      <text>
        <r>
          <rPr>
            <b/>
            <sz val="9"/>
            <color indexed="81"/>
            <rFont val="Tahoma"/>
            <family val="2"/>
          </rPr>
          <t>Gloria A. Sanchez M.:</t>
        </r>
        <r>
          <rPr>
            <sz val="9"/>
            <color indexed="81"/>
            <rFont val="Tahoma"/>
            <family val="2"/>
          </rPr>
          <t xml:space="preserve">
Determinar la eficiencia en la asignación de prácticas empresariales según el número de estudiantes que realizaron las solicitudes durante el semestre.
NOTA: SOLO APLICA PARA CIENCIAS EONÓMICAS Y CONTABLES E INGENIERÍAS.</t>
        </r>
      </text>
    </comment>
    <comment ref="H126" authorId="498" shapeId="0" xr:uid="{00000000-0006-0000-0000-00001E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 Durante el primer semestre del año 2024, se registraron 282 estudiantes; 30 en la facultad de Derecho y Ciencias Políticas y Sociales con el programa de Trabajo Social y 77 de la facultad de Ciencias de la Salud, Exactas y Naturales, los cuales no se reportan en el indicador.
Ahora bien, el total de solicitudes para asignación de prácticas en las facultades de Ciencias Económicas, Administrativas y Contables fue de 55 estudiantes y en la facultad de Ingenierías de 120.
Según lo anterior, el número de prácticas asignadas y ejecutadas de manera eficiente fue de 164 estudiantes con un porcentaje equivalente al 95.30%.
En resumen de los 282 estudiantes practicantes registrados, se aclara que hay 107 estudiantes que no se registran por pertenecer a otros programas; además en el nuevo pensum de la Facultad de Ciencias Económicas, Administrativas y Contables hay registrados en la plataforma KAWAK 161 estudiantes más que están autorizados para realizar sus prácticas como requisito de grado, quedando un universo total de estudiantes practicantes registrados en el semestre 2024-1 de 443.
Finalmente y según las bases de datos consultadas por el indicador, 11 estudiantes no terminaron sus prácticas, 8 de ellos perdieron por diversos motivos, y 3 de ellos hicieron la cancelación en el período permitido; sin embargo, los restantes 164 estudiantes practicantes fueron ubicados adecuadamente en las empresas con las cuales existen convenios vigentes y/o solicitudes específicas de los sectores público y privado de la región y el país. </t>
      </text>
    </comment>
    <comment ref="N126" authorId="499" shapeId="0" xr:uid="{CB8788D2-7840-4350-A18C-A2CB4C494B53}">
      <text>
        <t>[Comentario encadenado]
Su versión de Excel le permite leer este comentario encadenado; sin embargo, las ediciones que se apliquen se quitarán si el archivo se abre en una versión más reciente de Excel. Más información: https://go.microsoft.com/fwlink/?linkid=870924
Comentario:
    2024-2: Durante el segundo semestre del año 2024, se registraron 264 estudiantes; 20 en la facultad de Derecho y Ciencias Políticas y Sociales con el programa de Trabajo Social y 50 de la facultad de Ciencias de la Salud, Exactas y Naturales, los cuales no se reportan en el indicador.
Ahora bien, el total de solicitudes para asignación de prácticas en las facultades de Ciencias Económicas, Administrativas y Contables fue de 102 estudiantes y en la facultad de Ingenierías de 92.
Según lo anterior, el número de prácticas asignadas y ejecutadas de manera eficiente fue de 193 estudiantes con un porcentaje equivalente al 98.98%.
En resumen de los 264 estudiantes practicantes registrados, se aclara que hay 70 estudiantes que no se registran por pertenecer a otros programas; además en el nuevo pensum de la Facultad de Ciencias Económicas, Administrativas y Contables hay registrados 102 estudiantes en la plataforma KAWAK, de ellos 31 pertenecen al pensum anterior de 10 semestres y los 71 restantes fueron autorizados para realizar sus prácticas como requisito de grado, confirmando así un universo total de estudiantes practicantes para el semestre 2024-2 de 264.
Finalmente y según las bases de datos consultadas por el indicador, 10 estudiantes no aprobaron sus prácticas, 8 de ellos perdieron por diversos motivos, 1 no aceptó la empresas y decidió aplazarla y la estudiante restante canceló por motivos de embarazo; sin embargo, los restantes 254 estudiantes practicantes fueron ubicados adecuadamente en las empresas con las cuales existen convenios vigentes y/o solicitudes específicas de los sectores público y privado de la región y el país.</t>
      </text>
    </comment>
    <comment ref="H127" authorId="500" shapeId="0" xr:uid="{D05ACB9B-4CD9-4420-901B-6CA63DE60D5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año 2024 se radicaron 305 solicitudes de conciliación, discriminando el resultado de la siguiente manera:
Acuerdos conciliatorios: 169
Acuerdos de apoyo: 03
No acuerdo: 55
Inasistencias: 47
Desistidas y canceladas: 24
De las anteriores solicitudes, 7 se encuentran suspendidas y pendientes de continuar con el tramite conciliatorio. </t>
      </text>
    </comment>
    <comment ref="H128" authorId="501" shapeId="0" xr:uid="{F2263698-42B2-487C-B4DF-9DC8968AAD1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AÑO 2024: Año 2024: La ejecución presupuestal de la seccional Pereira, reportada por presupuesto fue la siguiente:
1. Ejecución presupuestal seccional Pereira: $38.548.000.000
2. Ejecución presupuestal de Proyección Social y Educación Continuada: $258.000.000 </t>
      </text>
    </comment>
    <comment ref="H129" authorId="502" shapeId="0" xr:uid="{00000000-0006-0000-0000-00001F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2024-1: De acuerdo con el número de convenios institucionales vigentes durante la vigencia del semestre 2024-1, contamos con la vinculación de 97 sitios de práctica, aclarando que desde el sector público, las secretarias de despacho así como los institutos descentralizados se contabilizan por unidad de acuerdo con la ubicación de los estudiantes practicantes y en forma específica descritos de la siguiente manera:
En el sector público, 35 convenios realizados con instituciones como gobernaciones, alcaldías, hospitales, personerías, contralorías, DIAN e instituciones educativas.
En el sector privado, 62 convenios realizados con empresarios en general (comercio, industria, servicios, construcción), emprendedores, fundaciones, corporaciones, asociaciones sectoriales, gremios de la producción y el sistema financiero.
Haciendo un seguimiento puntual a los listados de chequeo de los 18 grupos de prácticas y al acompañamiento de los docentes asignados a prácticas, el seguimiento se hizo de tres formas diferentes: en el sitio de prácticas (empresa/institución), mediante comunicaciones telefónicas y/o de manera virtual.
Según la verificación, encontramos un porcentaje de cumplimiento del 93.97% al lograr atender en seguimientos, verificaciones y asesorías 265 de 282 estudiantes y recaudando el formato F06 de cumplimiento de las prácticas debidamente diligenciado y firmado por parte de los empresarios.
La población pendiente de verificación de las certificaciones (empresarios) se esta realizando mediante verificación de la información recibida vía e-mail, en pocos casos física; en este caso en particular se busca confirmar no solo el seguimiento de los docentes sino también la veracidad de algunos certificados de cumplimiento de prácticas aportados por los estudiantes.
Finalmente, de universo total de practicantes correspondiente a 443 estudiantes, 161 de estos corresponden a estudiantes que están autorizados para hacer las prácticas como requisito de grado y no como asignaturas en los programas de la Facultad de Ciencias Económicas, Administrativas y Contables al pertenecer a los pensum nuevos. </t>
      </text>
    </comment>
    <comment ref="N129" authorId="503" shapeId="0" xr:uid="{A0FF8458-310C-4F39-9175-34814CA0FBA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Id 558. Porcentaje de empresas con Seguimiento (Virtual y/o Presencial) en Prácticas Empresariales. Seccional Pereira
De acuerdo con el número de convenios institucionales vigentes durante la vigencia del semestre 2024-2, contamos con la vinculación de 103 sitios de práctica, aclarando que desde el sector público, las secretarias de despacho así como los institutos descentralizados se contabilizan por unidad de acuerdo con la ubicación de los estudiantes practicantes y en forma específica descritos de la siguiente manera:
En el sector público, 35 convenios realizados con instituciones como gobernaciones, alcaldías, hospitales, personerías, contralorías, DIAN e instituciones educativas.
En el sector privado, 68 convenios realizados con empresarios en general (comercio, industria, servicios, construcción), emprendedores, fundaciones, corporaciones, asociaciones sectoriales, gremios de la producción y el sistema financiero.
Haciendo un seguimiento puntual a los listados de chequeo de los 18 grupos de prácticas y al acompañamiento de los docentes (11) asignados a prácticas , el seguimiento se hizo de tres formas diferentes: en el sitio de prácticas (empresa/institución), mediante comunicaciones telefónicas y/o de manera virtual.
Según la verificación, encontramos un porcentaje de cumplimiento del 96.21% al lograr atender en seguimientos, verificaciones y asesorías 254 de 264 estudiantes y recaudando el formato F06 de cumplimiento de las prácticas debidamente diligenciado y firmado por parte de los empresarios.
La población pendiente de verificación de las certificaciones (empresarios) se está realizando mediante información recibida vía e-mail, en pocos casos física; en este caso en particular se busca confirmar no solo el seguimiento de los docentes sino también la veracidad de algunos certificados de cumplimiento de prácticas aportados por los estudiantes.
Finalmente, del universo total de practicantes correspondiente a 264 estudiantes, 71 de ellos corresponden a estudiantes que están autorizados para hacer las prácticas como requisito de grado y no como asignaturas en los programas de la Facultad de Ciencias Económicas, Administrativas y Contables al pertenecer a los pensum nuevos. </t>
      </text>
    </comment>
    <comment ref="H130" authorId="504" shapeId="0" xr:uid="{00000000-0006-0000-0000-000020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del año se cumple la meta estándar nacional del 80%, con un porcentaje de cumplimiento del 87%, con un total de 52 programas de educación continuada ejecutados frente a 60 programas planeados:
Diplomados: 3
Cursos: 4
Conversatorios: 7
Seminarios: 3
Otras actividades académicas: 35 </t>
      </text>
    </comment>
    <comment ref="N130" authorId="505" shapeId="0" xr:uid="{89A0DF9F-9512-485A-ABFC-79163E79C1D8}">
      <text>
        <t>[Comentario encadenado]
Su versión de Excel le permite leer este comentario encadenado; sin embargo, las ediciones que se apliquen se quitarán si el archivo se abre en una versión más reciente de Excel. Más información: https://go.microsoft.com/fwlink/?linkid=870924
Comentario:
    2024-2: En el segundo semestre del año se cumple la meta estándar nacional del 80%, con un porcentaje de cumplimiento del 80,65%, con un total de 50 programas de educación continuada ejecutados frente a 62 programas planeados:
Diplomados: 5
Cursos: 10
Congresos: 2
Conferencias: 19
Seminarios: 5
Otras actividades académicas: 9</t>
      </text>
    </comment>
    <comment ref="H131" authorId="506" shapeId="0" xr:uid="{00000000-0006-0000-0000-000021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el primer semestre del año 2024 se proyectaba recibir 192 solicitudes de conciliación, de las cuales se recibieron 135 discriminadas de la siguiente manera; 122 del área de familia, 12 del área civil y 1 acuerdo de apoyo. Lo anterior, establece un porcentaje de cumplimiento de 70.31% </t>
      </text>
    </comment>
    <comment ref="N131" authorId="507" shapeId="0" xr:uid="{C508E51A-91CE-43AB-A760-A65ED2AE2A8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del año 2024 se proyectaba recibir 200 solicitudes de conciliación, de las cuales se recibieron 170 discriminadas de la siguiente manera; 147 del área de familia, 20 del área civil y 3 acuerdos de apoyo. Lo anterior, establece un porcentaje de cumplimiento de 85.00% </t>
      </text>
    </comment>
    <comment ref="H132" authorId="508" shapeId="0" xr:uid="{00000000-0006-0000-0000-000022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del año 2024 no se han recibido PQRSD en el Centro de Conciliación. </t>
      </text>
    </comment>
    <comment ref="N132" authorId="509" shapeId="0" xr:uid="{B85D87C7-5583-44EF-9CC8-B55C6F06302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 Para el segundo semestre del año 2024, se recibieron 3 PQRSD:
De las tres PQRSD, dos de estas solicitaban el inicio del proceso de insolvencia de persona natural no comerciante, dando respuesta oportuna conforme la normatividad por cuanto, a la fecha no se cuenta con el aval del Ministerio de Justicia y del Derecho para llevar este tipo de procesos.
La tercera PQRSD, se solicitaba representación ante la Justicia Penal Militar.
Las anteriores solicitudes fueron resultas de manera oportuna.
Las solicitudes fueron resueltas de manera oportuna. </t>
      </text>
    </comment>
    <comment ref="H133" authorId="510" shapeId="0" xr:uid="{00000000-0006-0000-0000-000023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primer semestre del año 2024, 122 personas calificaron el servicio prestado por el Consultorio Jurídico y Centro de Conciliación, de las cuales 109 evaluaron todos los ítems entre excelente y bueno, mientras que 13 personas calificaron entre regular y malo algunos de los ítems, destacando que de estos únicamente un usuario dio una calificación de más de aspectos como malos. Las observaciones realizadas fueron socializadas con los estudiantes, personal administrativo y docentes del caso para las respectivas acciones correctivas. </t>
      </text>
    </comment>
    <comment ref="N133" authorId="511" shapeId="0" xr:uid="{2D6D425E-623B-448A-B2B5-B7D91A2958D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2024-2:En el segundo semestre del año 2024, 255 usuarios realizaron la calificación del servicio del Consultorio Jurídico y Centro de Conciliación, entre los cuales 7 casos fueron calificados entre regular y malo realizando el respectivo seguimiento de los mismos para tomar las acciones correctivas necesarias </t>
      </text>
    </comment>
    <comment ref="H134" authorId="512" shapeId="0" xr:uid="{00000000-0006-0000-0000-00002401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realizaron 4 brigadas jurídicas desde proyección social de la facultad de derecho ciencias políticas y sociales:
1. 13 de abril en acompañamiento al Ingenio Risaralda por convenio existente con la Universidad, al Municipio de Santuario, asistimos 10 personas, entre estudiantes, docentes y personal administrativo, se impactaron 29 personas de la comunidad.
2. El 4 de mayo por invitación de la alcaldía municipal, asistimos al Municipio de Guática, 11 personas entre docentes, estudiantes y personal administrativo, se impactaron 25 personas de la comunidad.
3. Brigada Fundación acción interna, por convenio suscrito por la facultad de derecho ciencias políticas y sociales, por lo cual se realizó brigada jurídica en la cárcel de varones de la 40, donde se dio asesoría jurídica a los internos relacionada con beneficios administrativos como: CAMBIOS DE FASE, REDENCIÓN DE PENA, PRISIÓN DOMICILIARIA, LIBERTAD CONDICIONAL. Igualmente, por situación de salud de un interno delicada, a la cual no se le estaba prestando la debida atención, actuamos como agentes oficiosos y se presentó tutela, la cual fue a favor del interno y se están realizando los trámites para la cirugía, estamos atentos de cualquier demora y/o incumplimiento para dar inicio del incidente de desacato. Se impactaron 11 internos.
4. Capacitación sobre el Bullying: La visita se realizó el 28 de mayo 2024 y se impactaron dos grupos de 4 y 5 de primaria la Institución Educativa Augusto Zuluaga Patiño. </t>
      </text>
    </comment>
    <comment ref="N134" authorId="513" shapeId="0" xr:uid="{28A51A24-1A9E-41C7-ACE8-7E887689D772}">
      <text>
        <t>[Comentario encadenado]
Su versión de Excel le permite leer este comentario encadenado; sin embargo, las ediciones que se apliquen se quitarán si el archivo se abre en una versión más reciente de Excel. Más información: https://go.microsoft.com/fwlink/?linkid=870924
Comentario:
    2024-2:Para 2024-2 se participó en 4 brigadas, de la siguiente manera:
1-En acompañamiento a la dirección de proyección social 22 de agosto Brigada jurídica mega colegio Cuba, 7 asesorías.
2- Brigada jurídica Viterbo Caldas por invitación del alcalde Municipal 14 septiembre, 11 asesorías.
3- Brigada jurídica Punto Vive en acompañamiento a la dirección de proyección social por invitación de la Alcaldía de Pereira 3 de octubre, 6 asistentes a capacitación sobre derecho de petición y acción de tutela. 35 asesorías.
4- Brigada jurídica social Municipio de Toro Valle en acompañamiento al Ingenio Risaralda por convenio suscrito con la Universidad, 5 de octubre, 3 asesorías.
TOTAL PERSONAS IMPACTADAS EN LAS 4 BRIGADAS 56</t>
      </text>
    </comment>
    <comment ref="B135" authorId="514" shapeId="0" xr:uid="{B013BDA5-6BCD-4A56-ABB3-A337C254D0EF}">
      <text>
        <t>[Comentario encadenado]
Su versión de Excel le permite leer este comentario encadenado; sin embargo, las ediciones que se apliquen se quitarán si el archivo se abre en una versión más reciente de Excel. Más información: https://go.microsoft.com/fwlink/?linkid=870924
Comentario:
    INHABILITADO POR BOGOTÁ</t>
      </text>
    </comment>
    <comment ref="H135" authorId="515" shapeId="0" xr:uid="{A197E807-6A72-4C6C-8EE2-20D1BDC78894}">
      <text>
        <t>[Comentario encadenado]
Su versión de Excel le permite leer este comentario encadenado; sin embargo, las ediciones que se apliquen se quitarán si el archivo se abre en una versión más reciente de Excel. Más información: https://go.microsoft.com/fwlink/?linkid=870924
Comentario:
    INHABILITADO POR BOGOTÁ 2024</t>
      </text>
    </comment>
    <comment ref="B137" authorId="72" shapeId="0" xr:uid="{00000000-0006-0000-0000-000025010000}">
      <text>
        <r>
          <rPr>
            <b/>
            <sz val="9"/>
            <color indexed="81"/>
            <rFont val="Tahoma"/>
            <family val="2"/>
          </rPr>
          <t>Leidy J. Chiquito B.:</t>
        </r>
        <r>
          <rPr>
            <sz val="9"/>
            <color indexed="81"/>
            <rFont val="Tahoma"/>
            <family val="2"/>
          </rPr>
          <t xml:space="preserve">
Responsable:  Rector sECCIONAL</t>
        </r>
      </text>
    </comment>
    <comment ref="H137" authorId="516" shapeId="0" xr:uid="{88CAD0DB-38DD-4F85-B969-7BC68F5687D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AÑO 2023: La seccional Pereira obtuvo en los módulos de competencias genéricas de las pruebas SABER PRO año 2023 un promedio Seccional de 151, cumpliendo con la meta nacional establecida en comparación con el promedio nacional (Colombia) que fue de 145. </t>
      </text>
    </comment>
    <comment ref="H138" authorId="517" shapeId="0" xr:uid="{B48C52AF-5B77-4614-B12A-C6A73016D46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2024: PEREIRA: En 2024, el Plan Estratégico de Comunicaciones Internas de la Universidad Libre Seccional Pereira logró avances significativos en la proyección institucional y el fortalecimiento de su impacto en la comunidad universitaria. Se implementaron estrategias clave alineadas con los pilares de información, educación y comunicación, logrando mayor alcance digital, fortalecimiento de la identidad institucional y una divulgación efectiva de eventos. La separación de las funciones de comunicación y mercadeo optimizó esfuerzos, permitiendo un posicionamiento más sólido. Además, se crearon contenidos innovadores y formatos audiovisuales interactivos, en colaboración con distintas áreas académicas y administrativas, fomentando el sentido de pertenencia y la cohesión institucional cumpliendo con las siguientes 13 metas de 15 propuestas en el plan estratégico: :
1 Crear un modelo de comunicación
2 Crear lineamientos para difundir información
3 Lineamientos para segmentar información
4 Narrativa institucional
5 Protocolo de situaciones no previsibles y crisis
6 Adaptación de contenidos
7 Comité editorial y creativo
8 Plan de posicionamiento equipo directivo
9 Red de terceros
10 Directorio de embajadores
11 Directorio de temáticas
12 Mapa de eventos y fechas especiales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German Sarmiento Mora</author>
  </authors>
  <commentList>
    <comment ref="E5" authorId="0" shapeId="0" xr:uid="{829DEB37-C194-4084-BD5C-C595E23218C2}">
      <text>
        <r>
          <rPr>
            <b/>
            <sz val="9"/>
            <color indexed="81"/>
            <rFont val="Tahoma"/>
            <family val="2"/>
          </rPr>
          <t>German Sarmiento Mora:</t>
        </r>
        <r>
          <rPr>
            <sz val="9"/>
            <color indexed="81"/>
            <rFont val="Tahoma"/>
            <family val="2"/>
          </rPr>
          <t xml:space="preserve">
DIGITAR  NOMBRE DEL CENTROD E FORMACION</t>
        </r>
      </text>
    </comment>
    <comment ref="D9" authorId="0" shapeId="0" xr:uid="{6363CE94-89DB-4796-8970-84DA47723D14}">
      <text>
        <r>
          <rPr>
            <b/>
            <sz val="9"/>
            <color rgb="FF000000"/>
            <rFont val="Tahoma"/>
            <family val="2"/>
          </rPr>
          <t>German Sarmiento Mora:</t>
        </r>
        <r>
          <rPr>
            <sz val="9"/>
            <color rgb="FF000000"/>
            <rFont val="Tahoma"/>
            <family val="2"/>
          </rPr>
          <t xml:space="preserve">
</t>
        </r>
        <r>
          <rPr>
            <sz val="9"/>
            <color rgb="FF000000"/>
            <rFont val="Tahoma"/>
            <family val="2"/>
          </rPr>
          <t xml:space="preserve">Elegir de la lista según apliquen. Para el plan  regional deben aparecer todos  </t>
        </r>
      </text>
    </comment>
    <comment ref="J9" authorId="0" shapeId="0" xr:uid="{29D58140-CCDA-45AB-8BAA-A3EA653C432A}">
      <text>
        <r>
          <rPr>
            <b/>
            <sz val="9"/>
            <color rgb="FF000000"/>
            <rFont val="Tahoma"/>
            <family val="2"/>
          </rPr>
          <t>German Sarmiento Mora:</t>
        </r>
        <r>
          <rPr>
            <sz val="9"/>
            <color rgb="FF000000"/>
            <rFont val="Tahoma"/>
            <family val="2"/>
          </rPr>
          <t xml:space="preserve">
</t>
        </r>
        <r>
          <rPr>
            <sz val="9"/>
            <color rgb="FF000000"/>
            <rFont val="Tahoma"/>
            <family val="2"/>
          </rPr>
          <t>Diligenciar de acuerdo a la asignada por Regional o por gestor</t>
        </r>
      </text>
    </comment>
    <comment ref="K9" authorId="0" shapeId="0" xr:uid="{B440E645-200C-48CB-8DE6-9BB201F536B7}">
      <text>
        <r>
          <rPr>
            <b/>
            <sz val="9"/>
            <color rgb="FF000000"/>
            <rFont val="Tahoma"/>
            <family val="2"/>
          </rPr>
          <t>German Sarmiento Mora:</t>
        </r>
        <r>
          <rPr>
            <sz val="9"/>
            <color rgb="FF000000"/>
            <rFont val="Tahoma"/>
            <family val="2"/>
          </rPr>
          <t xml:space="preserve">
</t>
        </r>
        <r>
          <rPr>
            <sz val="9"/>
            <color rgb="FF000000"/>
            <rFont val="Tahoma"/>
            <family val="2"/>
          </rPr>
          <t>Diligenciar de acuerdo a la asignada por Regional o por gestor</t>
        </r>
      </text>
    </comment>
  </commentList>
</comments>
</file>

<file path=xl/sharedStrings.xml><?xml version="1.0" encoding="utf-8"?>
<sst xmlns="http://schemas.openxmlformats.org/spreadsheetml/2006/main" count="845" uniqueCount="409">
  <si>
    <t>Proceso</t>
  </si>
  <si>
    <t>NOMBRE DEL INDICADOR</t>
  </si>
  <si>
    <t>FORMULA</t>
  </si>
  <si>
    <t>TIPO DE INDICADOR</t>
  </si>
  <si>
    <t>META</t>
  </si>
  <si>
    <t>TIPO</t>
  </si>
  <si>
    <t>Resultado Indicador</t>
  </si>
  <si>
    <t>Anual (2024)</t>
  </si>
  <si>
    <t>Enero - Junio</t>
  </si>
  <si>
    <t>Julio - Diciembre</t>
  </si>
  <si>
    <t>Enero - Marzo</t>
  </si>
  <si>
    <t>Abril - Junio</t>
  </si>
  <si>
    <t>Julio - Septiembre</t>
  </si>
  <si>
    <t>Octubre - Diciembre</t>
  </si>
  <si>
    <t>Enero</t>
  </si>
  <si>
    <t>Febrero</t>
  </si>
  <si>
    <t>Marzo</t>
  </si>
  <si>
    <t>Abril</t>
  </si>
  <si>
    <t>Mayo</t>
  </si>
  <si>
    <t>Junio</t>
  </si>
  <si>
    <t>Julio</t>
  </si>
  <si>
    <t>Agosto</t>
  </si>
  <si>
    <t>Septiembre</t>
  </si>
  <si>
    <t>Octubre</t>
  </si>
  <si>
    <t>Noviembre</t>
  </si>
  <si>
    <t>Diciembre</t>
  </si>
  <si>
    <t>Gestión de admisiones y registros (GR)</t>
  </si>
  <si>
    <t>Id 142. Elaboración y entrega oportuna de las certificaciones y constancias académicas (Acuerdo) "2"</t>
  </si>
  <si>
    <t>Acuerdo de servicio</t>
  </si>
  <si>
    <t>Semestral</t>
  </si>
  <si>
    <t>Id 143. Oportunidad en la entrega de notas</t>
  </si>
  <si>
    <t>(Número de docentes que entregan notas dentro del tiempo establecido/ total de docentes) * 100%</t>
  </si>
  <si>
    <t xml:space="preserve">Eficacia </t>
  </si>
  <si>
    <t>Id 141.Confiabilidad en la información de los certificados (Acuerdo)  "2"</t>
  </si>
  <si>
    <t>Adquisiciones y Suministros (GA)</t>
  </si>
  <si>
    <t>Id 157. Oportunidad en la entrega Seccional Pereira</t>
  </si>
  <si>
    <t xml:space="preserve">Eficiencia </t>
  </si>
  <si>
    <t>Auditoría Interna (GC)</t>
  </si>
  <si>
    <t>Id 168. Cumplimiento (esta relacionado con el grado de consecución de tareas y/o actividades de la auditoría Interna) Seccional Pereira</t>
  </si>
  <si>
    <t>No. de actividades de auditoría ejecutadas / total de actividades de auditoría planeadas * 100</t>
  </si>
  <si>
    <t>ID 169: Días promedio para el trámite de cuentas por pagar
(Acuerdo)  "2"</t>
  </si>
  <si>
    <t>Número de cuentas auditadas (control previo) dentro de los plazos establecidos en el acuerdo de servicio / Total de cuentas recibidas en el mes  * 100%</t>
  </si>
  <si>
    <t>Mensual</t>
  </si>
  <si>
    <t>Gestión de Biblioteca (GB)</t>
  </si>
  <si>
    <t>No. de Títulos Físicos y Electrónicos Adquiridos - Periodo Anterior / No. de Títulos Físicos y Electrónicos Adquiridos- Periodo Actual</t>
  </si>
  <si>
    <t>Eficacia (AS)</t>
  </si>
  <si>
    <t>ND</t>
  </si>
  <si>
    <t>Anual</t>
  </si>
  <si>
    <t>Id 274. Proporción de volúmenes por alumno (Acuerdo)   "2"y 3"</t>
  </si>
  <si>
    <t>Número de volúmenes disponibles físicos y electrónicos / Número total de alumnos matriculados</t>
  </si>
  <si>
    <t>Id 271. Pérdida del material bibliográfico
"3"</t>
  </si>
  <si>
    <t>No. de volúmenes de material bibliogáfico perdido anualmente / No. total de volúmenes de material bibliográfico x 100%</t>
  </si>
  <si>
    <t>Id 272. Oportunidad en la inducción</t>
  </si>
  <si>
    <t>Total de alumnos nuevos que reciben la inducción / Total de alumnos nuevos matriculados * 100%</t>
  </si>
  <si>
    <t>Número de interacciones virtuales en las Bases de Datos/ total comunidad unilibrista</t>
  </si>
  <si>
    <t>Bienestar (BU)</t>
  </si>
  <si>
    <t>Id 106. Participación en programas de Salud Seccional Pereira</t>
  </si>
  <si>
    <t>Numero total de población de la comunidad Unilibrista en semestre/ Número total de asistentes en programas de salud durante el semestre</t>
  </si>
  <si>
    <t>Id 107. Participación en programas Desarrollo Humano Seccional Pereira</t>
  </si>
  <si>
    <t>Número total de asistentes en programas de Desarrollo Humano durante el semestre / Numero total de población de la comunidad Unilibrista en semestre</t>
  </si>
  <si>
    <t>Id 108.  Atención médica y/o primaria en Enfermería (Acuerdo)  "2"</t>
  </si>
  <si>
    <t>Sumatoria de la Calificación de la encuesta de satisfacción área de salud y desarrollo humano en el semestre en el servicio de psicología / No. Total de encuestas del semestre en el Servicio Médico</t>
  </si>
  <si>
    <t>Id 109. Atención Servicio de Psicología (Acuerdo) Seccional Pereira</t>
  </si>
  <si>
    <t>Sumatoria de la Calificación de la encuesta de satisfacción área de salud y desarrollo humano en el semestre en el servicio de psicología /No. Total de encuestas del semestre en el servicio de psicología</t>
  </si>
  <si>
    <t>Id 104. Participación en acciones culturales Seccional Pereira</t>
  </si>
  <si>
    <t>(Número total de participantes en las grupos representativos en actividades Culturales*1)+(Número total de participantes en actividades culturales formativas*0,6)+(Número total de participantes en actividades culturales recreativas*0,3) / Numero total de la población de la Comunidad Unilibrista en el Semestre * 100%</t>
  </si>
  <si>
    <t>Id 103. Participación en acciones deportivas y recreativas Seccional Pereira</t>
  </si>
  <si>
    <t>(Número total de participantes en los grupos representativos y/o Competitivos*1)+(Número total de participantes en actividades formativas*0,6)+(Número total de participantes en actividades recreativas*0,3) / Numero total de la población de la Comunidad Unilibrista en el Semestre * 100%</t>
  </si>
  <si>
    <t xml:space="preserve">Id 502. Participación en acciones de promoción socio-económica de la Seccional Pereira </t>
  </si>
  <si>
    <t>Número total de participantes en talleres de promoción socio-económica / Número total de población de la comunidad Unilibrista</t>
  </si>
  <si>
    <t>Id 101. Ejecución Plan Anual de Trabajo de Bienestar Universitario Seccional Pereira</t>
  </si>
  <si>
    <t>Número de actividades del Plan Anual de Trabajo ejecutados / Número total de actividades del Plan Anual de Trabajo*100</t>
  </si>
  <si>
    <t>Id 102. Ejecución presupuestal de Bienestar Universitario Seccional Pereira</t>
  </si>
  <si>
    <t>Presupuesto total ejecutado por Bienestar Universitario / Presupuesto total ejecutado en la Institución*100</t>
  </si>
  <si>
    <t>Id 509. Porcentaje de Beneficiados con Recursos (Económicos, Tecnológicos, otros) Seccional Pereira</t>
  </si>
  <si>
    <t>Número total de beneficiados con recursos (Económicos, Tecnológicos, otros) /Total de la comunidad Unilibrista</t>
  </si>
  <si>
    <t>Id 517. Participación de Egresados en Actividades Institucionales y/o Académicas. Sede Pereira</t>
  </si>
  <si>
    <t>Total Egresados que Participan en Actividades Institucionales y/o Académicas/ Total egresados</t>
  </si>
  <si>
    <t>Id 529. Actualización de Bases de Datos de Egresados. Sede Pereira</t>
  </si>
  <si>
    <t>Total de Egresados que Tienen Actualizada su Información en el Sistema de Egresados/ Total egresados</t>
  </si>
  <si>
    <t>Id 630. Participación de Egresados en Actividades de Bienestar. Seccional Pereira</t>
  </si>
  <si>
    <t>Total de Egresados que Participan en Actividades de Bienestar Universitario/ Total de Egresados</t>
  </si>
  <si>
    <t>Calidad - Indicadores (AC)</t>
  </si>
  <si>
    <t>ID 1 Cumplimiento en el programa de Actividades</t>
  </si>
  <si>
    <t>Actividades del cronograma del Sistema de Gestión de la Calidad finalizadas dentro de los tiempos establecidos / Numero total de actividades programadas en el año * 100%</t>
  </si>
  <si>
    <t>ID 5 Quejas recurrentes por proceso</t>
  </si>
  <si>
    <t>Número de quejas recurrentes por proceso / Total de quejas del semestre por proceso * 100%</t>
  </si>
  <si>
    <t>ID 6 Quejas cerradas  en el período</t>
  </si>
  <si>
    <t>No. de quejas cerradas en el semestre por proceso / Total de quejas del semestre por proceso * 100%</t>
  </si>
  <si>
    <t>ID 7 Quejas respondidas dentro del tiempo establecido</t>
  </si>
  <si>
    <t>No. de quejas respondidas dentro de los 8 días calendario posteriores a la entrega de la queja al proceso / Total de quejas del semestre por proceso * 100%</t>
  </si>
  <si>
    <t>NA</t>
  </si>
  <si>
    <t>ID 8 Eficacia de la acciones correctivas implementadas</t>
  </si>
  <si>
    <t>total de No Conformidades solucionadas eficazmente / Total de No Conformidades reportadas * 100%</t>
  </si>
  <si>
    <t>ID 3  Cumplimiento al plan de implementación del cambio</t>
  </si>
  <si>
    <t>Actividades del  Plan de Implementación de Cambios finalizadas dentro de los tiempos establecidos/ Numero total de actividades plan de Implementación de Cambios * 100%</t>
  </si>
  <si>
    <t>ID 4 Eficacia de las acciones de Gestión del Riesgo</t>
  </si>
  <si>
    <t>No de Acciones implementadas eficazmente en la Gestión del Riesgo / Total  de Acciones formuladas en la Gestión del Riesgo * 100%</t>
  </si>
  <si>
    <t>Id 742. Cumplimiento de los acuerdos de servicio</t>
  </si>
  <si>
    <t>* Cumplimiento con la meta establecida en el acuerdo mensual
* Numero de acuerdos de Servicios mensuales
* Cumplimiento con la meta establecida en el acuerdo trimestral
* Numero de acuerdos de Servicios trimestrales
* Cumplimiento con la meta establecida en el acuerdo semestral
* Numero de acuerdos de Servicios semestral
* Cumplimiento con la meta establecida en el acuerdo anual 
* Numero de acuerdos de Servicios anuales</t>
  </si>
  <si>
    <t>Id 746. Cumplimiento de metas de los indicadores de eficiencia y eficacia</t>
  </si>
  <si>
    <t>* Numero de indicadores de eficacia que cumplieron la meta
* Numero total de indicadores de eficacia
*  Numero de indicadores de eficiencia que cumplieron la meta
*  Numero total de indicadores de eficiencia
*  Numero de indicadores de productividad que cumplieron la meta
*  Numero total de indicadores de productividad</t>
  </si>
  <si>
    <t>Efectividad</t>
  </si>
  <si>
    <t>Trimestral</t>
  </si>
  <si>
    <t>Gestión Financiera (GF)</t>
  </si>
  <si>
    <t>Id 306. Días Promedio para el Trámite de Cuentas Radicadas (Acuerdo) Seccional Pereira</t>
  </si>
  <si>
    <t>Número de cuentas radicadas dentro de los plazos establecidos en el acuerdo de servicio / Total de cuentas recibidas en el mes  * 100%</t>
  </si>
  <si>
    <t>Id 307. Días Promedio Para El Trámite de Cuentas Causadas y/o Registradas (Acuerdo). Seccional Pereira</t>
  </si>
  <si>
    <t>Número de cuentas causadas dentro de los plazos establecidos en el acuerdo de servicio / Total de cuentas recibidas para causación en el mes  * 100%</t>
  </si>
  <si>
    <t>Id 432. Días Promedio Para el Trámite De Cuentas Giradas y/o Pagadas (Acuerdo). Seccional Pereira</t>
  </si>
  <si>
    <t>Número de cuentas giradas y/o pagadas dentro de los plazos establecidos en el acuerdo de servicio / Total de cuentas recibidas  en el mes</t>
  </si>
  <si>
    <t>(((Valor del total del presupuesto de inversión modificado - Adición de recursos de capital) - valor del presupuesto total de inversión aprobado) / valor total del presupuesto de inversión aprobado) * 100%</t>
  </si>
  <si>
    <t>(((Valor del total del presupuesto de gastos modificado - Adición de recursos de capital) - valor total del presupuesto de gastos aprobado) / valor total del presupuesto de gastos aprobado) * 100%</t>
  </si>
  <si>
    <t>(((Valor del presupuesto de ingresos operacional y no operacionales  modificado - Adición de recursos de capital) - Valor del presupuesto de ingresos operacional y no operacionales aprobado) / valor total del presupuesto de ingresos operacional y no operacionales aprobado) * 100%</t>
  </si>
  <si>
    <t xml:space="preserve">Id 305.Eficacia del recaudo en los creditos directos </t>
  </si>
  <si>
    <t>(valor de los créditos directos recaudados / valor  de los créditos directos otorgados por período) * 100%</t>
  </si>
  <si>
    <t>Id 304. Eficacia del recaudo  en los créditos a través de entidades financieras</t>
  </si>
  <si>
    <t>Valor total del recaudo mes de los créditos a través de entidades financieras/valor total de los créditos otorgados por las entidades financieras) * 100%</t>
  </si>
  <si>
    <t>Id 300. Oportunidad en entrega de estados financieros Seccional Seccional Pereira</t>
  </si>
  <si>
    <t>Fecha entrega de estados financieros - Fecha establecida en el cronograma de presidencia para la entrega de estados financieros</t>
  </si>
  <si>
    <t>ID 308 Asignación de disponibilidad presupuestal (Acuerdo)  "2"  y "3"</t>
  </si>
  <si>
    <t>Numero de solicitudes tramitadas dentro del plazo establecido en el acuerdo de servicios / Total de solicitudes radicadas * 100%</t>
  </si>
  <si>
    <t>Gestión Humana (GH)</t>
  </si>
  <si>
    <t>Id 230. Expedición de certificaciones laborales Físicas (Acuerdo) Seccional Pereira</t>
  </si>
  <si>
    <t>Numero de certificaciones entregadas dentro del plazo establecido en el acuerdo de servicio / número de certificaciones solicitadas * 100%</t>
  </si>
  <si>
    <t>Id 234. Evaluación del desempeño (Seccional Pereira)</t>
  </si>
  <si>
    <t>Sumatoria del numero de trabajadores evaluados que obtuvieron una calificación mayor o igual a setenta (70) puntos en la evaluación de desempeño/desarrollo / Total trabajadores evaluados * 100%</t>
  </si>
  <si>
    <t>Eficiencia</t>
  </si>
  <si>
    <t>Id 235. Cumplimiento del Plan de Formación para Administrativos. Seccional Pereira</t>
  </si>
  <si>
    <t>Actividades del plan de formación realizadas anualmente/ total actividades programadas</t>
  </si>
  <si>
    <t>Id 233. Gestión de la Vinculación Administrativa. Seccional Pereira</t>
  </si>
  <si>
    <t>Número de personas vinculadas que cumplieron con el perfil/ Total vinculaciones</t>
  </si>
  <si>
    <t>Id 614. Porcentaje de Ejecución del Presupuesto de Capacitación del Personal Administrativo. Seccional Pereira</t>
  </si>
  <si>
    <t>valor total del presupuesto ejecutado= valor total del presupuesto asignado</t>
  </si>
  <si>
    <t>Id 621. Porcentaje de Participación del Personal Administrativo en el Plan de Capacitaciones. Seccional Pereira</t>
  </si>
  <si>
    <t>Total del personal administrativo que participó por cada actividad/ Total de participantes administrativos convocados para la capacitación</t>
  </si>
  <si>
    <t>Id 628. Nivel de Satisfacción de las Capacitaciones Realizadas. Seccional Pereira</t>
  </si>
  <si>
    <t>Número de capitaciones evaluadas satisfactoriamente/ Total personal capacitado</t>
  </si>
  <si>
    <t>Id 740. Cumplimiento Plan de Trabajo SG-SST</t>
  </si>
  <si>
    <t>No Total de Actividades Ejecutadas/ No  de Actividades planeadas</t>
  </si>
  <si>
    <t>Gestión Informática - GI</t>
  </si>
  <si>
    <t>ID 353 Atención a requerimientos audiovisuales (Acuerdo)   "2"</t>
  </si>
  <si>
    <t>Requerimientos tramitados en los tiempos establecidos en el acuerdo de servicio / 
Total de requerimientos recibidos * 100%</t>
  </si>
  <si>
    <t>Número de solicitudes atendidas / 
Total de requerimientos * 100%</t>
  </si>
  <si>
    <t>ID 354 Verificación del correcto funcionamiento de los equipos de cómputo al servicio de docentes y estudiantes (acuerdo)   "2"</t>
  </si>
  <si>
    <t>No de equipos de cómputo  verificados que estén funcionando correctamente al servicio de docentes y estudiantes dentro del  tiempo establecido en el acuerdo de servicio /Total de equipos de cómputo al servicio de docentes y estudiantes * 100%</t>
  </si>
  <si>
    <t>ID 355: Incidentes atendidos a los equipos de computo al servicio de docentes y estudiantes (Acuerdo) 2</t>
  </si>
  <si>
    <t>No de Incidentes cerrados en los  equipos de cómputo al servicio de docentes y estudiantes./Total de equipos de cómputo  verificados*100%</t>
  </si>
  <si>
    <t xml:space="preserve">Gestión Servicios (GS) </t>
  </si>
  <si>
    <t>ID 380  Servicio de mantenimiento (Acuerdo) 2 y 3</t>
  </si>
  <si>
    <t>Nº solicitudes de servicio de mantenimiento atendidas en el tiempo establecido / Nº solicitudes de servicio de mantenimiento recibidas * 100%</t>
  </si>
  <si>
    <t>N° de actividades programadas ejecutadas / Total de actividades programadas * 100</t>
  </si>
  <si>
    <t>(No de servicios calificados con excelente-bueno o 5-4 /Total de servicios atendidos en el semestre ) * 100%</t>
  </si>
  <si>
    <t>Id 694. Generación de residuos  Seccional Pereira</t>
  </si>
  <si>
    <t>CRO.PE+CRAG.PE+CRTIG.PE+CRPEG.PE+CRHG.PE</t>
  </si>
  <si>
    <t xml:space="preserve">Seguimiento </t>
  </si>
  <si>
    <t>Id 695. Generación de residuos ordinarios / no aprovechables Seccional Pereira</t>
  </si>
  <si>
    <t xml:space="preserve">Cantidad de Residuos ordinarios/no aprovechables (kg) </t>
  </si>
  <si>
    <t>Id 696. Porcentaje de generación de residuos ordinarios/No aprovechables Seccional Pereira</t>
  </si>
  <si>
    <t>(CRO.PE/(CRO.PE+CRAG.PE+CRTIG.PE+CRPEG.PE+CRHG.PE))*100</t>
  </si>
  <si>
    <t>Id 697. Porcentaje generación de residuos aprovechables Seccional Pereira</t>
  </si>
  <si>
    <t>(CRAG.PE/(CRO.PE+CRAG.PE+CRTIG.PE+CRPEG.PE+CRHG.PE)*100)</t>
  </si>
  <si>
    <t>Id 698. Generación de residuos aprovechables Seccional Pereira</t>
  </si>
  <si>
    <t>Cantidad de Residuos Aprovechables Generados(kg)</t>
  </si>
  <si>
    <t>Id 699. Porcentaje de residuos Tratamiento interno Seccional Pereira</t>
  </si>
  <si>
    <t>(CRTIG.PE/(CRO.PE+CRAG.PE+CRTIG.PE+CRPEG.PE+CRHG.PE))*100</t>
  </si>
  <si>
    <t>Id 700. Generación de residuos Tratamiento interno Seccional Pereira</t>
  </si>
  <si>
    <t>Cantidad de Residuos llevados a tratamiento interno Generados (kg)</t>
  </si>
  <si>
    <t>Id 701. Generación de residuos peligrosos Seccional Pereira</t>
  </si>
  <si>
    <t>Cantidad de Residuos Peligrosos Generados (kg)</t>
  </si>
  <si>
    <t>Id 702. Porcentaje de residuos peligrosos Seccional Pereira</t>
  </si>
  <si>
    <t>(CRPEG.PE/(CRO.PE+CRAG.PE+CRTIG.PE+CRPEG.PE+CRHG.PE))*100</t>
  </si>
  <si>
    <t>Id 703. Generación de Residuos Hospitalarios y Similares Seccional Pereira</t>
  </si>
  <si>
    <t>Cantidad de Residuos Hospitalarios y Similares Generados</t>
  </si>
  <si>
    <t>Id 704. Porcentaje de Residuos Peligrosos Hospitalarios y Similares Generados Seccional Pereira</t>
  </si>
  <si>
    <t>(CRHG.PE/(CRO.PE+CRAG.PE+CRTIG.PE+CRPEG.PE+CRHG.PE))*100</t>
  </si>
  <si>
    <t>Id 705. Generación Per-Cápita de Residuos Seccional Pereira</t>
  </si>
  <si>
    <t>(CRO.PE+CRAG.PE+CRTIG.PE+CRPEG.PE+CRHG.PE)/NTP.PE</t>
  </si>
  <si>
    <t>Id 706. Consumo de Recurso Hídrico Seccional Pereira</t>
  </si>
  <si>
    <t>Consumo mensual recurso hidrico (m3)/ Costo mensual del consumo hidrico</t>
  </si>
  <si>
    <t>Id 707. Variación en el consumo de Recurso Hídrico Seccional Pereira</t>
  </si>
  <si>
    <t>Consumo mensual recurso hidrico (m3)/ Cantiad consumida del mes anterior</t>
  </si>
  <si>
    <t>Id 708. Consumo Per-Cápita de Recurso Hídrico Seccional Pereira</t>
  </si>
  <si>
    <t xml:space="preserve">Consumo mensual recurso hidrico (m3 / Número total de personas presentes en los procesos </t>
  </si>
  <si>
    <t>Id 709. Consumo de Recurso Energía Eléctrica Seccional Pereira</t>
  </si>
  <si>
    <t>Consumo Mensual de Energia Electrica (Kw/h) / Costo mensual del consumo de Energia Electrica</t>
  </si>
  <si>
    <t>Id 710. Variación del Consumo de Energía Eléctrica Seccional Pereira</t>
  </si>
  <si>
    <t xml:space="preserve">Consumo Mensual de Energia Electrica (Kw/h) / Consumo Mes Anterior </t>
  </si>
  <si>
    <t>Id 711. Consumo Per-Cápita de Energía Eléctrica Seccional Pereira.</t>
  </si>
  <si>
    <t>Consumo Mensual de Energia Electrica (Kw/h) /  Número total de personas presentes en los procesos</t>
  </si>
  <si>
    <t>Id 712. Cumplimiento Inspecciones Seccional Pereira</t>
  </si>
  <si>
    <t>Cantidad de inspecciones ambientales realizadas/ Cantidad de inspecciones ambientales programadas</t>
  </si>
  <si>
    <t>GESTIÓN DOCUMENTAL (GDO)</t>
  </si>
  <si>
    <t>Id192. Cumplimiento del Cronograma de transferencias documentales</t>
  </si>
  <si>
    <t>No. de trasferencias realizadas en el Año/ No. de trasferencias programadas en el Año x 100%</t>
  </si>
  <si>
    <t>ID 193: Servicio de búsqueda y préstamo de Documentos (acuerdo)  "2"</t>
  </si>
  <si>
    <t>Número de solicitudes entregadas dentro de los tiempos establecidos / Número de solicitudes presentadas en el período * 100</t>
  </si>
  <si>
    <t>Id 383. Servicio de correspondencia (acuerdo de servicio)</t>
  </si>
  <si>
    <t>Número total de correspondencia entregada dentro del tiempo establecido/ No. Total de correspondencia recibida</t>
  </si>
  <si>
    <t>Id 784. Cumplimiento en la Entrega o Devolución de Documentación en Préstamo. (Acuerdo). Seccional Pereira</t>
  </si>
  <si>
    <t xml:space="preserve">V1: Total Documentación Retornada al Archivo Central/ V2: Total Documentación Prestada dentro del Periodo Establecido. </t>
  </si>
  <si>
    <t>DOCENCIA</t>
  </si>
  <si>
    <t>Id 417 No. de docentes con mayor nivel de formación con Doctorado y Maestría / Total docentes de la facultad de Ciencias de la Salud Exactas y Naturales</t>
  </si>
  <si>
    <t>Id 417 No. de docentes con mayor nivel de formación con Doctorado y Maestría / Total docentes de la facultad de Ciencias Económicas, administrativas y contables</t>
  </si>
  <si>
    <t>Id 417 No. de docentes con mayor nivel de formación con Doctorado y Maestría / Total docentes de la facultad de Derecho Ciencias Políticas y sociales</t>
  </si>
  <si>
    <t>Id 417  No. de docentes con mayor nivel de formación con Doctorado y Maestría / Total docentes de la facultad de Ingenierías</t>
  </si>
  <si>
    <t>No de programas que obtuvieron acreditación de alta calidad en el periodo/ Total de programas sometidos a acreditación de alta calidad en el periodo * 100%</t>
  </si>
  <si>
    <t>No de programas que obtuvieron de registro calificado en el periodo/ Total de programas sometidos a registro y/o renovación * 100%</t>
  </si>
  <si>
    <t>Evaluación Docente</t>
  </si>
  <si>
    <t>Id 441. Cumplimiento de Clases Presenciales y/o Virtuales Programadas en Pregrado Seccional Pereira</t>
  </si>
  <si>
    <t>Id 771. Nivel de Desempeño Estudiantes de la Facultad de Derecho, Ciencias Políticas y Sociales - Pruebas SABER PRO. Seccional Pererira</t>
  </si>
  <si>
    <t xml:space="preserve">VAR 1: Resultado de la Media o Promedio del Programa - Prueba SABER PRO - UNILIBRE./ Resultado de la Media o Promedio Nacional del Programa- prueba SABER PRO.
</t>
  </si>
  <si>
    <t>Id 772. Nivel de Desempeño Estudiantes de los Programas de la Facultad de Ciencias de la Salud Exactas y Naturales - Pruebas SABER PRO. Seccional Pereira</t>
  </si>
  <si>
    <t>VAR 1: Resultado de la Media o Promedio del Programa - Prueba SABER PRO - UNILIBRE./ VAR 2: Resultado de la Media o Promedio Nacional del Programa- prueba SABER PRO.</t>
  </si>
  <si>
    <t>Id 773. Nivel de Desempeño de los Estudiantes de los Programas de la Facultad de C.E.A.C. - Pruebas SABER PRO. Seccional Pereira.</t>
  </si>
  <si>
    <t>Id 774. Nivel de Desempeño de los Estudiantes de los Programas de la Facultad de Ingenierías. - Pruebas SABER PRO. Seccional Pereira.</t>
  </si>
  <si>
    <t>Id 747. Nivel de Desempeño General de Estudiantes en las Pruebas SABER PRO.</t>
  </si>
  <si>
    <t>VAR 1: Resultado de la media o Promedio, Prueba SABER PRO UNILIBRE /VAR 2: Resultado de la Media o Promedio Nacional, prueba SABER PRO.</t>
  </si>
  <si>
    <t>1
NOTA: LA META SERA IGUAL O MAYOR A LA MEDIA O PROMEDIO NACIONAL.
cada año</t>
  </si>
  <si>
    <t>INVESTIGACIÓN</t>
  </si>
  <si>
    <t>ID 366:  Grupos de investigación reconocidos y Escalafonados por Minciencias de la Seccional Pereira</t>
  </si>
  <si>
    <t>Número de grupos de investigación categorizados en A1, A, B y C  por Colciencias / Total de Grupos de investigación categorizados en  A1, A, B, C y D categorizados por Colciencias</t>
  </si>
  <si>
    <t>Id 407. Evaluación cumplimiento actividades de los grupos de investigación de la Sede Pereira</t>
  </si>
  <si>
    <t>Id 672. Ejecución de Proyectos de Investigación. Seccional Pereira</t>
  </si>
  <si>
    <t>Total de Proyectos Ejecutados qiue cumplieron con las metas establecidas /  Total de Proyectos Planteados</t>
  </si>
  <si>
    <t>Id 687. Cumplimiento en la Proyección de los Grupos de Investigación Categorizados y Escalafonados por Minciencias. Seccional Pereira</t>
  </si>
  <si>
    <t>Total de grupos de Investigación que Subieron o Mantuvierón la Categorización/ Total Grupos de Investigación Proyectados para Subir o Mantener la Categorización.</t>
  </si>
  <si>
    <t>Presupuesto total ejecutado por Investigaciones/ Presupuesto total ejecutado por la Universidad</t>
  </si>
  <si>
    <t>INTERNACIONALIZACIÓN</t>
  </si>
  <si>
    <t>No. de Docentes de pregrado y postgrado beneficiados con programas de movilidad internacional entrante y saliente / Total de Docentes de pregrado y posgrado de la Facultad con un mínimo de antigüedad de tres años como docente o de medio tiempo o jornada con un mínimo de antigüedad de seis años.</t>
  </si>
  <si>
    <t>No. de Estudiantes de pregrado y postgrado que realizaron movilidad internacional entrante y saliente durante el periodo / Total de Estudiantes de pregrado y postgrado.</t>
  </si>
  <si>
    <t>Id 690. Días Promedio para el Trámite de Convenios Institucionales (Acuerdo).</t>
  </si>
  <si>
    <t>Total Solicitudes de Convenios Institucionales Atendidas dentro de los Tiempos Establecidos./Total Solicitudes de Convenios Institucionales Presentadas Durante el Periodo.</t>
  </si>
  <si>
    <t>Id 691. Elaboración y Entrega Oportuna Certificados de Equivalencias Internacionales. (Acuerdo)</t>
  </si>
  <si>
    <t xml:space="preserve">N° de Certificados de Equivalencias Internacionales Entregados en los Tiempos Establecidos/ N° de Solicitudes de Certificados de Equivalencias Internacionales Presentadas en el Periodo. </t>
  </si>
  <si>
    <t>Id 693. Días Promedio para el Trámite de Movilidad Académica y Administrativa con Solicitud de Recursos (Acuerdo).</t>
  </si>
  <si>
    <t xml:space="preserve">Total Solicitudes de Movilidad Académica y Administrativa con Solicitud de Recursos, Atendidos Dentro de los Tiempos Establecidos. / Total Solicitudes de Movilidad Académica y Administrativa con Solicitud de Recursos, Presentados Durante el Periodo. </t>
  </si>
  <si>
    <t>Id 692. Elaboración y Entrega Oportuna de Certificados Internacionales a través de la Plataformas LSAC, WES. (Acuerdo)</t>
  </si>
  <si>
    <t>Certificados Internacionales Elaborados y Cargados en la Plataforma WES, LSAC dentro de los Tiempos Establecidos./ Total Solicitudes de Certificados Internacionales Presentados en el Periodo</t>
  </si>
  <si>
    <t>PROYECCIÓN SOCIAL</t>
  </si>
  <si>
    <t>Id 364. Evaluación del Desempeño del Estudiante de Práctica Empresarial. Seccional Pereira</t>
  </si>
  <si>
    <t>Sumatoria de la calificación de la encuesta de satisfacción de las entidades en las cuales se desarrollan las practicas empresariales/  Número total de calificaciones recibidas en el semestre de las entidades</t>
  </si>
  <si>
    <t>4.5</t>
  </si>
  <si>
    <t>Id 537. Eficiencia en la Asignación de Prácticas Empresariales. Seccional Pereira</t>
  </si>
  <si>
    <t>Número total de Prácticas Empresariales Asignadas en el Semestre/ Número Total de Solicitudes Recibidas para Asignación de Prácticas.</t>
  </si>
  <si>
    <t>Id 558. Porcentaje de empresas con Seguimiento (Virtual y/o Presencial) en Prácticas Empresariales. Seccional Pereira</t>
  </si>
  <si>
    <t>Total de empresas con Seguimiento (Virtual y/o Presencial), por parte del Docente Monitor, en Prácticas Empresariales. /  Total de empresas a visitar en el semestre</t>
  </si>
  <si>
    <t xml:space="preserve"> Total, Audiencias de conciliación Realizadas / Total, Solicitudes Recibidas de Audiencia de Conciliación.</t>
  </si>
  <si>
    <t>Id 570. Programa de Educación Continua Ofertados (diplomados, foros, cursos, talleres, congresos, seminarios, simposios, conferencias, entre otros). Seccional Pereira</t>
  </si>
  <si>
    <t>Numero de Programas de Educación Continuada en Desarrollo Y/o Ejecutados/  Numero Total de Programas de Educación Continuadas</t>
  </si>
  <si>
    <t>Id 587. Nivel de la Demanda de Centro de Conciliación. Seccional Pereira</t>
  </si>
  <si>
    <t>Número total de casos atendidos por el Centro de Conciliación / Numero de casos y servicios presupuestados o esperados para atender por el centro de conciliación
(PS.TCA.PE/PS.CP.PE)*100</t>
  </si>
  <si>
    <t>Id 591. Nivel de Atención oportuna de PQRs realizadas al Centro de Conciliación. Seccional Pereira</t>
  </si>
  <si>
    <t xml:space="preserve">Numero de PQR respondidos en los tiempos establecidos / Número total de PQRS recibidas </t>
  </si>
  <si>
    <t>Id 592. Nivel de Satisfacción con los servicios prestados por el Centro de Conciliación. Seccional Pereira</t>
  </si>
  <si>
    <t>Sumatoria de casos atendidos con nivel de atención Excelente y Buena /Número total de casos atendidos</t>
  </si>
  <si>
    <t>Id 593. Jornadas de Atención Integral a las Comunidades. Seccional Pereira</t>
  </si>
  <si>
    <t>Numero de Jornadas de Atención Integral Desarrolladas en las comunas barrios, municipios etc/  Numero de Jornadas de Atención Integral Desarrolladas en las comunas barrios, municipios etc</t>
  </si>
  <si>
    <t>Id 553. Ejecución presupuestal de Proyección Social. Nacional</t>
  </si>
  <si>
    <t>V1: Presupuesto total ejecutado por Proyección Social / V2: Presupuesto total ejecutado por la Universidad.</t>
  </si>
  <si>
    <t>Sumatoria: (Ponderación del Objetivo 1 de la calidad: ((Indicadores de satisfacción* 60%) + (Indicadores de quejas* 20%) + (Calificaciones del Servicio* 20%))* 40%) + (Objetivo 2 de la calidad: (Indicadores de Acuerdos de servicio) * 30%) + (Objetivo 3 de la calidad: (Indicador de eficacia de los procesos) * 30%)</t>
  </si>
  <si>
    <t>Ponderación:
Objetivo 1 de la calidad: ((Indicadores de satisfacción* 60%) + (Indicadores de quejas* 20%) + (Calificaciones del Servicio* 20%))* 40%
Objetivo 2 de la calidad: (Indicadores de Acuerdos de servicio) * 30%
Objetivo 3 de la calidad: (Indicador de eficacia de los procesos) * 30%</t>
  </si>
  <si>
    <t>COMUNICACIONES Y MERCADEO</t>
  </si>
  <si>
    <t>Id 796. Cumplimiento del Plan de Comunicaciones. Nacional.</t>
  </si>
  <si>
    <t>V1: Total Actividades del Plan de Comunicaciones Realizadas Durante el Periodo.</t>
  </si>
  <si>
    <t>V2: Total Actividades Programadas en el Plan de Comunicaciones</t>
  </si>
  <si>
    <t>INDICADORES</t>
  </si>
  <si>
    <t>AS</t>
  </si>
  <si>
    <t>PROCESO</t>
  </si>
  <si>
    <t>ANUAL</t>
  </si>
  <si>
    <t>MENSUAL</t>
  </si>
  <si>
    <t>SEMESTRAL</t>
  </si>
  <si>
    <t>TRIMESTRAL</t>
  </si>
  <si>
    <t>TOTAL</t>
  </si>
  <si>
    <t>ACUERDO DE SERVICIO</t>
  </si>
  <si>
    <t>INCUM</t>
  </si>
  <si>
    <t>Efectividad (AS)</t>
  </si>
  <si>
    <t xml:space="preserve"> Eficiencia (AS)</t>
  </si>
  <si>
    <t>NO SE MIDIO</t>
  </si>
  <si>
    <t>Eficacia</t>
  </si>
  <si>
    <t xml:space="preserve"> Eficiencia </t>
  </si>
  <si>
    <t>Segumiento</t>
  </si>
  <si>
    <t>CORTE A 18 DE JULIO DE 2024</t>
  </si>
  <si>
    <t>Gestión Ambiental</t>
  </si>
  <si>
    <t>RESULTADOS INDICADORES SISTEMA DE GESTIÓN DE CALIDAD 2024</t>
  </si>
  <si>
    <r>
      <rPr>
        <b/>
        <sz val="11"/>
        <rFont val="Arial"/>
        <family val="2"/>
      </rPr>
      <t xml:space="preserve">ID67:  </t>
    </r>
    <r>
      <rPr>
        <sz val="11"/>
        <rFont val="Arial"/>
        <family val="2"/>
      </rPr>
      <t>Promedio evaluación Docente de la Facultad Ccias de la salud Exactas y naturales</t>
    </r>
  </si>
  <si>
    <r>
      <rPr>
        <b/>
        <sz val="11"/>
        <rFont val="Arial"/>
        <family val="2"/>
      </rPr>
      <t>ID64</t>
    </r>
    <r>
      <rPr>
        <sz val="11"/>
        <rFont val="Arial"/>
        <family val="2"/>
      </rPr>
      <t>:  Promedio evaluación Docente de la Facultad Ccias Económicas, administrativas y contables</t>
    </r>
  </si>
  <si>
    <r>
      <rPr>
        <b/>
        <sz val="11"/>
        <rFont val="Arial"/>
        <family val="2"/>
      </rPr>
      <t>ID66</t>
    </r>
    <r>
      <rPr>
        <sz val="11"/>
        <rFont val="Arial"/>
        <family val="2"/>
      </rPr>
      <t>:  Promedio evaluación Docente de la Facultad  Derecho Ccias Políticas y sociales</t>
    </r>
  </si>
  <si>
    <r>
      <rPr>
        <b/>
        <sz val="11"/>
        <rFont val="Arial"/>
        <family val="2"/>
      </rPr>
      <t>ID65</t>
    </r>
    <r>
      <rPr>
        <sz val="11"/>
        <rFont val="Arial"/>
        <family val="2"/>
      </rPr>
      <t>: Promedio evaluación Docente de la Facultad de Ingenierías</t>
    </r>
  </si>
  <si>
    <t xml:space="preserve">ID 735 Indice de crecimiento en el número de títulos adquiridos . Seccional Pereira(Acuerdo)    "2" y 3"
</t>
  </si>
  <si>
    <t>ID 301 Precisión en la elaboración del Presupuesto de inversión</t>
  </si>
  <si>
    <t xml:space="preserve">ID 302 Precisión en la elaboración del Presupuesto de gastos </t>
  </si>
  <si>
    <t xml:space="preserve">ID 303 Precisión en la elaboración del Presupuesto de ingresos </t>
  </si>
  <si>
    <t>ID 382:  Nivel de satisfacción en los servicios de mantenimiento prestados</t>
  </si>
  <si>
    <t>Id 682. Ejecución Presupuestal de Investigaciones. Seccional Pereira.</t>
  </si>
  <si>
    <t>Periodicidad</t>
  </si>
  <si>
    <t>Id. 484 - Nivel de consulta de recursos virtuales de las bases de datos de la Seccional Pereira</t>
  </si>
  <si>
    <t>ID 381 Ejecución del plan de acción Seccional Pereira</t>
  </si>
  <si>
    <r>
      <t xml:space="preserve">Clases Presenciales y/o Virtuales Realizadas en Pregrado / Clases Presenciales y/o Virtuales  programadas en la </t>
    </r>
    <r>
      <rPr>
        <b/>
        <sz val="11"/>
        <rFont val="Arial"/>
        <family val="2"/>
      </rPr>
      <t>Facultad de Ciencias de la Salud Exactas y Naturales</t>
    </r>
  </si>
  <si>
    <r>
      <t>Clases Presenciales y/o Virtuales Realizadas en Pregrado / Clases Presenciales y/o Virtuales  programadas .</t>
    </r>
    <r>
      <rPr>
        <b/>
        <sz val="11"/>
        <rFont val="Arial"/>
        <family val="2"/>
      </rPr>
      <t xml:space="preserve"> Facultad  Derecho Ccias Políticas y sociales</t>
    </r>
  </si>
  <si>
    <r>
      <t>Clases Presenciales y/o Virtuales Realizadas en Pregrado / Clases Presenciales y/o Virtuales  programadas .</t>
    </r>
    <r>
      <rPr>
        <b/>
        <sz val="11"/>
        <rFont val="Arial"/>
        <family val="2"/>
      </rPr>
      <t xml:space="preserve"> Facultad de Ingenierías</t>
    </r>
  </si>
  <si>
    <r>
      <t>Clases Presenciales y/o Virtuales Realizadas en Pregrado / Clases Presenciales y/o Virtuales  programadas</t>
    </r>
    <r>
      <rPr>
        <b/>
        <sz val="11"/>
        <rFont val="Arial"/>
        <family val="2"/>
      </rPr>
      <t>. Facultad Ccias Económicas, admitivas y contables</t>
    </r>
  </si>
  <si>
    <t>ID 352 Atención a solicitudes de  mantenimiento correctivo y preventivo de recursos informáticos "C"</t>
  </si>
  <si>
    <t>ID389 Porcentaje de Programas que obtienen Registro Calificado</t>
  </si>
  <si>
    <t>ID395 Gestión Programas Acreditados. Seccional Pereira</t>
  </si>
  <si>
    <t>Id 417. Porcentaje de docentes con Doctorado y/o Maestría Seccional Pereira</t>
  </si>
  <si>
    <t>ID 32  Movilidad docente</t>
  </si>
  <si>
    <t>ID 33. Movilidad Estudiantil</t>
  </si>
  <si>
    <r>
      <t>Sumatoria del total de la valoración final de las actividades investigativas de los Grupos de Investigación/ Número total de las evaluaciones de las actividades investigativas de los Grupos de Investigación -</t>
    </r>
    <r>
      <rPr>
        <b/>
        <sz val="11"/>
        <rFont val="Arial"/>
        <family val="2"/>
      </rPr>
      <t xml:space="preserve"> Fac. Ingeniería</t>
    </r>
  </si>
  <si>
    <r>
      <t>Sumatoria del total de la valoración final de las actividades investigativas de los Grupos de Investigación/ Número total de las evaluaciones de las actividades investigativas de los Grupos de Investigación -</t>
    </r>
    <r>
      <rPr>
        <b/>
        <sz val="11"/>
        <rFont val="Arial"/>
        <family val="2"/>
      </rPr>
      <t xml:space="preserve"> Fac- CEAC</t>
    </r>
  </si>
  <si>
    <r>
      <t>Sumatoria del total de la valoración final de las actividades investigativas de los Grupos de Investigación/ Número total de las evaluaciones de las actividades investigativas de los Grupos de Investigación-</t>
    </r>
    <r>
      <rPr>
        <b/>
        <sz val="11"/>
        <rFont val="Arial"/>
        <family val="2"/>
      </rPr>
      <t xml:space="preserve"> Fac Derecho</t>
    </r>
  </si>
  <si>
    <r>
      <t>Sumatoria del total de la valoración final de las actividades investigativas de los Grupos de Investigación/ Número total de las evaluaciones de las actividades investigativas de los Grupos de Investigación -</t>
    </r>
    <r>
      <rPr>
        <b/>
        <sz val="11"/>
        <rFont val="Arial"/>
        <family val="2"/>
      </rPr>
      <t xml:space="preserve"> Fac Ciencias Salud</t>
    </r>
  </si>
  <si>
    <t>Id 550. Nivel de eficiencia de las audiencias de Conciliación Atendidas. Seccional Pereira</t>
  </si>
  <si>
    <t>ID 442 Eficacia del Sistema de Gestión de la Calidad</t>
  </si>
  <si>
    <t>DIRECCION ESTRATEGICA</t>
  </si>
  <si>
    <t>Id 745. PQRS respondidas dentro de tiempo establecido de SST</t>
  </si>
  <si>
    <t>Total de PQRS del semestre por proceso/ Numero de PQRS respondidas dentro de los 8 días calendario posteriores a la entrega de la queja al proceso</t>
  </si>
  <si>
    <t>Id 744. Cumplimiento plan de capacitaciones SST</t>
  </si>
  <si>
    <t>Actividades del plan de formación realizadas anualmente/Total de actividades programadas Seccional</t>
  </si>
  <si>
    <t xml:space="preserve">Efectividad </t>
  </si>
  <si>
    <t>UNIVERSIDAD LIBRE SECCIONAL PEREIRA</t>
  </si>
  <si>
    <t>PROCESO GESTION PARA EL EMPRENDIMIENTO 
FORMATO PLAN DE ACCIÓN</t>
  </si>
  <si>
    <t>SECCIONAL</t>
  </si>
  <si>
    <t xml:space="preserve">PEREIRA </t>
  </si>
  <si>
    <t>RESPONSABLE DE DILIGENCIAR</t>
  </si>
  <si>
    <t>ROL</t>
  </si>
  <si>
    <t>Consultorio Empresarial - Emprendimiento</t>
  </si>
  <si>
    <t xml:space="preserve">FECHA DE MEDICIÓN: </t>
  </si>
  <si>
    <t xml:space="preserve">OBJETIVOS ESTRATEGICOS ASOCIADOS
</t>
  </si>
  <si>
    <t>4. Fortalecer el proceso de emprendimiento y empresarismo</t>
  </si>
  <si>
    <t>7. Consolidar y fortalecer el sistema de gestión que garantice la excelencia en el cumplimiento de la misión y los servicios de alta calidad de la Entidad</t>
  </si>
  <si>
    <t>PERIODICIDAD DE LA MEDICIÓN</t>
  </si>
  <si>
    <t>No.</t>
  </si>
  <si>
    <t>NOMBRE INDICADOR</t>
  </si>
  <si>
    <t>META SEMESTRE</t>
  </si>
  <si>
    <t>% de Planes de negocio formulados</t>
  </si>
  <si>
    <t>Planes de negocioo formulados /Planes de negocio proyectados</t>
  </si>
  <si>
    <t xml:space="preserve">Para el primer semestre de 2024, se proyectaron 10 planes de negocio en emprendimiento, de los cuales se formularon 7 equivalente al 70% de cumplimiento, se contó con la asesoría de 3 docentes asignados al Consultorio </t>
  </si>
  <si>
    <t>% de Empresas creadas</t>
  </si>
  <si>
    <t>Empresas creadas/empresas proyectadas para la creación</t>
  </si>
  <si>
    <t>Se crearon 7 empresas correspondiente a los acompañamientos de las opciones de grado</t>
  </si>
  <si>
    <t>% Empresas acompañadas</t>
  </si>
  <si>
    <t xml:space="preserve">Empresas asesoradas/empresas que buscan asesoria </t>
  </si>
  <si>
    <t>Se acompañaron 49 empresas que corresponde al 163% donde la estrategia es los espacios generados con otras instituciones de la RUN</t>
  </si>
  <si>
    <t>Cumplimiento a los entrenamientos</t>
  </si>
  <si>
    <t>numero de talleres realizados/numero de talleres programados</t>
  </si>
  <si>
    <t>Se desarrollaron 7 entremanientos para emprendedores, pero no todos los docentes orientaron</t>
  </si>
  <si>
    <t>% de personas entrenadas</t>
  </si>
  <si>
    <t>numero de personas participante de los talleres/total de emprendedores del consultorio</t>
  </si>
  <si>
    <t>Se orientaron 7 entrenamientos cpon una asistencia primedio de 19 personas por taller</t>
  </si>
  <si>
    <t>Cumplimiento de horas de asesoría</t>
  </si>
  <si>
    <t>numero de asesorias realizadas/numero de asesorias programadas</t>
  </si>
  <si>
    <t>Se desarrollo el acompañamietno a los emprendedores, donde es evidente la necesidad de los docentes en temas comerciales iniciales y en temas financieros</t>
  </si>
  <si>
    <t>%  clientes asesorados</t>
  </si>
  <si>
    <t>total de emprendedores atendidos en el semestre/ total de emprendedores proyectados para asesorias</t>
  </si>
  <si>
    <t>El total de los emprendedores acompañados en el 2024-1 es de 60 personas</t>
  </si>
  <si>
    <t>% de convenios ejecutados</t>
  </si>
  <si>
    <t>total convenios ejecutados/total convenios que se tienen en emprendimiento</t>
  </si>
  <si>
    <t xml:space="preserve">Red de Emprendimiento RUN, Red Regional de Emprendimiento e Innpulsa </t>
  </si>
  <si>
    <t>2024-1</t>
  </si>
  <si>
    <t>PROYECTO</t>
  </si>
  <si>
    <t>28. Mercadeo e imagen corporativa</t>
  </si>
  <si>
    <t>RESPONSABLE</t>
  </si>
  <si>
    <t>Carlos Andres Mejía Vergara 
carlos.mejia@unilibre.edu.co
Director de Mercadeo</t>
  </si>
  <si>
    <t>Ponderación</t>
  </si>
  <si>
    <t>Valor alcanzado</t>
  </si>
  <si>
    <t>Valor programado</t>
  </si>
  <si>
    <t>Total</t>
  </si>
  <si>
    <t>Porcentaje de ejecución del plan de mercadeo</t>
  </si>
  <si>
    <t>Porcentaje de ejecución del plan de comunicaciones</t>
  </si>
  <si>
    <t>Observaciones</t>
  </si>
  <si>
    <t>2024-2</t>
  </si>
  <si>
    <t>Número de certificados no reprocesados / número total de certificados elaborados en el período * 100%</t>
  </si>
  <si>
    <r>
      <t xml:space="preserve">(Fecha de entrega de la salida de almacén </t>
    </r>
    <r>
      <rPr>
        <sz val="11"/>
        <color rgb="FFFF0000"/>
        <rFont val="Arial"/>
        <family val="2"/>
      </rPr>
      <t xml:space="preserve">de los productos </t>
    </r>
    <r>
      <rPr>
        <sz val="11"/>
        <rFont val="Arial"/>
        <family val="2"/>
      </rPr>
      <t>- Fecha de radicación del pedido en almacén) / Total de pedidos entregados en el periodo.</t>
    </r>
  </si>
  <si>
    <r>
      <t xml:space="preserve">Id 481. Nivel de uso de recursos bibliográficos físicos(externo y sala) Seccional Pereira
</t>
    </r>
    <r>
      <rPr>
        <b/>
        <sz val="11"/>
        <color rgb="FFFF0000"/>
        <rFont val="Arial"/>
        <family val="2"/>
      </rPr>
      <t xml:space="preserve">Indice de consultas de recursos bibliograficos por cada 100 estudiantes </t>
    </r>
  </si>
  <si>
    <r>
      <t xml:space="preserve">Total de prestamos bibliográficos (externo y en sala/ Total comunidad unilibrista
</t>
    </r>
    <r>
      <rPr>
        <sz val="11"/>
        <color rgb="FFFF0000"/>
        <rFont val="Arial"/>
        <family val="2"/>
      </rPr>
      <t>No. de consultas realizadas / Total de la comunidad universitaria *100 personas
Por cada 100 estudiantes se hacen 217 consultas</t>
    </r>
  </si>
  <si>
    <r>
      <t>Numero de certificaciones y constancias entregadas dentro de los tiempos establecidos / Numero  de solicitudes presentadas</t>
    </r>
    <r>
      <rPr>
        <strike/>
        <sz val="11"/>
        <rFont val="Arial"/>
        <family val="2"/>
      </rPr>
      <t xml:space="preserve"> </t>
    </r>
    <r>
      <rPr>
        <sz val="11"/>
        <rFont val="Arial"/>
        <family val="2"/>
      </rPr>
      <t>en el período * 100%</t>
    </r>
  </si>
  <si>
    <t>Número de solicitudes tramitadas en los tiempos establecidos en el acuerdo  de servicio / Total de solicitudes recibidas en el periodo   *100%</t>
  </si>
  <si>
    <t xml:space="preserve">ND </t>
  </si>
  <si>
    <t>Conocer el grado de desarrollo de las habilidades y conocimientos de los estudiantes de la Universidad Libre, con el fin de medir sus competencias académicas frente a las demás instituciones de educación superior, y así evaluar la calidad de los servicios educativos que se prestan.</t>
  </si>
  <si>
    <t>*SE TOMARAN ÚNICAMENTE LAS PRUEBAS GENÉRICAS.</t>
  </si>
  <si>
    <t>NOTA: LA META SERA IGUAL O MAYOR A LA MEDIA O PROMEDIO NACIONAL.</t>
  </si>
  <si>
    <t>-SI SE LLEGASE A INCUMPLIR DICHA META SE DEBERÁ REALIZAR TRATAMIENTO O ACCIÓN DE MEJORA.</t>
  </si>
  <si>
    <t>PEREIRA </t>
  </si>
  <si>
    <t>AÑO 2022: La seccional Pereira obtuvo en los módulos de competencias genéricas de las pruebas SABER PRO año 2022 un promedio Seccional de 149, cumpliendo con la meta nacional establecida en comparación con el promedio nacional (Colombia) que fue de 145.</t>
  </si>
  <si>
    <t>VAR 1: Resultado de la media o Promedio, Prueba SABER PRO UNILIBRE.</t>
  </si>
  <si>
    <t>VAR 2: Resultado de la Media o Promedio Nacional, prueba SABER PRO.</t>
  </si>
  <si>
    <t>Resultado</t>
  </si>
  <si>
    <t>Meta</t>
  </si>
  <si>
    <t>149,00      </t>
  </si>
  <si>
    <t>145,00      </t>
  </si>
  <si>
    <t>AÑO 2023: La seccional Pereira obtuvo en los módulos de competencias genéricas de las pruebas SABER PRO año 2023 un promedio Seccional de 149, cumpliendo con la meta nacional establecida en comparación con el promedio nacional (Colombia) que fue de 145.</t>
  </si>
  <si>
    <t>VAR 1: Resultado de la media o Promedio, Prueba SABER PRO UNILIBRE. (Pereira)</t>
  </si>
  <si>
    <t>VAR 2: Resultado de la Media o Promedio Nacional, prueba SABER PRO. </t>
  </si>
  <si>
    <r>
      <t> (Colombia) </t>
    </r>
    <r>
      <rPr>
        <sz val="12"/>
        <color rgb="FF000000"/>
        <rFont val="Aptos"/>
        <family val="2"/>
      </rPr>
      <t>145</t>
    </r>
  </si>
  <si>
    <t>Id 156.  Días promedio para el Trámite de solicitudes  Compras por rango (Acuerdo)  "2"</t>
  </si>
  <si>
    <t>575 - Obsolescencia Tecnológica.</t>
  </si>
  <si>
    <t xml:space="preserve">Número de Equipos de Cómputo con más de 7 años de uso / Número Total de Equipos de Cómputo	</t>
  </si>
  <si>
    <t>82,30,%</t>
  </si>
  <si>
    <t>AVANCE S1</t>
  </si>
  <si>
    <t>AVANCE S2</t>
  </si>
  <si>
    <t>ANALISIS DEL INDICADOR 2024-1</t>
  </si>
  <si>
    <t>ANALISIS DEL INDICADOR 2024-2</t>
  </si>
  <si>
    <t>N/A</t>
  </si>
  <si>
    <t>PRIMER SEMESTRE</t>
  </si>
  <si>
    <t>SEGUNDO SEMESTRE</t>
  </si>
  <si>
    <t>Ingreso por matrícula de estudiantes nuevos - pregrado</t>
  </si>
  <si>
    <t>Ingreso por matrícula de estudiantes nuevos - posgrado</t>
  </si>
  <si>
    <r>
      <rPr>
        <b/>
        <sz val="11"/>
        <color theme="1"/>
        <rFont val="Aptos Narrow"/>
        <family val="2"/>
        <scheme val="minor"/>
      </rPr>
      <t>MERCADEO</t>
    </r>
    <r>
      <rPr>
        <sz val="11"/>
        <color theme="1"/>
        <rFont val="Aptos Narrow"/>
        <family val="2"/>
        <scheme val="minor"/>
      </rPr>
      <t>: Se considera importante revisar a nivel nacional si la propuesta enviada desde pereira para la campaña de referidos fue socializada o acogida en este caso por Andrea Mazuera a quien se dirigio en febrero de 2024 como propuesta de accion correctiva o mejora a la Auditoria dirigida a ella en donde se mostraba como el canal  de referidos nos trae o aporta el 60% de estudiantes nuevos en cada perdiodo casi que trasversalmente en las 7 seccionales del pais.
Propongo incluir para el seguiiento de 2024-2, un nuevo indicador que nos permita medir la ejecucion del plan de medios que no esta dentro de la informacion que reporta giovani guisado en el plan de comunicaciones.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</si>
</sst>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0_-;\-* #,##0_-;_-* &quot;-&quot;_-;_-@_-"/>
    <numFmt numFmtId="44" formatCode="_-&quot;$&quot;\ * #,##0.00_-;\-&quot;$&quot;\ * #,##0.00_-;_-&quot;$&quot;\ * &quot;-&quot;??_-;_-@_-"/>
    <numFmt numFmtId="43" formatCode="_-* #,##0.00_-;\-* #,##0.00_-;_-* &quot;-&quot;??_-;_-@_-"/>
    <numFmt numFmtId="164" formatCode="0.0%"/>
    <numFmt numFmtId="165" formatCode="_-* #,##0.00_-;\-* #,##0.00_-;_-* &quot;-&quot;_-;_-@_-"/>
    <numFmt numFmtId="166" formatCode="0.0"/>
    <numFmt numFmtId="168" formatCode="dd/mm/yyyy;@"/>
    <numFmt numFmtId="169" formatCode="_-* #,##0_-;\-* #,##0_-;_-* &quot;-&quot;??_-;_-@_-"/>
  </numFmts>
  <fonts count="33">
    <font>
      <sz val="11"/>
      <color theme="1"/>
      <name val="Aptos Narrow"/>
      <family val="2"/>
      <scheme val="minor"/>
    </font>
    <font>
      <sz val="11"/>
      <color theme="1"/>
      <name val="Aptos Narrow"/>
      <family val="2"/>
      <scheme val="minor"/>
    </font>
    <font>
      <sz val="10"/>
      <name val="Arial"/>
      <family val="2"/>
    </font>
    <font>
      <b/>
      <sz val="11"/>
      <color indexed="12"/>
      <name val="Arial"/>
      <family val="2"/>
    </font>
    <font>
      <b/>
      <sz val="12"/>
      <name val="Arial"/>
      <family val="2"/>
    </font>
    <font>
      <b/>
      <sz val="11"/>
      <name val="Arial"/>
      <family val="2"/>
    </font>
    <font>
      <sz val="11"/>
      <name val="Arial"/>
      <family val="2"/>
    </font>
    <font>
      <sz val="11"/>
      <color rgb="FFFF0000"/>
      <name val="Arial"/>
      <family val="2"/>
    </font>
    <font>
      <b/>
      <sz val="11"/>
      <color rgb="FFFF0000"/>
      <name val="Arial"/>
      <family val="2"/>
    </font>
    <font>
      <b/>
      <sz val="12"/>
      <color indexed="81"/>
      <name val="Tahoma"/>
      <family val="2"/>
    </font>
    <font>
      <sz val="12"/>
      <color indexed="81"/>
      <name val="Tahoma"/>
      <family val="2"/>
    </font>
    <font>
      <b/>
      <sz val="9"/>
      <color indexed="81"/>
      <name val="Tahoma"/>
      <family val="2"/>
    </font>
    <font>
      <sz val="9"/>
      <color indexed="81"/>
      <name val="Tahoma"/>
      <family val="2"/>
    </font>
    <font>
      <sz val="11"/>
      <color theme="1"/>
      <name val="Arial"/>
      <family val="2"/>
    </font>
    <font>
      <b/>
      <sz val="11"/>
      <color theme="1"/>
      <name val="Arial"/>
      <family val="2"/>
    </font>
    <font>
      <b/>
      <sz val="12"/>
      <color theme="1"/>
      <name val="Arial"/>
      <family val="2"/>
    </font>
    <font>
      <b/>
      <sz val="11"/>
      <color theme="3" tint="0.249977111117893"/>
      <name val="Arial"/>
      <family val="2"/>
    </font>
    <font>
      <b/>
      <sz val="12"/>
      <color theme="0"/>
      <name val="Arial"/>
      <family val="2"/>
    </font>
    <font>
      <b/>
      <sz val="10"/>
      <name val="Arial"/>
      <family val="2"/>
    </font>
    <font>
      <b/>
      <sz val="10"/>
      <color theme="1"/>
      <name val="Arial"/>
      <family val="2"/>
    </font>
    <font>
      <b/>
      <sz val="9"/>
      <color rgb="FF000000"/>
      <name val="Tahoma"/>
      <family val="2"/>
    </font>
    <font>
      <sz val="9"/>
      <color rgb="FF000000"/>
      <name val="Tahoma"/>
      <family val="2"/>
    </font>
    <font>
      <sz val="10"/>
      <color theme="1"/>
      <name val="Arial"/>
      <family val="2"/>
    </font>
    <font>
      <b/>
      <sz val="11"/>
      <color theme="1"/>
      <name val="Aptos Narrow"/>
      <family val="2"/>
      <scheme val="minor"/>
    </font>
    <font>
      <sz val="10"/>
      <color rgb="FF000000"/>
      <name val="Aptos"/>
      <family val="2"/>
    </font>
    <font>
      <b/>
      <sz val="10"/>
      <color rgb="FF000000"/>
      <name val="Aptos"/>
      <family val="2"/>
    </font>
    <font>
      <strike/>
      <sz val="11"/>
      <name val="Arial"/>
      <family val="2"/>
    </font>
    <font>
      <b/>
      <sz val="48"/>
      <color theme="1"/>
      <name val="Arial"/>
      <family val="2"/>
    </font>
    <font>
      <b/>
      <sz val="18"/>
      <color theme="1"/>
      <name val="Aptos Narrow"/>
      <family val="2"/>
      <scheme val="minor"/>
    </font>
    <font>
      <sz val="12"/>
      <color rgb="FF000000"/>
      <name val="Aptos"/>
      <family val="2"/>
    </font>
    <font>
      <b/>
      <sz val="12"/>
      <color rgb="FF000000"/>
      <name val="Aptos"/>
      <family val="2"/>
    </font>
    <font>
      <b/>
      <sz val="12"/>
      <color rgb="FF000000"/>
      <name val="Inherit"/>
    </font>
    <font>
      <b/>
      <sz val="10"/>
      <color theme="2" tint="-0.249977111117893"/>
      <name val="Arial"/>
      <family val="2"/>
    </font>
  </fonts>
  <fills count="24">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3" tint="0.49998474074526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00B050"/>
        <bgColor indexed="64"/>
      </patternFill>
    </fill>
    <fill>
      <patternFill patternType="solid">
        <fgColor theme="5"/>
        <bgColor indexed="64"/>
      </patternFill>
    </fill>
    <fill>
      <patternFill patternType="solid">
        <fgColor rgb="FF7030A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s>
  <borders count="65">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thin">
        <color auto="1"/>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8">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59">
    <xf numFmtId="0" fontId="0" fillId="0" borderId="0" xfId="0"/>
    <xf numFmtId="0" fontId="5" fillId="3" borderId="3" xfId="3" applyFont="1" applyFill="1" applyBorder="1" applyAlignment="1">
      <alignment vertical="center" wrapText="1"/>
    </xf>
    <xf numFmtId="0" fontId="5" fillId="3" borderId="14" xfId="3" applyFont="1" applyFill="1" applyBorder="1" applyAlignment="1">
      <alignment vertical="center" wrapText="1"/>
    </xf>
    <xf numFmtId="0" fontId="6" fillId="3" borderId="14" xfId="3" applyFont="1" applyFill="1" applyBorder="1" applyAlignment="1">
      <alignment horizontal="justify" vertical="center" wrapText="1"/>
    </xf>
    <xf numFmtId="0" fontId="6" fillId="3" borderId="14" xfId="3" applyFont="1" applyFill="1" applyBorder="1" applyAlignment="1">
      <alignment horizontal="center" vertical="center" wrapText="1"/>
    </xf>
    <xf numFmtId="0" fontId="6" fillId="3" borderId="16" xfId="3" applyFont="1" applyFill="1" applyBorder="1" applyAlignment="1">
      <alignment vertical="center" wrapText="1"/>
    </xf>
    <xf numFmtId="0" fontId="6" fillId="3" borderId="3" xfId="3" applyFont="1" applyFill="1" applyBorder="1" applyAlignment="1">
      <alignment vertical="center" wrapText="1"/>
    </xf>
    <xf numFmtId="0" fontId="5" fillId="3" borderId="7" xfId="3" applyFont="1" applyFill="1" applyBorder="1" applyAlignment="1">
      <alignment vertical="center" wrapText="1"/>
    </xf>
    <xf numFmtId="9" fontId="6" fillId="3" borderId="3" xfId="0" applyNumberFormat="1" applyFont="1" applyFill="1" applyBorder="1" applyAlignment="1">
      <alignment horizontal="center" vertical="center" wrapText="1"/>
    </xf>
    <xf numFmtId="0" fontId="6" fillId="0" borderId="0" xfId="3" applyFont="1" applyAlignment="1">
      <alignment vertical="center"/>
    </xf>
    <xf numFmtId="0" fontId="3" fillId="2" borderId="1" xfId="3" applyFont="1" applyFill="1" applyBorder="1" applyAlignment="1">
      <alignment horizontal="center" vertical="center" wrapText="1"/>
    </xf>
    <xf numFmtId="0" fontId="6" fillId="3" borderId="3" xfId="3" applyFont="1" applyFill="1" applyBorder="1" applyAlignment="1">
      <alignment horizontal="justify" vertical="center" wrapText="1"/>
    </xf>
    <xf numFmtId="0" fontId="6" fillId="3" borderId="3" xfId="3" applyFont="1" applyFill="1" applyBorder="1" applyAlignment="1">
      <alignment horizontal="center" vertical="center" wrapText="1"/>
    </xf>
    <xf numFmtId="9" fontId="6" fillId="3" borderId="3" xfId="3" applyNumberFormat="1" applyFont="1" applyFill="1" applyBorder="1" applyAlignment="1">
      <alignment horizontal="center" vertical="center" wrapText="1"/>
    </xf>
    <xf numFmtId="9" fontId="6" fillId="3" borderId="14" xfId="3" applyNumberFormat="1" applyFont="1" applyFill="1" applyBorder="1" applyAlignment="1">
      <alignment horizontal="center" vertical="center" wrapText="1"/>
    </xf>
    <xf numFmtId="0" fontId="6" fillId="3" borderId="16" xfId="3" applyFont="1" applyFill="1" applyBorder="1" applyAlignment="1">
      <alignment horizontal="justify" vertical="center" wrapText="1"/>
    </xf>
    <xf numFmtId="0" fontId="6" fillId="3" borderId="16" xfId="3" applyFont="1" applyFill="1" applyBorder="1" applyAlignment="1">
      <alignment horizontal="center" vertical="center" wrapText="1"/>
    </xf>
    <xf numFmtId="9" fontId="6" fillId="3" borderId="16" xfId="3" applyNumberFormat="1" applyFont="1" applyFill="1" applyBorder="1" applyAlignment="1">
      <alignment horizontal="center" vertical="center" wrapText="1"/>
    </xf>
    <xf numFmtId="10" fontId="5" fillId="3" borderId="14" xfId="5" applyNumberFormat="1" applyFont="1" applyFill="1" applyBorder="1" applyAlignment="1">
      <alignment horizontal="center" vertical="center"/>
    </xf>
    <xf numFmtId="9" fontId="6" fillId="3" borderId="19" xfId="3" applyNumberFormat="1" applyFont="1" applyFill="1" applyBorder="1" applyAlignment="1">
      <alignment horizontal="center" vertical="center" wrapText="1"/>
    </xf>
    <xf numFmtId="165" fontId="5" fillId="3" borderId="3" xfId="1" applyNumberFormat="1" applyFont="1" applyFill="1" applyBorder="1" applyAlignment="1">
      <alignment horizontal="center" vertical="center" wrapText="1"/>
    </xf>
    <xf numFmtId="0" fontId="6" fillId="3" borderId="7" xfId="3" applyFont="1" applyFill="1" applyBorder="1" applyAlignment="1">
      <alignment horizontal="justify" vertical="center" wrapText="1"/>
    </xf>
    <xf numFmtId="9" fontId="6" fillId="3" borderId="7" xfId="3" applyNumberFormat="1" applyFont="1" applyFill="1" applyBorder="1" applyAlignment="1">
      <alignment horizontal="center" vertical="center" wrapText="1"/>
    </xf>
    <xf numFmtId="10" fontId="5" fillId="3" borderId="3" xfId="3" applyNumberFormat="1" applyFont="1" applyFill="1" applyBorder="1" applyAlignment="1">
      <alignment horizontal="center" vertical="center"/>
    </xf>
    <xf numFmtId="0" fontId="6" fillId="3" borderId="3" xfId="3" applyFont="1" applyFill="1" applyBorder="1" applyAlignment="1">
      <alignment horizontal="center" vertical="center"/>
    </xf>
    <xf numFmtId="0" fontId="6" fillId="3" borderId="19" xfId="3" applyFont="1" applyFill="1" applyBorder="1" applyAlignment="1">
      <alignment horizontal="center" vertical="center"/>
    </xf>
    <xf numFmtId="0" fontId="6" fillId="3" borderId="7" xfId="3" applyFont="1" applyFill="1" applyBorder="1" applyAlignment="1">
      <alignment horizontal="center" vertical="center" wrapText="1"/>
    </xf>
    <xf numFmtId="10" fontId="8" fillId="3" borderId="3" xfId="5" applyNumberFormat="1" applyFont="1" applyFill="1" applyBorder="1" applyAlignment="1">
      <alignment horizontal="center" vertical="center"/>
    </xf>
    <xf numFmtId="0" fontId="5" fillId="3" borderId="1" xfId="3" applyFont="1" applyFill="1" applyBorder="1" applyAlignment="1">
      <alignment vertical="center" wrapText="1"/>
    </xf>
    <xf numFmtId="0" fontId="6" fillId="3" borderId="1" xfId="3" applyFont="1" applyFill="1" applyBorder="1" applyAlignment="1">
      <alignment horizontal="justify" vertical="center" wrapText="1"/>
    </xf>
    <xf numFmtId="9" fontId="6" fillId="3" borderId="1" xfId="3" applyNumberFormat="1" applyFont="1" applyFill="1" applyBorder="1" applyAlignment="1">
      <alignment horizontal="center" vertical="center" wrapText="1"/>
    </xf>
    <xf numFmtId="9" fontId="6" fillId="3" borderId="4" xfId="3" applyNumberFormat="1" applyFont="1" applyFill="1" applyBorder="1" applyAlignment="1">
      <alignment horizontal="center" vertical="center" wrapText="1"/>
    </xf>
    <xf numFmtId="0" fontId="5" fillId="3" borderId="16" xfId="3" applyFont="1" applyFill="1" applyBorder="1" applyAlignment="1">
      <alignment vertical="center" wrapText="1"/>
    </xf>
    <xf numFmtId="0" fontId="13" fillId="0" borderId="0" xfId="0" applyFont="1"/>
    <xf numFmtId="0" fontId="6" fillId="3" borderId="3" xfId="0" applyFont="1" applyFill="1" applyBorder="1" applyAlignment="1">
      <alignment horizontal="justify" vertical="center" wrapText="1"/>
    </xf>
    <xf numFmtId="10" fontId="5" fillId="3" borderId="3" xfId="5" applyNumberFormat="1" applyFont="1" applyFill="1" applyBorder="1" applyAlignment="1">
      <alignment horizontal="center" vertical="center"/>
    </xf>
    <xf numFmtId="0" fontId="6" fillId="3" borderId="3" xfId="0" applyFont="1" applyFill="1" applyBorder="1" applyAlignment="1">
      <alignment horizontal="center" vertical="center" wrapText="1"/>
    </xf>
    <xf numFmtId="0" fontId="6" fillId="0" borderId="0" xfId="3" applyFont="1" applyAlignment="1">
      <alignment horizontal="justify" vertical="center"/>
    </xf>
    <xf numFmtId="9" fontId="6" fillId="3" borderId="3" xfId="2" applyFont="1" applyFill="1" applyBorder="1" applyAlignment="1">
      <alignment horizontal="center" vertical="center" wrapText="1"/>
    </xf>
    <xf numFmtId="9" fontId="6" fillId="3" borderId="19" xfId="2" applyFont="1" applyFill="1" applyBorder="1" applyAlignment="1">
      <alignment horizontal="center" vertical="center" wrapText="1"/>
    </xf>
    <xf numFmtId="10" fontId="5" fillId="3" borderId="16" xfId="3" applyNumberFormat="1" applyFont="1" applyFill="1" applyBorder="1" applyAlignment="1">
      <alignment horizontal="center" vertical="center"/>
    </xf>
    <xf numFmtId="0" fontId="6" fillId="3" borderId="1" xfId="3" applyFont="1" applyFill="1" applyBorder="1" applyAlignment="1">
      <alignment horizontal="center" vertical="center" wrapText="1"/>
    </xf>
    <xf numFmtId="9" fontId="6" fillId="3" borderId="25" xfId="3" applyNumberFormat="1" applyFont="1" applyFill="1" applyBorder="1" applyAlignment="1">
      <alignment horizontal="center" vertical="center" wrapText="1"/>
    </xf>
    <xf numFmtId="0" fontId="5" fillId="3" borderId="4" xfId="3" applyFont="1" applyFill="1" applyBorder="1" applyAlignment="1">
      <alignment vertical="center" wrapText="1"/>
    </xf>
    <xf numFmtId="0" fontId="6" fillId="3" borderId="4" xfId="3" applyFont="1" applyFill="1" applyBorder="1" applyAlignment="1">
      <alignment horizontal="center" vertical="center" wrapText="1"/>
    </xf>
    <xf numFmtId="9" fontId="6" fillId="3" borderId="6" xfId="3" applyNumberFormat="1" applyFont="1" applyFill="1" applyBorder="1" applyAlignment="1">
      <alignment horizontal="center" vertical="center" wrapText="1"/>
    </xf>
    <xf numFmtId="9" fontId="6" fillId="3" borderId="23" xfId="3" applyNumberFormat="1" applyFont="1" applyFill="1" applyBorder="1" applyAlignment="1">
      <alignment horizontal="center" vertical="center" wrapText="1"/>
    </xf>
    <xf numFmtId="41" fontId="6" fillId="3" borderId="16" xfId="1" applyFont="1" applyFill="1" applyBorder="1" applyAlignment="1">
      <alignment horizontal="center" vertical="center" wrapText="1"/>
    </xf>
    <xf numFmtId="164" fontId="6" fillId="3" borderId="3" xfId="3" applyNumberFormat="1" applyFont="1" applyFill="1" applyBorder="1" applyAlignment="1">
      <alignment horizontal="center" vertical="center" wrapText="1"/>
    </xf>
    <xf numFmtId="41" fontId="6" fillId="3" borderId="3" xfId="1" applyFont="1" applyFill="1" applyBorder="1" applyAlignment="1">
      <alignment horizontal="center" vertical="center" wrapText="1"/>
    </xf>
    <xf numFmtId="164" fontId="6" fillId="3" borderId="14" xfId="3" applyNumberFormat="1" applyFont="1" applyFill="1" applyBorder="1" applyAlignment="1">
      <alignment horizontal="center" vertical="center" wrapText="1"/>
    </xf>
    <xf numFmtId="164" fontId="6" fillId="0" borderId="0" xfId="2" applyNumberFormat="1" applyFont="1" applyAlignment="1">
      <alignment vertical="center"/>
    </xf>
    <xf numFmtId="0" fontId="6" fillId="3" borderId="33" xfId="3" applyFont="1" applyFill="1" applyBorder="1" applyAlignment="1">
      <alignment horizontal="justify" vertical="center" wrapText="1"/>
    </xf>
    <xf numFmtId="0" fontId="6" fillId="3" borderId="33" xfId="3" applyFont="1" applyFill="1" applyBorder="1" applyAlignment="1">
      <alignment horizontal="center" vertical="center" wrapText="1"/>
    </xf>
    <xf numFmtId="9" fontId="6" fillId="3" borderId="33" xfId="3" applyNumberFormat="1" applyFont="1" applyFill="1" applyBorder="1" applyAlignment="1">
      <alignment horizontal="center" vertical="center" wrapText="1"/>
    </xf>
    <xf numFmtId="0" fontId="5" fillId="0" borderId="0" xfId="3" applyFont="1" applyAlignment="1">
      <alignment vertical="center"/>
    </xf>
    <xf numFmtId="0" fontId="5" fillId="0" borderId="0" xfId="3" applyFont="1" applyAlignment="1">
      <alignment horizontal="center" vertical="center"/>
    </xf>
    <xf numFmtId="0" fontId="5" fillId="0" borderId="0" xfId="3" applyFont="1" applyAlignment="1">
      <alignment horizontal="center" vertical="center" wrapText="1"/>
    </xf>
    <xf numFmtId="0" fontId="5" fillId="4" borderId="0" xfId="3" applyFont="1" applyFill="1" applyAlignment="1">
      <alignment horizontal="center" vertical="center" wrapText="1"/>
    </xf>
    <xf numFmtId="0" fontId="8" fillId="0" borderId="0" xfId="3" applyFont="1" applyAlignment="1">
      <alignment horizontal="center" vertical="center" wrapText="1"/>
    </xf>
    <xf numFmtId="0" fontId="5" fillId="0" borderId="0" xfId="3" applyFont="1" applyAlignment="1">
      <alignment horizontal="left" vertical="center"/>
    </xf>
    <xf numFmtId="9" fontId="5" fillId="0" borderId="0" xfId="2" applyFont="1" applyAlignment="1">
      <alignment horizontal="center" vertical="center" wrapText="1"/>
    </xf>
    <xf numFmtId="0" fontId="5" fillId="0" borderId="0" xfId="3" applyFont="1" applyAlignment="1">
      <alignment vertical="center" wrapText="1"/>
    </xf>
    <xf numFmtId="0" fontId="5" fillId="0" borderId="0" xfId="3" applyFont="1" applyAlignment="1">
      <alignment horizontal="right" vertical="center"/>
    </xf>
    <xf numFmtId="0" fontId="5" fillId="3" borderId="3" xfId="0" applyFont="1" applyFill="1" applyBorder="1" applyAlignment="1">
      <alignment vertical="center" wrapText="1"/>
    </xf>
    <xf numFmtId="0" fontId="5" fillId="3" borderId="1" xfId="0" applyFont="1" applyFill="1" applyBorder="1" applyAlignment="1">
      <alignment vertical="center" wrapText="1"/>
    </xf>
    <xf numFmtId="0" fontId="5" fillId="0" borderId="0" xfId="0" applyFont="1"/>
    <xf numFmtId="0" fontId="13" fillId="0" borderId="0" xfId="0" applyFont="1" applyAlignment="1">
      <alignment vertical="center"/>
    </xf>
    <xf numFmtId="0" fontId="14" fillId="4" borderId="3" xfId="0" applyFont="1" applyFill="1" applyBorder="1" applyAlignment="1">
      <alignment horizontal="center" vertical="center"/>
    </xf>
    <xf numFmtId="0" fontId="6" fillId="3" borderId="4" xfId="3" applyFont="1" applyFill="1" applyBorder="1" applyAlignment="1">
      <alignment horizontal="justify" vertical="center" wrapText="1"/>
    </xf>
    <xf numFmtId="0" fontId="6" fillId="3" borderId="0" xfId="3" applyFont="1" applyFill="1" applyAlignment="1">
      <alignment horizontal="center" vertical="center"/>
    </xf>
    <xf numFmtId="0" fontId="5" fillId="3" borderId="33" xfId="3" applyFont="1" applyFill="1" applyBorder="1" applyAlignment="1">
      <alignment vertical="center" wrapText="1"/>
    </xf>
    <xf numFmtId="0" fontId="5" fillId="3" borderId="16" xfId="0" applyFont="1" applyFill="1" applyBorder="1" applyAlignment="1">
      <alignment vertical="center" wrapText="1"/>
    </xf>
    <xf numFmtId="0" fontId="5" fillId="2" borderId="26" xfId="3" applyFont="1" applyFill="1" applyBorder="1" applyAlignment="1">
      <alignment vertical="top" wrapText="1"/>
    </xf>
    <xf numFmtId="0" fontId="5" fillId="2" borderId="2" xfId="3" applyFont="1" applyFill="1" applyBorder="1" applyAlignment="1">
      <alignment vertical="top" wrapText="1"/>
    </xf>
    <xf numFmtId="0" fontId="5" fillId="2" borderId="0" xfId="3" applyFont="1" applyFill="1" applyAlignment="1">
      <alignment vertical="top" wrapText="1"/>
    </xf>
    <xf numFmtId="0" fontId="5" fillId="2" borderId="5" xfId="3" applyFont="1" applyFill="1" applyBorder="1" applyAlignment="1">
      <alignment vertical="top" wrapText="1"/>
    </xf>
    <xf numFmtId="0" fontId="16" fillId="3" borderId="16" xfId="3" applyFont="1" applyFill="1" applyBorder="1" applyAlignment="1">
      <alignment vertical="center" wrapText="1"/>
    </xf>
    <xf numFmtId="0" fontId="16" fillId="3" borderId="14" xfId="3" applyFont="1" applyFill="1" applyBorder="1" applyAlignment="1">
      <alignment vertical="center" wrapText="1"/>
    </xf>
    <xf numFmtId="0" fontId="16" fillId="3" borderId="3" xfId="3" applyFont="1" applyFill="1" applyBorder="1" applyAlignment="1">
      <alignment vertical="center" wrapText="1"/>
    </xf>
    <xf numFmtId="0" fontId="16" fillId="3" borderId="1" xfId="3" applyFont="1" applyFill="1" applyBorder="1" applyAlignment="1">
      <alignment vertical="center" wrapText="1"/>
    </xf>
    <xf numFmtId="0" fontId="5" fillId="4" borderId="3" xfId="0" applyFont="1" applyFill="1" applyBorder="1" applyAlignment="1">
      <alignment horizontal="center" vertical="center"/>
    </xf>
    <xf numFmtId="0" fontId="5" fillId="4" borderId="3" xfId="0" applyFont="1" applyFill="1" applyBorder="1" applyAlignment="1">
      <alignment horizontal="center" vertical="center" wrapText="1"/>
    </xf>
    <xf numFmtId="0" fontId="6" fillId="0" borderId="0" xfId="0" applyFont="1"/>
    <xf numFmtId="0" fontId="6" fillId="10" borderId="0" xfId="3" applyFont="1" applyFill="1" applyAlignment="1">
      <alignment vertical="center"/>
    </xf>
    <xf numFmtId="0" fontId="16" fillId="3" borderId="7" xfId="3" applyFont="1" applyFill="1" applyBorder="1" applyAlignment="1">
      <alignment vertical="center" wrapText="1"/>
    </xf>
    <xf numFmtId="10" fontId="5" fillId="3" borderId="1" xfId="5" applyNumberFormat="1" applyFont="1" applyFill="1" applyBorder="1" applyAlignment="1">
      <alignment horizontal="center" vertical="center"/>
    </xf>
    <xf numFmtId="2" fontId="6" fillId="3" borderId="16" xfId="3" applyNumberFormat="1" applyFont="1" applyFill="1" applyBorder="1" applyAlignment="1">
      <alignment horizontal="center" vertical="center" wrapText="1"/>
    </xf>
    <xf numFmtId="165" fontId="5" fillId="3" borderId="16" xfId="1" applyNumberFormat="1" applyFont="1" applyFill="1" applyBorder="1" applyAlignment="1">
      <alignment horizontal="center" vertical="center" wrapText="1"/>
    </xf>
    <xf numFmtId="0" fontId="6" fillId="3" borderId="16" xfId="3" applyFont="1" applyFill="1" applyBorder="1" applyAlignment="1">
      <alignment horizontal="left" vertical="center" wrapText="1"/>
    </xf>
    <xf numFmtId="0" fontId="6" fillId="3" borderId="3" xfId="3" applyFont="1" applyFill="1" applyBorder="1" applyAlignment="1">
      <alignment horizontal="left" vertical="center" wrapText="1"/>
    </xf>
    <xf numFmtId="0" fontId="6" fillId="3" borderId="14" xfId="3" applyFont="1" applyFill="1" applyBorder="1" applyAlignment="1">
      <alignment horizontal="left" vertical="center" wrapText="1"/>
    </xf>
    <xf numFmtId="166" fontId="6" fillId="3" borderId="3" xfId="3" applyNumberFormat="1" applyFont="1" applyFill="1" applyBorder="1" applyAlignment="1">
      <alignment horizontal="center" vertical="center" wrapText="1"/>
    </xf>
    <xf numFmtId="1" fontId="6" fillId="3" borderId="3" xfId="3" applyNumberFormat="1" applyFont="1" applyFill="1" applyBorder="1" applyAlignment="1">
      <alignment horizontal="center" vertical="center" wrapText="1"/>
    </xf>
    <xf numFmtId="0" fontId="6" fillId="3" borderId="14" xfId="0" applyFont="1" applyFill="1" applyBorder="1" applyAlignment="1">
      <alignment horizontal="justify" vertical="center" wrapText="1"/>
    </xf>
    <xf numFmtId="10" fontId="8" fillId="3" borderId="14" xfId="5" applyNumberFormat="1" applyFont="1" applyFill="1" applyBorder="1" applyAlignment="1">
      <alignment horizontal="center" vertical="center"/>
    </xf>
    <xf numFmtId="0" fontId="6" fillId="10" borderId="0" xfId="3" applyFont="1" applyFill="1" applyAlignment="1">
      <alignment horizontal="justify" vertical="center"/>
    </xf>
    <xf numFmtId="0" fontId="6" fillId="20" borderId="0" xfId="3" applyFont="1" applyFill="1" applyAlignment="1">
      <alignment vertical="center"/>
    </xf>
    <xf numFmtId="10" fontId="5" fillId="3" borderId="1" xfId="3" applyNumberFormat="1" applyFont="1" applyFill="1" applyBorder="1" applyAlignment="1">
      <alignment horizontal="center" vertical="center" wrapText="1"/>
    </xf>
    <xf numFmtId="1" fontId="6" fillId="3" borderId="7" xfId="3" applyNumberFormat="1" applyFont="1" applyFill="1" applyBorder="1" applyAlignment="1">
      <alignment horizontal="center" vertical="center" wrapText="1"/>
    </xf>
    <xf numFmtId="1" fontId="6" fillId="3" borderId="4" xfId="3" applyNumberFormat="1" applyFont="1" applyFill="1" applyBorder="1" applyAlignment="1">
      <alignment horizontal="center" vertical="center" wrapText="1"/>
    </xf>
    <xf numFmtId="165" fontId="5" fillId="3" borderId="1" xfId="1" applyNumberFormat="1" applyFont="1" applyFill="1" applyBorder="1" applyAlignment="1">
      <alignment horizontal="center" vertical="center" wrapText="1"/>
    </xf>
    <xf numFmtId="165" fontId="5" fillId="3" borderId="7" xfId="1" applyNumberFormat="1" applyFont="1" applyFill="1" applyBorder="1" applyAlignment="1">
      <alignment horizontal="center" vertical="center" wrapText="1"/>
    </xf>
    <xf numFmtId="41" fontId="5" fillId="3" borderId="3" xfId="1" applyFont="1" applyFill="1" applyBorder="1" applyAlignment="1">
      <alignment horizontal="center" vertical="center" wrapText="1"/>
    </xf>
    <xf numFmtId="41" fontId="5" fillId="3" borderId="7" xfId="1" applyFont="1" applyFill="1" applyBorder="1" applyAlignment="1">
      <alignment horizontal="center" vertical="center" wrapText="1"/>
    </xf>
    <xf numFmtId="165" fontId="5" fillId="3" borderId="4" xfId="1" applyNumberFormat="1" applyFont="1" applyFill="1" applyBorder="1" applyAlignment="1">
      <alignment horizontal="center" vertical="center" wrapText="1"/>
    </xf>
    <xf numFmtId="0" fontId="0" fillId="0" borderId="0" xfId="0" applyAlignment="1">
      <alignment horizontal="center"/>
    </xf>
    <xf numFmtId="0" fontId="18" fillId="21" borderId="58" xfId="0" applyFont="1" applyFill="1" applyBorder="1" applyAlignment="1">
      <alignment horizontal="center" vertical="center"/>
    </xf>
    <xf numFmtId="0" fontId="18" fillId="0" borderId="16" xfId="0" applyFont="1" applyBorder="1" applyAlignment="1">
      <alignment horizontal="center" vertical="center"/>
    </xf>
    <xf numFmtId="0" fontId="18" fillId="0" borderId="3" xfId="0" applyFont="1" applyBorder="1" applyAlignment="1">
      <alignment horizontal="center" vertical="center"/>
    </xf>
    <xf numFmtId="0" fontId="18" fillId="0" borderId="14" xfId="0" applyFont="1" applyBorder="1" applyAlignment="1">
      <alignment horizontal="center" vertical="center"/>
    </xf>
    <xf numFmtId="0" fontId="22" fillId="0" borderId="0" xfId="0" applyFont="1"/>
    <xf numFmtId="0" fontId="18" fillId="22" borderId="42" xfId="0" applyFont="1" applyFill="1" applyBorder="1" applyAlignment="1" applyProtection="1">
      <alignment vertical="center"/>
      <protection locked="0"/>
    </xf>
    <xf numFmtId="0" fontId="18" fillId="22" borderId="0" xfId="0" applyFont="1" applyFill="1" applyAlignment="1" applyProtection="1">
      <alignment vertical="center"/>
      <protection locked="0"/>
    </xf>
    <xf numFmtId="0" fontId="18" fillId="21" borderId="45" xfId="0" applyFont="1" applyFill="1" applyBorder="1" applyAlignment="1">
      <alignment horizontal="center" vertical="center" wrapText="1"/>
    </xf>
    <xf numFmtId="0" fontId="18" fillId="21" borderId="58" xfId="0" applyFont="1" applyFill="1" applyBorder="1" applyAlignment="1">
      <alignment horizontal="center" vertical="center" wrapText="1"/>
    </xf>
    <xf numFmtId="0" fontId="18" fillId="21" borderId="60" xfId="0" applyFont="1" applyFill="1" applyBorder="1" applyAlignment="1">
      <alignment horizontal="center" vertical="center" wrapText="1"/>
    </xf>
    <xf numFmtId="0" fontId="18" fillId="0" borderId="16"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3" fontId="18" fillId="0" borderId="3" xfId="3" applyNumberFormat="1" applyFont="1" applyBorder="1" applyAlignment="1" applyProtection="1">
      <alignment horizontal="center" vertical="center" wrapText="1"/>
      <protection locked="0"/>
    </xf>
    <xf numFmtId="0" fontId="18" fillId="0" borderId="3" xfId="3" applyFont="1" applyBorder="1" applyAlignment="1" applyProtection="1">
      <alignment horizontal="center" vertical="center" wrapText="1"/>
      <protection locked="0"/>
    </xf>
    <xf numFmtId="0" fontId="18" fillId="0" borderId="14" xfId="3" applyFont="1" applyBorder="1" applyAlignment="1" applyProtection="1">
      <alignment horizontal="center" vertical="center" wrapText="1"/>
      <protection locked="0"/>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0" fontId="18" fillId="22" borderId="53" xfId="0" applyFont="1" applyFill="1" applyBorder="1" applyAlignment="1" applyProtection="1">
      <alignment vertical="center" wrapText="1"/>
      <protection locked="0"/>
    </xf>
    <xf numFmtId="0" fontId="18" fillId="22" borderId="56" xfId="0" applyFont="1" applyFill="1" applyBorder="1" applyAlignment="1" applyProtection="1">
      <alignment vertical="center" wrapText="1"/>
      <protection locked="0"/>
    </xf>
    <xf numFmtId="168" fontId="18" fillId="3" borderId="55" xfId="0" applyNumberFormat="1" applyFont="1" applyFill="1" applyBorder="1" applyAlignment="1" applyProtection="1">
      <alignment horizontal="center" vertical="center" wrapText="1"/>
      <protection locked="0"/>
    </xf>
    <xf numFmtId="0" fontId="22" fillId="0" borderId="0" xfId="0" applyFont="1" applyAlignment="1">
      <alignment wrapText="1"/>
    </xf>
    <xf numFmtId="0" fontId="6" fillId="3" borderId="1" xfId="3" applyFont="1" applyFill="1" applyBorder="1" applyAlignment="1">
      <alignment vertical="center" wrapText="1"/>
    </xf>
    <xf numFmtId="10" fontId="5" fillId="3" borderId="1" xfId="3" applyNumberFormat="1" applyFont="1" applyFill="1" applyBorder="1" applyAlignment="1">
      <alignment horizontal="center" vertical="center"/>
    </xf>
    <xf numFmtId="0" fontId="23" fillId="0" borderId="0" xfId="0" applyFont="1"/>
    <xf numFmtId="0" fontId="24" fillId="0" borderId="0" xfId="0" applyFont="1" applyAlignment="1">
      <alignment vertical="center" wrapText="1"/>
    </xf>
    <xf numFmtId="0" fontId="0" fillId="0" borderId="0" xfId="0" applyAlignment="1">
      <alignment wrapText="1"/>
    </xf>
    <xf numFmtId="0" fontId="25"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4" fillId="0" borderId="3" xfId="0" applyFont="1" applyBorder="1" applyAlignment="1">
      <alignment horizontal="left" vertical="center" wrapText="1"/>
    </xf>
    <xf numFmtId="9" fontId="0" fillId="23" borderId="3" xfId="0" applyNumberFormat="1" applyFill="1" applyBorder="1" applyAlignment="1">
      <alignment horizontal="center" vertical="center"/>
    </xf>
    <xf numFmtId="169" fontId="0" fillId="23" borderId="3" xfId="6" applyNumberFormat="1" applyFont="1" applyFill="1" applyBorder="1" applyAlignment="1">
      <alignment horizontal="center" vertical="center"/>
    </xf>
    <xf numFmtId="9" fontId="0" fillId="0" borderId="3" xfId="2" applyFont="1" applyBorder="1" applyAlignment="1">
      <alignment horizontal="center" vertical="center"/>
    </xf>
    <xf numFmtId="0" fontId="0" fillId="23" borderId="3" xfId="0" applyFill="1" applyBorder="1"/>
    <xf numFmtId="44" fontId="0" fillId="0" borderId="0" xfId="7" applyFont="1" applyAlignment="1">
      <alignment wrapText="1"/>
    </xf>
    <xf numFmtId="169" fontId="0" fillId="23" borderId="3" xfId="6" applyNumberFormat="1" applyFont="1" applyFill="1" applyBorder="1" applyAlignment="1">
      <alignment vertical="center"/>
    </xf>
    <xf numFmtId="9" fontId="0" fillId="23" borderId="3" xfId="2" applyFont="1" applyFill="1" applyBorder="1"/>
    <xf numFmtId="9" fontId="0" fillId="23" borderId="3" xfId="0" applyNumberFormat="1" applyFill="1" applyBorder="1"/>
    <xf numFmtId="0" fontId="0" fillId="0" borderId="3" xfId="0" applyBorder="1" applyAlignment="1">
      <alignment horizontal="left" wrapText="1"/>
    </xf>
    <xf numFmtId="0" fontId="0" fillId="0" borderId="0" xfId="0" applyAlignment="1">
      <alignment horizontal="left" indent="1"/>
    </xf>
    <xf numFmtId="164" fontId="0" fillId="0" borderId="0" xfId="2" applyNumberFormat="1" applyFont="1" applyBorder="1" applyAlignment="1">
      <alignment horizontal="center"/>
    </xf>
    <xf numFmtId="9" fontId="0" fillId="0" borderId="0" xfId="2" applyFont="1" applyBorder="1" applyAlignment="1">
      <alignment horizontal="center"/>
    </xf>
    <xf numFmtId="10" fontId="6" fillId="10" borderId="0" xfId="3" applyNumberFormat="1" applyFont="1" applyFill="1" applyAlignment="1">
      <alignment vertical="center"/>
    </xf>
    <xf numFmtId="10" fontId="6" fillId="0" borderId="0" xfId="3" applyNumberFormat="1" applyFont="1" applyAlignment="1">
      <alignment vertical="center"/>
    </xf>
    <xf numFmtId="10" fontId="13" fillId="0" borderId="0" xfId="0" applyNumberFormat="1" applyFont="1"/>
    <xf numFmtId="9" fontId="7" fillId="3" borderId="3" xfId="3" applyNumberFormat="1" applyFont="1" applyFill="1" applyBorder="1" applyAlignment="1">
      <alignment horizontal="center" vertical="center" wrapText="1"/>
    </xf>
    <xf numFmtId="0" fontId="7" fillId="3" borderId="14" xfId="3" applyFont="1" applyFill="1" applyBorder="1" applyAlignment="1">
      <alignment horizontal="center" vertical="center" wrapText="1"/>
    </xf>
    <xf numFmtId="0" fontId="5" fillId="3" borderId="3" xfId="3" applyFont="1" applyFill="1" applyBorder="1" applyAlignment="1">
      <alignment horizontal="left" vertical="center" wrapText="1"/>
    </xf>
    <xf numFmtId="0" fontId="29" fillId="4" borderId="0" xfId="0" applyFont="1" applyFill="1" applyAlignment="1">
      <alignment horizontal="left" vertical="center" wrapText="1"/>
    </xf>
    <xf numFmtId="0" fontId="29" fillId="0" borderId="3" xfId="0" applyFont="1" applyBorder="1" applyAlignment="1">
      <alignment vertical="center" wrapText="1"/>
    </xf>
    <xf numFmtId="0" fontId="31" fillId="0" borderId="3" xfId="0" applyFont="1" applyBorder="1" applyAlignment="1">
      <alignment horizontal="left" vertical="center" wrapText="1"/>
    </xf>
    <xf numFmtId="0" fontId="29" fillId="0" borderId="3" xfId="0" applyFont="1" applyBorder="1" applyAlignment="1">
      <alignment horizontal="left" vertical="center" wrapText="1"/>
    </xf>
    <xf numFmtId="0" fontId="29" fillId="4" borderId="0" xfId="0" applyFont="1" applyFill="1" applyAlignment="1">
      <alignment vertical="center" wrapText="1"/>
    </xf>
    <xf numFmtId="0" fontId="31" fillId="0" borderId="3" xfId="0" applyFont="1" applyBorder="1" applyAlignment="1">
      <alignment vertical="center" wrapText="1"/>
    </xf>
    <xf numFmtId="0" fontId="8" fillId="3" borderId="3" xfId="3" applyFont="1" applyFill="1" applyBorder="1" applyAlignment="1">
      <alignment vertical="center" wrapText="1"/>
    </xf>
    <xf numFmtId="10" fontId="5" fillId="3" borderId="29" xfId="5" applyNumberFormat="1" applyFont="1" applyFill="1" applyBorder="1" applyAlignment="1">
      <alignment horizontal="center" vertical="center"/>
    </xf>
    <xf numFmtId="165" fontId="5" fillId="3" borderId="9" xfId="1" applyNumberFormat="1" applyFont="1" applyFill="1" applyBorder="1" applyAlignment="1">
      <alignment horizontal="center" vertical="center" wrapText="1"/>
    </xf>
    <xf numFmtId="165" fontId="5" fillId="3" borderId="17" xfId="1" applyNumberFormat="1" applyFont="1" applyFill="1" applyBorder="1" applyAlignment="1">
      <alignment horizontal="center" vertical="center" wrapText="1"/>
    </xf>
    <xf numFmtId="0" fontId="8" fillId="3" borderId="1" xfId="3" applyFont="1" applyFill="1" applyBorder="1" applyAlignment="1">
      <alignment vertical="center" wrapText="1"/>
    </xf>
    <xf numFmtId="0" fontId="14" fillId="0" borderId="0" xfId="0" applyFont="1"/>
    <xf numFmtId="10" fontId="5" fillId="3" borderId="9" xfId="3" applyNumberFormat="1" applyFont="1" applyFill="1" applyBorder="1" applyAlignment="1">
      <alignment horizontal="center" vertical="center"/>
    </xf>
    <xf numFmtId="10" fontId="5" fillId="3" borderId="9" xfId="5" applyNumberFormat="1" applyFont="1" applyFill="1" applyBorder="1" applyAlignment="1">
      <alignment horizontal="center" vertical="center"/>
    </xf>
    <xf numFmtId="165" fontId="5" fillId="3" borderId="22" xfId="1" applyNumberFormat="1" applyFont="1" applyFill="1" applyBorder="1" applyAlignment="1">
      <alignment horizontal="center" vertical="center" wrapText="1"/>
    </xf>
    <xf numFmtId="165" fontId="5" fillId="3" borderId="39" xfId="1" applyNumberFormat="1" applyFont="1" applyFill="1" applyBorder="1" applyAlignment="1">
      <alignment horizontal="center" vertical="center" wrapText="1"/>
    </xf>
    <xf numFmtId="10" fontId="5" fillId="3" borderId="15" xfId="5" applyNumberFormat="1" applyFont="1" applyFill="1" applyBorder="1" applyAlignment="1">
      <alignment horizontal="center" vertical="center"/>
    </xf>
    <xf numFmtId="10" fontId="5" fillId="3" borderId="29" xfId="3" applyNumberFormat="1" applyFont="1" applyFill="1" applyBorder="1" applyAlignment="1">
      <alignment horizontal="center" vertical="center"/>
    </xf>
    <xf numFmtId="0" fontId="18" fillId="0" borderId="17" xfId="3" applyFont="1" applyBorder="1" applyAlignment="1">
      <alignment horizontal="left" vertical="center"/>
    </xf>
    <xf numFmtId="0" fontId="18" fillId="4" borderId="15" xfId="3" applyFont="1" applyFill="1" applyBorder="1" applyAlignment="1">
      <alignment horizontal="left" vertical="center"/>
    </xf>
    <xf numFmtId="0" fontId="18" fillId="21" borderId="35" xfId="3" applyFont="1" applyFill="1" applyBorder="1" applyAlignment="1">
      <alignment horizontal="center" vertical="center" wrapText="1"/>
    </xf>
    <xf numFmtId="0" fontId="18" fillId="21" borderId="45" xfId="3" applyFont="1" applyFill="1" applyBorder="1" applyAlignment="1">
      <alignment horizontal="center" vertical="center"/>
    </xf>
    <xf numFmtId="0" fontId="18" fillId="22" borderId="56" xfId="0" applyFont="1" applyFill="1" applyBorder="1" applyAlignment="1" applyProtection="1">
      <alignment horizontal="center" vertical="center" wrapText="1"/>
      <protection locked="0"/>
    </xf>
    <xf numFmtId="0" fontId="18" fillId="4" borderId="45" xfId="0" applyFont="1" applyFill="1" applyBorder="1" applyAlignment="1">
      <alignment horizontal="center" vertical="center" wrapText="1"/>
    </xf>
    <xf numFmtId="0" fontId="32" fillId="0" borderId="16" xfId="0" applyFont="1" applyBorder="1" applyAlignment="1" applyProtection="1">
      <alignment horizontal="center" vertical="center" wrapText="1"/>
      <protection locked="0"/>
    </xf>
    <xf numFmtId="9" fontId="18" fillId="4" borderId="3" xfId="2" applyFont="1" applyFill="1" applyBorder="1" applyAlignment="1" applyProtection="1">
      <alignment horizontal="center" vertical="center" wrapText="1"/>
      <protection locked="0"/>
    </xf>
    <xf numFmtId="0" fontId="19" fillId="4" borderId="17" xfId="0" applyFont="1" applyFill="1" applyBorder="1" applyAlignment="1" applyProtection="1">
      <alignment horizontal="center" vertical="center" wrapText="1"/>
      <protection locked="0"/>
    </xf>
    <xf numFmtId="0" fontId="19" fillId="0" borderId="64" xfId="0" applyFont="1" applyBorder="1" applyAlignment="1" applyProtection="1">
      <alignment vertical="center" wrapText="1"/>
      <protection locked="0"/>
    </xf>
    <xf numFmtId="0" fontId="19" fillId="0" borderId="17"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19" fillId="4" borderId="9" xfId="0" applyFont="1" applyFill="1" applyBorder="1" applyAlignment="1" applyProtection="1">
      <alignment horizontal="center" vertical="center" wrapText="1"/>
      <protection locked="0"/>
    </xf>
    <xf numFmtId="0" fontId="19" fillId="0" borderId="11" xfId="0" applyFont="1" applyBorder="1" applyAlignment="1" applyProtection="1">
      <alignment vertical="center" wrapText="1"/>
      <protection locked="0"/>
    </xf>
    <xf numFmtId="0" fontId="19" fillId="0" borderId="9" xfId="0" applyFont="1" applyBorder="1" applyAlignment="1" applyProtection="1">
      <alignment horizontal="center" vertical="center" wrapText="1"/>
      <protection locked="0"/>
    </xf>
    <xf numFmtId="0" fontId="32" fillId="0" borderId="3" xfId="3" applyFont="1" applyBorder="1" applyAlignment="1" applyProtection="1">
      <alignment horizontal="center" vertical="center" wrapText="1"/>
      <protection locked="0"/>
    </xf>
    <xf numFmtId="0" fontId="19" fillId="4" borderId="15" xfId="0" applyFont="1" applyFill="1" applyBorder="1" applyAlignment="1" applyProtection="1">
      <alignment horizontal="center" vertical="center" wrapText="1"/>
      <protection locked="0"/>
    </xf>
    <xf numFmtId="0" fontId="19" fillId="0" borderId="32" xfId="0" applyFont="1" applyBorder="1" applyAlignment="1" applyProtection="1">
      <alignment vertical="center" wrapText="1"/>
      <protection locked="0"/>
    </xf>
    <xf numFmtId="0" fontId="19" fillId="0" borderId="15" xfId="0" applyFont="1" applyBorder="1" applyAlignment="1" applyProtection="1">
      <alignment horizontal="center" vertical="center" wrapText="1"/>
      <protection locked="0"/>
    </xf>
    <xf numFmtId="10" fontId="5" fillId="3" borderId="17" xfId="3" applyNumberFormat="1" applyFont="1" applyFill="1" applyBorder="1" applyAlignment="1">
      <alignment horizontal="center" vertical="center"/>
    </xf>
    <xf numFmtId="10" fontId="5" fillId="0" borderId="3" xfId="3" applyNumberFormat="1" applyFont="1" applyBorder="1" applyAlignment="1">
      <alignment vertical="center"/>
    </xf>
    <xf numFmtId="10" fontId="8" fillId="3" borderId="9" xfId="3" applyNumberFormat="1" applyFont="1" applyFill="1" applyBorder="1" applyAlignment="1">
      <alignment horizontal="center" vertical="center"/>
    </xf>
    <xf numFmtId="0" fontId="5" fillId="2" borderId="25" xfId="3" applyFont="1" applyFill="1" applyBorder="1" applyAlignment="1">
      <alignment vertical="center" wrapText="1"/>
    </xf>
    <xf numFmtId="0" fontId="5" fillId="2" borderId="6" xfId="3" applyFont="1" applyFill="1" applyBorder="1" applyAlignment="1">
      <alignment vertical="center" wrapText="1"/>
    </xf>
    <xf numFmtId="0" fontId="6" fillId="0" borderId="0" xfId="0" applyFont="1" applyAlignment="1">
      <alignment horizontal="center" vertical="center" wrapText="1"/>
    </xf>
    <xf numFmtId="165" fontId="5" fillId="3" borderId="3" xfId="1" applyNumberFormat="1" applyFont="1" applyFill="1" applyBorder="1" applyAlignment="1">
      <alignment horizontal="center" vertical="center" wrapText="1"/>
    </xf>
    <xf numFmtId="165" fontId="5" fillId="3" borderId="9" xfId="1" applyNumberFormat="1" applyFont="1" applyFill="1" applyBorder="1" applyAlignment="1">
      <alignment horizontal="center" vertical="center" wrapText="1"/>
    </xf>
    <xf numFmtId="165" fontId="5" fillId="3" borderId="3" xfId="1" applyNumberFormat="1" applyFont="1" applyFill="1" applyBorder="1" applyAlignment="1">
      <alignment horizontal="justify" vertical="center" wrapText="1"/>
    </xf>
    <xf numFmtId="9" fontId="5" fillId="3" borderId="3" xfId="2" applyFont="1" applyFill="1" applyBorder="1" applyAlignment="1">
      <alignment horizontal="center" vertical="center" wrapText="1"/>
    </xf>
    <xf numFmtId="9" fontId="5" fillId="3" borderId="9" xfId="2" applyFont="1" applyFill="1" applyBorder="1" applyAlignment="1">
      <alignment horizontal="center" vertical="center" wrapText="1"/>
    </xf>
    <xf numFmtId="10" fontId="5" fillId="3" borderId="3" xfId="3" applyNumberFormat="1" applyFont="1" applyFill="1" applyBorder="1" applyAlignment="1">
      <alignment horizontal="center" vertical="center" wrapText="1"/>
    </xf>
    <xf numFmtId="10" fontId="5" fillId="3" borderId="3" xfId="3" applyNumberFormat="1" applyFont="1" applyFill="1" applyBorder="1"/>
    <xf numFmtId="10" fontId="5" fillId="3" borderId="9" xfId="3" applyNumberFormat="1" applyFont="1" applyFill="1" applyBorder="1"/>
    <xf numFmtId="10" fontId="5" fillId="3" borderId="1" xfId="3" applyNumberFormat="1" applyFont="1" applyFill="1" applyBorder="1" applyAlignment="1">
      <alignment horizontal="center" vertical="center" wrapText="1"/>
    </xf>
    <xf numFmtId="10" fontId="5" fillId="3" borderId="1" xfId="3" applyNumberFormat="1" applyFont="1" applyFill="1" applyBorder="1"/>
    <xf numFmtId="10" fontId="5" fillId="3" borderId="29" xfId="3" applyNumberFormat="1" applyFont="1" applyFill="1" applyBorder="1"/>
    <xf numFmtId="10" fontId="5" fillId="3" borderId="9" xfId="3" applyNumberFormat="1" applyFont="1" applyFill="1" applyBorder="1" applyAlignment="1">
      <alignment horizontal="center" vertical="center" wrapText="1"/>
    </xf>
    <xf numFmtId="165" fontId="5" fillId="3" borderId="16" xfId="1" applyNumberFormat="1" applyFont="1" applyFill="1" applyBorder="1" applyAlignment="1">
      <alignment horizontal="center" vertical="center" wrapText="1"/>
    </xf>
    <xf numFmtId="165" fontId="5" fillId="3" borderId="17" xfId="1" applyNumberFormat="1" applyFont="1" applyFill="1" applyBorder="1" applyAlignment="1">
      <alignment horizontal="center" vertical="center" wrapText="1"/>
    </xf>
    <xf numFmtId="10" fontId="5" fillId="3" borderId="3" xfId="2" applyNumberFormat="1" applyFont="1" applyFill="1" applyBorder="1" applyAlignment="1">
      <alignment horizontal="center" vertical="center" wrapText="1"/>
    </xf>
    <xf numFmtId="10" fontId="5" fillId="3" borderId="9" xfId="2" applyNumberFormat="1"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9" borderId="38" xfId="0" applyFont="1" applyFill="1" applyBorder="1" applyAlignment="1">
      <alignment horizontal="center" vertical="center" wrapText="1"/>
    </xf>
    <xf numFmtId="0" fontId="5" fillId="3" borderId="19" xfId="2" applyNumberFormat="1" applyFont="1" applyFill="1" applyBorder="1" applyAlignment="1">
      <alignment horizontal="center" vertical="center" wrapText="1"/>
    </xf>
    <xf numFmtId="0" fontId="5" fillId="3" borderId="20" xfId="2" applyNumberFormat="1" applyFont="1" applyFill="1" applyBorder="1" applyAlignment="1">
      <alignment horizontal="center" vertical="center" wrapText="1"/>
    </xf>
    <xf numFmtId="0" fontId="5" fillId="3" borderId="10" xfId="2" applyNumberFormat="1" applyFont="1" applyFill="1" applyBorder="1" applyAlignment="1">
      <alignment horizontal="center" vertical="center" wrapText="1"/>
    </xf>
    <xf numFmtId="9" fontId="5" fillId="3" borderId="14" xfId="2" applyFont="1" applyFill="1" applyBorder="1" applyAlignment="1">
      <alignment horizontal="center" vertical="center" wrapText="1"/>
    </xf>
    <xf numFmtId="10" fontId="5" fillId="3" borderId="14" xfId="2" applyNumberFormat="1" applyFont="1" applyFill="1" applyBorder="1" applyAlignment="1">
      <alignment horizontal="center" vertical="center" wrapText="1"/>
    </xf>
    <xf numFmtId="10" fontId="5" fillId="3" borderId="15" xfId="2" applyNumberFormat="1" applyFont="1" applyFill="1" applyBorder="1" applyAlignment="1">
      <alignment horizontal="center" vertical="center" wrapText="1"/>
    </xf>
    <xf numFmtId="2" fontId="5" fillId="3" borderId="23" xfId="2" applyNumberFormat="1" applyFont="1" applyFill="1" applyBorder="1" applyAlignment="1">
      <alignment horizontal="center" vertical="center" wrapText="1"/>
    </xf>
    <xf numFmtId="2" fontId="5" fillId="3" borderId="24" xfId="2" applyNumberFormat="1" applyFont="1" applyFill="1" applyBorder="1" applyAlignment="1">
      <alignment horizontal="center" vertical="center" wrapText="1"/>
    </xf>
    <xf numFmtId="2" fontId="5" fillId="3" borderId="41" xfId="2" applyNumberFormat="1" applyFont="1" applyFill="1" applyBorder="1" applyAlignment="1">
      <alignment horizontal="center" vertical="center" wrapText="1"/>
    </xf>
    <xf numFmtId="0" fontId="5" fillId="3" borderId="27" xfId="3" applyFont="1" applyFill="1" applyBorder="1" applyAlignment="1">
      <alignment vertical="center" wrapText="1"/>
    </xf>
    <xf numFmtId="0" fontId="5" fillId="3" borderId="28" xfId="3" applyFont="1" applyFill="1" applyBorder="1" applyAlignment="1">
      <alignment vertical="center" wrapText="1"/>
    </xf>
    <xf numFmtId="0" fontId="5" fillId="3" borderId="38" xfId="3" applyFont="1" applyFill="1" applyBorder="1" applyAlignment="1">
      <alignment vertical="center" wrapText="1"/>
    </xf>
    <xf numFmtId="0" fontId="6" fillId="3" borderId="16" xfId="3" applyFont="1" applyFill="1" applyBorder="1" applyAlignment="1">
      <alignment horizontal="center" vertical="center" wrapText="1"/>
    </xf>
    <xf numFmtId="0" fontId="6" fillId="3" borderId="3" xfId="3" applyFont="1" applyFill="1" applyBorder="1" applyAlignment="1">
      <alignment horizontal="center" vertical="center" wrapText="1"/>
    </xf>
    <xf numFmtId="0" fontId="6" fillId="3" borderId="14" xfId="3" applyFont="1" applyFill="1" applyBorder="1" applyAlignment="1">
      <alignment horizontal="center" vertical="center" wrapText="1"/>
    </xf>
    <xf numFmtId="10" fontId="5" fillId="3" borderId="16" xfId="2" applyNumberFormat="1" applyFont="1" applyFill="1" applyBorder="1" applyAlignment="1">
      <alignment horizontal="center" vertical="center" wrapText="1"/>
    </xf>
    <xf numFmtId="164" fontId="5" fillId="3" borderId="16" xfId="2" applyNumberFormat="1" applyFont="1" applyFill="1" applyBorder="1" applyAlignment="1">
      <alignment horizontal="center" vertical="center" wrapText="1"/>
    </xf>
    <xf numFmtId="164" fontId="5" fillId="3" borderId="17" xfId="2" applyNumberFormat="1" applyFont="1" applyFill="1" applyBorder="1" applyAlignment="1">
      <alignment horizontal="center" vertical="center" wrapText="1"/>
    </xf>
    <xf numFmtId="10" fontId="5" fillId="3" borderId="25" xfId="3" applyNumberFormat="1" applyFont="1" applyFill="1" applyBorder="1" applyAlignment="1">
      <alignment horizontal="center" vertical="center" wrapText="1"/>
    </xf>
    <xf numFmtId="10" fontId="5" fillId="3" borderId="26" xfId="3" applyNumberFormat="1" applyFont="1" applyFill="1" applyBorder="1" applyAlignment="1">
      <alignment horizontal="center" vertical="center" wrapText="1"/>
    </xf>
    <xf numFmtId="10" fontId="5" fillId="3" borderId="40" xfId="3" applyNumberFormat="1" applyFont="1" applyFill="1" applyBorder="1" applyAlignment="1">
      <alignment horizontal="center" vertical="center" wrapText="1"/>
    </xf>
    <xf numFmtId="10" fontId="5" fillId="3" borderId="2" xfId="3" applyNumberFormat="1" applyFont="1" applyFill="1" applyBorder="1" applyAlignment="1">
      <alignment horizontal="center" vertical="center" wrapText="1"/>
    </xf>
    <xf numFmtId="10" fontId="5" fillId="3" borderId="19" xfId="3" applyNumberFormat="1" applyFont="1" applyFill="1" applyBorder="1" applyAlignment="1">
      <alignment horizontal="center" vertical="center" wrapText="1"/>
    </xf>
    <xf numFmtId="10" fontId="5" fillId="3" borderId="20" xfId="3" applyNumberFormat="1" applyFont="1" applyFill="1" applyBorder="1" applyAlignment="1">
      <alignment horizontal="center" vertical="center" wrapText="1"/>
    </xf>
    <xf numFmtId="10" fontId="5" fillId="3" borderId="10" xfId="3" applyNumberFormat="1" applyFont="1" applyFill="1" applyBorder="1" applyAlignment="1">
      <alignment horizontal="center" vertical="center" wrapText="1"/>
    </xf>
    <xf numFmtId="0" fontId="5" fillId="3" borderId="4" xfId="3" applyFont="1" applyFill="1" applyBorder="1" applyAlignment="1">
      <alignment horizontal="left" vertical="center" wrapText="1"/>
    </xf>
    <xf numFmtId="0" fontId="6" fillId="3" borderId="4" xfId="3" applyFont="1" applyFill="1" applyBorder="1" applyAlignment="1">
      <alignment horizontal="center" vertical="center" wrapText="1"/>
    </xf>
    <xf numFmtId="9" fontId="6" fillId="3" borderId="4" xfId="3" applyNumberFormat="1" applyFont="1" applyFill="1" applyBorder="1" applyAlignment="1">
      <alignment horizontal="center" vertical="center" wrapText="1"/>
    </xf>
    <xf numFmtId="10" fontId="5" fillId="3" borderId="7" xfId="3" applyNumberFormat="1" applyFont="1" applyFill="1" applyBorder="1" applyAlignment="1">
      <alignment horizontal="center" vertical="center" wrapText="1"/>
    </xf>
    <xf numFmtId="10" fontId="5" fillId="3" borderId="7" xfId="3" applyNumberFormat="1" applyFont="1" applyFill="1" applyBorder="1"/>
    <xf numFmtId="10" fontId="5" fillId="3" borderId="22" xfId="3" applyNumberFormat="1" applyFont="1" applyFill="1" applyBorder="1"/>
    <xf numFmtId="0" fontId="27" fillId="0" borderId="24" xfId="0" applyFont="1" applyBorder="1" applyAlignment="1">
      <alignment horizontal="center" vertical="top"/>
    </xf>
    <xf numFmtId="0" fontId="15" fillId="4" borderId="3" xfId="0" applyFont="1" applyFill="1" applyBorder="1" applyAlignment="1">
      <alignment horizontal="center" vertical="center"/>
    </xf>
    <xf numFmtId="0" fontId="4" fillId="15" borderId="27" xfId="3" applyFont="1" applyFill="1" applyBorder="1" applyAlignment="1">
      <alignment horizontal="center" vertical="center" wrapText="1"/>
    </xf>
    <xf numFmtId="0" fontId="4" fillId="15" borderId="28" xfId="3" applyFont="1" applyFill="1" applyBorder="1" applyAlignment="1">
      <alignment horizontal="center" vertical="center" wrapText="1"/>
    </xf>
    <xf numFmtId="0" fontId="4" fillId="15" borderId="38" xfId="3" applyFont="1" applyFill="1" applyBorder="1" applyAlignment="1">
      <alignment horizontal="center" vertical="center" wrapText="1"/>
    </xf>
    <xf numFmtId="10" fontId="5" fillId="3" borderId="16" xfId="3" applyNumberFormat="1" applyFont="1" applyFill="1" applyBorder="1" applyAlignment="1">
      <alignment horizontal="center" vertical="center" wrapText="1"/>
    </xf>
    <xf numFmtId="10" fontId="5" fillId="3" borderId="17" xfId="3" applyNumberFormat="1" applyFont="1" applyFill="1" applyBorder="1" applyAlignment="1">
      <alignment horizontal="center" vertical="center" wrapText="1"/>
    </xf>
    <xf numFmtId="0" fontId="4" fillId="10" borderId="7" xfId="3" applyFont="1" applyFill="1" applyBorder="1" applyAlignment="1">
      <alignment horizontal="center" vertical="center" wrapText="1"/>
    </xf>
    <xf numFmtId="0" fontId="4" fillId="10" borderId="13" xfId="3" applyFont="1" applyFill="1" applyBorder="1" applyAlignment="1">
      <alignment horizontal="center" vertical="center" wrapText="1"/>
    </xf>
    <xf numFmtId="0" fontId="5" fillId="3" borderId="7" xfId="3" applyFont="1" applyFill="1" applyBorder="1" applyAlignment="1">
      <alignment vertical="center" wrapText="1"/>
    </xf>
    <xf numFmtId="0" fontId="5" fillId="3" borderId="33" xfId="3" applyFont="1" applyFill="1" applyBorder="1" applyAlignment="1">
      <alignment vertical="center" wrapText="1"/>
    </xf>
    <xf numFmtId="0" fontId="6" fillId="3" borderId="7" xfId="3" applyFont="1" applyFill="1" applyBorder="1" applyAlignment="1">
      <alignment horizontal="center" vertical="center" wrapText="1"/>
    </xf>
    <xf numFmtId="0" fontId="6" fillId="3" borderId="33" xfId="3" applyFont="1" applyFill="1" applyBorder="1" applyAlignment="1">
      <alignment horizontal="center" vertical="center" wrapText="1"/>
    </xf>
    <xf numFmtId="9" fontId="6" fillId="3" borderId="7" xfId="3" applyNumberFormat="1" applyFont="1" applyFill="1" applyBorder="1" applyAlignment="1">
      <alignment horizontal="center" vertical="center" wrapText="1"/>
    </xf>
    <xf numFmtId="9" fontId="6" fillId="3" borderId="33" xfId="3" applyNumberFormat="1" applyFont="1" applyFill="1" applyBorder="1" applyAlignment="1">
      <alignment horizontal="center" vertical="center" wrapText="1"/>
    </xf>
    <xf numFmtId="10" fontId="5" fillId="3" borderId="34" xfId="3" applyNumberFormat="1" applyFont="1" applyFill="1" applyBorder="1" applyAlignment="1">
      <alignment horizontal="center" vertical="center" wrapText="1"/>
    </xf>
    <xf numFmtId="10" fontId="5" fillId="3" borderId="35" xfId="3" applyNumberFormat="1" applyFont="1" applyFill="1" applyBorder="1" applyAlignment="1">
      <alignment horizontal="center" vertical="center" wrapText="1"/>
    </xf>
    <xf numFmtId="10" fontId="5" fillId="3" borderId="36" xfId="3" applyNumberFormat="1" applyFont="1" applyFill="1" applyBorder="1" applyAlignment="1">
      <alignment horizontal="center" vertical="center" wrapText="1"/>
    </xf>
    <xf numFmtId="10" fontId="5" fillId="3" borderId="14" xfId="3" applyNumberFormat="1" applyFont="1" applyFill="1" applyBorder="1" applyAlignment="1">
      <alignment horizontal="center" vertical="center" wrapText="1"/>
    </xf>
    <xf numFmtId="10" fontId="5" fillId="3" borderId="14" xfId="3" applyNumberFormat="1" applyFont="1" applyFill="1" applyBorder="1"/>
    <xf numFmtId="9" fontId="5" fillId="3" borderId="14" xfId="3" applyNumberFormat="1" applyFont="1" applyFill="1" applyBorder="1" applyAlignment="1">
      <alignment horizontal="center" vertical="center" wrapText="1"/>
    </xf>
    <xf numFmtId="9" fontId="5" fillId="3" borderId="14" xfId="3" applyNumberFormat="1" applyFont="1" applyFill="1" applyBorder="1"/>
    <xf numFmtId="9" fontId="5" fillId="3" borderId="15" xfId="3" applyNumberFormat="1" applyFont="1" applyFill="1" applyBorder="1"/>
    <xf numFmtId="10" fontId="8" fillId="3" borderId="3" xfId="3" applyNumberFormat="1" applyFont="1" applyFill="1" applyBorder="1" applyAlignment="1">
      <alignment horizontal="center" vertical="center" wrapText="1"/>
    </xf>
    <xf numFmtId="10" fontId="8" fillId="3" borderId="9" xfId="3" applyNumberFormat="1" applyFont="1" applyFill="1" applyBorder="1" applyAlignment="1">
      <alignment horizontal="center" vertical="center" wrapText="1"/>
    </xf>
    <xf numFmtId="0" fontId="8" fillId="3" borderId="16" xfId="3" applyFont="1" applyFill="1" applyBorder="1" applyAlignment="1">
      <alignment vertical="center" wrapText="1"/>
    </xf>
    <xf numFmtId="0" fontId="8" fillId="3" borderId="3" xfId="3" applyFont="1" applyFill="1" applyBorder="1" applyAlignment="1">
      <alignment vertical="center" wrapText="1"/>
    </xf>
    <xf numFmtId="9" fontId="6" fillId="3" borderId="16" xfId="3" applyNumberFormat="1" applyFont="1" applyFill="1" applyBorder="1" applyAlignment="1">
      <alignment horizontal="center" vertical="center" wrapText="1"/>
    </xf>
    <xf numFmtId="9" fontId="6" fillId="3" borderId="3" xfId="3" applyNumberFormat="1" applyFont="1" applyFill="1" applyBorder="1" applyAlignment="1">
      <alignment horizontal="center" vertical="center" wrapText="1"/>
    </xf>
    <xf numFmtId="10" fontId="8" fillId="3" borderId="16" xfId="3" applyNumberFormat="1" applyFont="1" applyFill="1" applyBorder="1" applyAlignment="1">
      <alignment horizontal="center" vertical="center" wrapText="1"/>
    </xf>
    <xf numFmtId="10" fontId="8" fillId="3" borderId="17" xfId="3" applyNumberFormat="1" applyFont="1" applyFill="1" applyBorder="1" applyAlignment="1">
      <alignment horizontal="center" vertical="center" wrapText="1"/>
    </xf>
    <xf numFmtId="0" fontId="4" fillId="6" borderId="27" xfId="3" applyFont="1" applyFill="1" applyBorder="1" applyAlignment="1">
      <alignment horizontal="center" vertical="center" wrapText="1"/>
    </xf>
    <xf numFmtId="0" fontId="4" fillId="6" borderId="28" xfId="3" applyFont="1" applyFill="1" applyBorder="1" applyAlignment="1">
      <alignment horizontal="center" vertical="center" wrapText="1"/>
    </xf>
    <xf numFmtId="0" fontId="4" fillId="6" borderId="21" xfId="3" applyFont="1" applyFill="1" applyBorder="1" applyAlignment="1">
      <alignment horizontal="center" vertical="center" wrapText="1"/>
    </xf>
    <xf numFmtId="9" fontId="5" fillId="3" borderId="1" xfId="2" applyFont="1" applyFill="1" applyBorder="1" applyAlignment="1">
      <alignment horizontal="center" vertical="center" wrapText="1"/>
    </xf>
    <xf numFmtId="2" fontId="5" fillId="3" borderId="14" xfId="2" applyNumberFormat="1" applyFont="1" applyFill="1" applyBorder="1" applyAlignment="1">
      <alignment horizontal="center" vertical="center" wrapText="1"/>
    </xf>
    <xf numFmtId="2" fontId="5" fillId="3" borderId="15" xfId="2" applyNumberFormat="1" applyFont="1" applyFill="1" applyBorder="1" applyAlignment="1">
      <alignment horizontal="center" vertical="center" wrapText="1"/>
    </xf>
    <xf numFmtId="0" fontId="17" fillId="19" borderId="27" xfId="3" applyFont="1" applyFill="1" applyBorder="1" applyAlignment="1">
      <alignment horizontal="center" vertical="center" wrapText="1"/>
    </xf>
    <xf numFmtId="0" fontId="17" fillId="19" borderId="28" xfId="3" applyFont="1" applyFill="1" applyBorder="1" applyAlignment="1">
      <alignment horizontal="center" vertical="center" wrapText="1"/>
    </xf>
    <xf numFmtId="0" fontId="17" fillId="19" borderId="21" xfId="3" applyFont="1" applyFill="1" applyBorder="1" applyAlignment="1">
      <alignment horizontal="center" vertical="center" wrapText="1"/>
    </xf>
    <xf numFmtId="2" fontId="8" fillId="3" borderId="16" xfId="2" applyNumberFormat="1" applyFont="1" applyFill="1" applyBorder="1" applyAlignment="1">
      <alignment horizontal="center" vertical="center" wrapText="1"/>
    </xf>
    <xf numFmtId="2" fontId="8" fillId="3" borderId="17" xfId="2" applyNumberFormat="1" applyFont="1" applyFill="1" applyBorder="1" applyAlignment="1">
      <alignment horizontal="center" vertical="center" wrapText="1"/>
    </xf>
    <xf numFmtId="9" fontId="5" fillId="3" borderId="29" xfId="2" applyFont="1" applyFill="1" applyBorder="1" applyAlignment="1">
      <alignment horizontal="center" vertical="center" wrapText="1"/>
    </xf>
    <xf numFmtId="164" fontId="5" fillId="3" borderId="3" xfId="2" applyNumberFormat="1" applyFont="1" applyFill="1" applyBorder="1" applyAlignment="1">
      <alignment horizontal="center" vertical="center" wrapText="1"/>
    </xf>
    <xf numFmtId="164" fontId="5" fillId="3" borderId="9" xfId="2" applyNumberFormat="1" applyFont="1" applyFill="1" applyBorder="1" applyAlignment="1">
      <alignment horizontal="center" vertical="center" wrapText="1"/>
    </xf>
    <xf numFmtId="0" fontId="5" fillId="3" borderId="1" xfId="3" applyFont="1" applyFill="1" applyBorder="1" applyAlignment="1">
      <alignment horizontal="left" vertical="center" wrapText="1"/>
    </xf>
    <xf numFmtId="0" fontId="5" fillId="3" borderId="7" xfId="3" applyFont="1" applyFill="1" applyBorder="1" applyAlignment="1">
      <alignment horizontal="left" vertical="center" wrapText="1"/>
    </xf>
    <xf numFmtId="0" fontId="6" fillId="3" borderId="1" xfId="3" applyFont="1" applyFill="1" applyBorder="1" applyAlignment="1">
      <alignment horizontal="center" vertical="center" wrapText="1"/>
    </xf>
    <xf numFmtId="0" fontId="4" fillId="7" borderId="27" xfId="3" applyFont="1" applyFill="1" applyBorder="1" applyAlignment="1">
      <alignment horizontal="center" vertical="center" wrapText="1"/>
    </xf>
    <xf numFmtId="0" fontId="4" fillId="7" borderId="28" xfId="3" applyFont="1" applyFill="1" applyBorder="1" applyAlignment="1">
      <alignment horizontal="center" vertical="center" wrapText="1"/>
    </xf>
    <xf numFmtId="0" fontId="4" fillId="7" borderId="38" xfId="3" applyFont="1" applyFill="1" applyBorder="1" applyAlignment="1">
      <alignment horizontal="center" vertical="center" wrapText="1"/>
    </xf>
    <xf numFmtId="2" fontId="5" fillId="3" borderId="3" xfId="3" applyNumberFormat="1" applyFont="1" applyFill="1" applyBorder="1" applyAlignment="1">
      <alignment horizontal="center" vertical="center" wrapText="1"/>
    </xf>
    <xf numFmtId="2" fontId="5" fillId="3" borderId="3" xfId="3" applyNumberFormat="1" applyFont="1" applyFill="1" applyBorder="1"/>
    <xf numFmtId="0" fontId="4" fillId="17" borderId="8" xfId="0" applyFont="1" applyFill="1" applyBorder="1" applyAlignment="1">
      <alignment horizontal="center" vertical="center" wrapText="1"/>
    </xf>
    <xf numFmtId="0" fontId="4" fillId="17" borderId="12" xfId="0" applyFont="1" applyFill="1" applyBorder="1" applyAlignment="1">
      <alignment horizontal="center" vertical="center" wrapText="1"/>
    </xf>
    <xf numFmtId="0" fontId="4" fillId="5" borderId="27" xfId="3" applyFont="1" applyFill="1" applyBorder="1" applyAlignment="1">
      <alignment horizontal="center" vertical="center" wrapText="1"/>
    </xf>
    <xf numFmtId="0" fontId="4" fillId="5" borderId="28" xfId="3" applyFont="1" applyFill="1" applyBorder="1" applyAlignment="1">
      <alignment horizontal="center" vertical="center" wrapText="1"/>
    </xf>
    <xf numFmtId="0" fontId="4" fillId="5" borderId="38" xfId="3" applyFont="1" applyFill="1" applyBorder="1" applyAlignment="1">
      <alignment horizontal="center" vertical="center" wrapText="1"/>
    </xf>
    <xf numFmtId="0" fontId="4" fillId="15" borderId="27" xfId="0" applyFont="1" applyFill="1" applyBorder="1" applyAlignment="1">
      <alignment horizontal="center" vertical="center" wrapText="1"/>
    </xf>
    <xf numFmtId="0" fontId="4" fillId="15" borderId="28" xfId="0" applyFont="1" applyFill="1" applyBorder="1" applyAlignment="1">
      <alignment horizontal="center" vertical="center" wrapText="1"/>
    </xf>
    <xf numFmtId="0" fontId="4" fillId="15" borderId="21" xfId="0" applyFont="1" applyFill="1" applyBorder="1" applyAlignment="1">
      <alignment horizontal="center" vertical="center" wrapText="1"/>
    </xf>
    <xf numFmtId="0" fontId="5" fillId="3" borderId="3" xfId="3" applyFont="1" applyFill="1" applyBorder="1" applyAlignment="1">
      <alignment horizontal="left" vertical="center" wrapText="1"/>
    </xf>
    <xf numFmtId="0" fontId="4" fillId="18" borderId="43" xfId="3" applyFont="1" applyFill="1" applyBorder="1" applyAlignment="1">
      <alignment horizontal="center" vertical="center" wrapText="1"/>
    </xf>
    <xf numFmtId="0" fontId="4" fillId="18" borderId="42" xfId="3" applyFont="1" applyFill="1" applyBorder="1" applyAlignment="1">
      <alignment horizontal="center" vertical="center" wrapText="1"/>
    </xf>
    <xf numFmtId="0" fontId="8" fillId="3" borderId="19" xfId="2" applyNumberFormat="1" applyFont="1" applyFill="1" applyBorder="1" applyAlignment="1">
      <alignment horizontal="center" vertical="center" wrapText="1"/>
    </xf>
    <xf numFmtId="0" fontId="8" fillId="3" borderId="20" xfId="2" applyNumberFormat="1" applyFont="1" applyFill="1" applyBorder="1" applyAlignment="1">
      <alignment horizontal="center" vertical="center" wrapText="1"/>
    </xf>
    <xf numFmtId="0" fontId="8" fillId="3" borderId="10" xfId="2" applyNumberFormat="1" applyFont="1" applyFill="1" applyBorder="1" applyAlignment="1">
      <alignment horizontal="center" vertical="center" wrapText="1"/>
    </xf>
    <xf numFmtId="2" fontId="5" fillId="3" borderId="19" xfId="2" applyNumberFormat="1" applyFont="1" applyFill="1" applyBorder="1" applyAlignment="1">
      <alignment horizontal="center" vertical="center" wrapText="1"/>
    </xf>
    <xf numFmtId="2" fontId="5" fillId="3" borderId="20" xfId="2" applyNumberFormat="1" applyFont="1" applyFill="1" applyBorder="1" applyAlignment="1">
      <alignment horizontal="center" vertical="center" wrapText="1"/>
    </xf>
    <xf numFmtId="2" fontId="5" fillId="3" borderId="10" xfId="2" applyNumberFormat="1" applyFont="1" applyFill="1" applyBorder="1" applyAlignment="1">
      <alignment horizontal="center" vertical="center" wrapText="1"/>
    </xf>
    <xf numFmtId="2" fontId="5" fillId="3" borderId="25" xfId="2" applyNumberFormat="1" applyFont="1" applyFill="1" applyBorder="1" applyAlignment="1">
      <alignment horizontal="center" vertical="center" wrapText="1"/>
    </xf>
    <xf numFmtId="2" fontId="5" fillId="3" borderId="26" xfId="2" applyNumberFormat="1" applyFont="1" applyFill="1" applyBorder="1" applyAlignment="1">
      <alignment horizontal="center" vertical="center" wrapText="1"/>
    </xf>
    <xf numFmtId="2" fontId="5" fillId="3" borderId="40" xfId="2" applyNumberFormat="1" applyFont="1" applyFill="1" applyBorder="1" applyAlignment="1">
      <alignment horizontal="center" vertical="center" wrapText="1"/>
    </xf>
    <xf numFmtId="10" fontId="8" fillId="3" borderId="25" xfId="3" applyNumberFormat="1" applyFont="1" applyFill="1" applyBorder="1" applyAlignment="1">
      <alignment horizontal="center" vertical="center"/>
    </xf>
    <xf numFmtId="10" fontId="8" fillId="3" borderId="26" xfId="3" applyNumberFormat="1" applyFont="1" applyFill="1" applyBorder="1" applyAlignment="1">
      <alignment horizontal="center" vertical="center"/>
    </xf>
    <xf numFmtId="10" fontId="8" fillId="3" borderId="40" xfId="3" applyNumberFormat="1" applyFont="1" applyFill="1" applyBorder="1" applyAlignment="1">
      <alignment horizontal="center" vertical="center"/>
    </xf>
    <xf numFmtId="10" fontId="8" fillId="3" borderId="1" xfId="3" applyNumberFormat="1" applyFont="1" applyFill="1" applyBorder="1" applyAlignment="1">
      <alignment horizontal="center" vertical="center" wrapText="1"/>
    </xf>
    <xf numFmtId="10" fontId="8" fillId="3" borderId="29" xfId="3" applyNumberFormat="1" applyFont="1" applyFill="1" applyBorder="1" applyAlignment="1">
      <alignment horizontal="center" vertical="center" wrapText="1"/>
    </xf>
    <xf numFmtId="0" fontId="4" fillId="14" borderId="12" xfId="0" applyFont="1" applyFill="1" applyBorder="1" applyAlignment="1">
      <alignment horizontal="center" vertical="center" wrapText="1"/>
    </xf>
    <xf numFmtId="0" fontId="4" fillId="16" borderId="27" xfId="3" applyFont="1" applyFill="1" applyBorder="1" applyAlignment="1">
      <alignment horizontal="center" vertical="center" wrapText="1"/>
    </xf>
    <xf numFmtId="0" fontId="4" fillId="16" borderId="28" xfId="3" applyFont="1" applyFill="1" applyBorder="1" applyAlignment="1">
      <alignment horizontal="center" vertical="center" wrapText="1"/>
    </xf>
    <xf numFmtId="0" fontId="4" fillId="16" borderId="38" xfId="3" applyFont="1" applyFill="1" applyBorder="1" applyAlignment="1">
      <alignment horizontal="center" vertical="center" wrapText="1"/>
    </xf>
    <xf numFmtId="10" fontId="8" fillId="3" borderId="16" xfId="3" applyNumberFormat="1" applyFont="1" applyFill="1" applyBorder="1"/>
    <xf numFmtId="10" fontId="8" fillId="3" borderId="7" xfId="3" applyNumberFormat="1" applyFont="1" applyFill="1" applyBorder="1"/>
    <xf numFmtId="10" fontId="8" fillId="3" borderId="7" xfId="3" applyNumberFormat="1" applyFont="1" applyFill="1" applyBorder="1" applyAlignment="1">
      <alignment horizontal="center" vertical="center" wrapText="1"/>
    </xf>
    <xf numFmtId="10" fontId="8" fillId="3" borderId="22" xfId="3" applyNumberFormat="1" applyFont="1" applyFill="1" applyBorder="1"/>
    <xf numFmtId="10" fontId="5" fillId="3" borderId="15" xfId="3" applyNumberFormat="1" applyFont="1" applyFill="1" applyBorder="1"/>
    <xf numFmtId="9" fontId="5" fillId="3" borderId="3" xfId="3" applyNumberFormat="1" applyFont="1" applyFill="1" applyBorder="1" applyAlignment="1">
      <alignment horizontal="center" vertical="center" wrapText="1"/>
    </xf>
    <xf numFmtId="9" fontId="5" fillId="3" borderId="9" xfId="3" applyNumberFormat="1" applyFont="1" applyFill="1" applyBorder="1" applyAlignment="1">
      <alignment horizontal="center" vertical="center" wrapText="1"/>
    </xf>
    <xf numFmtId="10" fontId="5" fillId="3" borderId="22" xfId="3" applyNumberFormat="1" applyFont="1" applyFill="1" applyBorder="1" applyAlignment="1">
      <alignment horizontal="center" vertical="center" wrapText="1"/>
    </xf>
    <xf numFmtId="10" fontId="8" fillId="4" borderId="3" xfId="3" applyNumberFormat="1" applyFont="1" applyFill="1" applyBorder="1" applyAlignment="1">
      <alignment horizontal="center" vertical="center" wrapText="1"/>
    </xf>
    <xf numFmtId="10" fontId="8" fillId="4" borderId="9" xfId="3" applyNumberFormat="1"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1" xfId="0" applyFont="1" applyFill="1" applyBorder="1" applyAlignment="1">
      <alignment horizontal="center" vertical="center" wrapText="1"/>
    </xf>
    <xf numFmtId="10" fontId="5" fillId="3" borderId="3" xfId="3" applyNumberFormat="1" applyFont="1" applyFill="1" applyBorder="1" applyAlignment="1">
      <alignment horizontal="center" vertical="center"/>
    </xf>
    <xf numFmtId="10" fontId="5" fillId="3" borderId="9" xfId="3" applyNumberFormat="1" applyFont="1" applyFill="1" applyBorder="1" applyAlignment="1">
      <alignment horizontal="center" vertical="center"/>
    </xf>
    <xf numFmtId="2" fontId="5" fillId="3" borderId="3" xfId="3" applyNumberFormat="1" applyFont="1" applyFill="1" applyBorder="1" applyAlignment="1">
      <alignment horizontal="center" vertical="center"/>
    </xf>
    <xf numFmtId="2" fontId="5" fillId="3" borderId="9" xfId="3" applyNumberFormat="1" applyFont="1" applyFill="1" applyBorder="1" applyAlignment="1">
      <alignment horizontal="center" vertical="center"/>
    </xf>
    <xf numFmtId="9" fontId="5" fillId="3" borderId="7" xfId="3" applyNumberFormat="1" applyFont="1" applyFill="1" applyBorder="1" applyAlignment="1">
      <alignment horizontal="center" vertical="center" wrapText="1"/>
    </xf>
    <xf numFmtId="9" fontId="5" fillId="3" borderId="22" xfId="3" applyNumberFormat="1" applyFont="1" applyFill="1" applyBorder="1" applyAlignment="1">
      <alignment horizontal="center" vertical="center" wrapText="1"/>
    </xf>
    <xf numFmtId="10" fontId="5" fillId="3" borderId="4" xfId="3" applyNumberFormat="1" applyFont="1" applyFill="1" applyBorder="1" applyAlignment="1">
      <alignment horizontal="center" vertical="center" wrapText="1"/>
    </xf>
    <xf numFmtId="10" fontId="5" fillId="3" borderId="39" xfId="3" applyNumberFormat="1" applyFont="1" applyFill="1" applyBorder="1" applyAlignment="1">
      <alignment horizontal="center" vertical="center" wrapText="1"/>
    </xf>
    <xf numFmtId="0" fontId="4" fillId="13" borderId="8" xfId="0" applyFont="1" applyFill="1" applyBorder="1" applyAlignment="1">
      <alignment horizontal="center" vertical="center" wrapText="1"/>
    </xf>
    <xf numFmtId="0" fontId="4" fillId="13" borderId="12" xfId="0" applyFont="1" applyFill="1" applyBorder="1" applyAlignment="1">
      <alignment horizontal="center" vertical="center" wrapText="1"/>
    </xf>
    <xf numFmtId="0" fontId="4" fillId="13" borderId="13" xfId="0" applyFont="1" applyFill="1" applyBorder="1" applyAlignment="1">
      <alignment horizontal="center" vertical="center" wrapText="1"/>
    </xf>
    <xf numFmtId="10" fontId="5" fillId="3" borderId="16" xfId="3" applyNumberFormat="1" applyFont="1" applyFill="1" applyBorder="1" applyAlignment="1">
      <alignment horizontal="center" vertical="center"/>
    </xf>
    <xf numFmtId="10" fontId="5" fillId="3" borderId="17" xfId="3" applyNumberFormat="1" applyFont="1" applyFill="1" applyBorder="1" applyAlignment="1">
      <alignment horizontal="center" vertical="center"/>
    </xf>
    <xf numFmtId="9" fontId="8" fillId="3" borderId="3" xfId="3" applyNumberFormat="1" applyFont="1" applyFill="1" applyBorder="1" applyAlignment="1">
      <alignment horizontal="center" vertical="center" wrapText="1"/>
    </xf>
    <xf numFmtId="9" fontId="8" fillId="3" borderId="9" xfId="3" applyNumberFormat="1" applyFont="1" applyFill="1" applyBorder="1" applyAlignment="1">
      <alignment horizontal="center" vertical="center" wrapText="1"/>
    </xf>
    <xf numFmtId="2" fontId="5" fillId="3" borderId="19" xfId="3" applyNumberFormat="1" applyFont="1" applyFill="1" applyBorder="1" applyAlignment="1">
      <alignment horizontal="center" vertical="center"/>
    </xf>
    <xf numFmtId="2" fontId="5" fillId="3" borderId="20" xfId="3" applyNumberFormat="1" applyFont="1" applyFill="1" applyBorder="1" applyAlignment="1">
      <alignment horizontal="center" vertical="center"/>
    </xf>
    <xf numFmtId="2" fontId="5" fillId="3" borderId="11" xfId="3" applyNumberFormat="1" applyFont="1" applyFill="1" applyBorder="1" applyAlignment="1">
      <alignment horizontal="center" vertical="center"/>
    </xf>
    <xf numFmtId="2" fontId="5" fillId="3" borderId="10" xfId="3" applyNumberFormat="1" applyFont="1" applyFill="1" applyBorder="1" applyAlignment="1">
      <alignment horizontal="center" vertical="center"/>
    </xf>
    <xf numFmtId="10" fontId="5" fillId="3" borderId="7" xfId="3" applyNumberFormat="1" applyFont="1" applyFill="1" applyBorder="1" applyAlignment="1">
      <alignment horizontal="center" vertical="center"/>
    </xf>
    <xf numFmtId="10" fontId="5" fillId="3" borderId="22" xfId="3" applyNumberFormat="1" applyFont="1" applyFill="1" applyBorder="1" applyAlignment="1">
      <alignment horizontal="center" vertical="center"/>
    </xf>
    <xf numFmtId="10" fontId="5" fillId="0" borderId="19" xfId="3" applyNumberFormat="1" applyFont="1" applyBorder="1" applyAlignment="1">
      <alignment horizontal="center" vertical="center"/>
    </xf>
    <xf numFmtId="0" fontId="5" fillId="0" borderId="20" xfId="3" applyFont="1" applyBorder="1" applyAlignment="1">
      <alignment horizontal="center" vertical="center"/>
    </xf>
    <xf numFmtId="10" fontId="5" fillId="3" borderId="15" xfId="3" applyNumberFormat="1" applyFont="1" applyFill="1" applyBorder="1" applyAlignment="1">
      <alignment horizontal="center" vertical="center" wrapText="1"/>
    </xf>
    <xf numFmtId="0" fontId="4" fillId="11" borderId="8" xfId="3" applyFont="1" applyFill="1" applyBorder="1" applyAlignment="1">
      <alignment horizontal="center" vertical="center" wrapText="1"/>
    </xf>
    <xf numFmtId="0" fontId="4" fillId="11" borderId="12" xfId="3" applyFont="1" applyFill="1" applyBorder="1" applyAlignment="1">
      <alignment horizontal="center" vertical="center" wrapText="1"/>
    </xf>
    <xf numFmtId="0" fontId="4" fillId="10" borderId="27" xfId="3" applyFont="1" applyFill="1" applyBorder="1" applyAlignment="1">
      <alignment horizontal="center" vertical="center" wrapText="1"/>
    </xf>
    <xf numFmtId="0" fontId="4" fillId="10" borderId="28" xfId="3" applyFont="1" applyFill="1" applyBorder="1" applyAlignment="1">
      <alignment horizontal="center" vertical="center" wrapText="1"/>
    </xf>
    <xf numFmtId="0" fontId="4" fillId="10" borderId="38" xfId="3" applyFont="1" applyFill="1" applyBorder="1" applyAlignment="1">
      <alignment horizontal="center" vertical="center" wrapText="1"/>
    </xf>
    <xf numFmtId="0" fontId="4" fillId="12" borderId="37" xfId="3" applyFont="1" applyFill="1" applyBorder="1" applyAlignment="1">
      <alignment horizontal="center" vertical="center" wrapText="1"/>
    </xf>
    <xf numFmtId="0" fontId="4" fillId="12" borderId="5" xfId="3" applyFont="1" applyFill="1" applyBorder="1" applyAlignment="1">
      <alignment horizontal="center" vertical="center" wrapText="1"/>
    </xf>
    <xf numFmtId="0" fontId="4" fillId="12" borderId="36" xfId="3" applyFont="1" applyFill="1" applyBorder="1" applyAlignment="1">
      <alignment horizontal="center" vertical="center" wrapText="1"/>
    </xf>
    <xf numFmtId="10" fontId="5" fillId="3" borderId="19" xfId="2" applyNumberFormat="1" applyFont="1" applyFill="1" applyBorder="1" applyAlignment="1">
      <alignment horizontal="center" vertical="center"/>
    </xf>
    <xf numFmtId="10" fontId="5" fillId="3" borderId="20" xfId="2" applyNumberFormat="1" applyFont="1" applyFill="1" applyBorder="1" applyAlignment="1">
      <alignment horizontal="center" vertical="center"/>
    </xf>
    <xf numFmtId="10" fontId="5" fillId="3" borderId="11" xfId="2" applyNumberFormat="1" applyFont="1" applyFill="1" applyBorder="1" applyAlignment="1">
      <alignment horizontal="center" vertical="center"/>
    </xf>
    <xf numFmtId="2" fontId="5" fillId="3" borderId="30" xfId="3" applyNumberFormat="1" applyFont="1" applyFill="1" applyBorder="1" applyAlignment="1">
      <alignment horizontal="center" vertical="center"/>
    </xf>
    <xf numFmtId="2" fontId="5" fillId="3" borderId="31" xfId="3" applyNumberFormat="1" applyFont="1" applyFill="1" applyBorder="1" applyAlignment="1">
      <alignment horizontal="center" vertical="center"/>
    </xf>
    <xf numFmtId="2" fontId="5" fillId="3" borderId="32" xfId="3" applyNumberFormat="1" applyFont="1" applyFill="1" applyBorder="1" applyAlignment="1">
      <alignment horizontal="center" vertical="center"/>
    </xf>
    <xf numFmtId="10" fontId="5" fillId="3" borderId="14" xfId="3" applyNumberFormat="1" applyFont="1" applyFill="1" applyBorder="1" applyAlignment="1">
      <alignment horizontal="center" vertical="center"/>
    </xf>
    <xf numFmtId="10" fontId="5" fillId="3" borderId="15" xfId="3" applyNumberFormat="1" applyFont="1" applyFill="1" applyBorder="1" applyAlignment="1">
      <alignment horizontal="center" vertical="center"/>
    </xf>
    <xf numFmtId="10" fontId="5" fillId="3" borderId="19" xfId="3" applyNumberFormat="1" applyFont="1" applyFill="1" applyBorder="1" applyAlignment="1">
      <alignment horizontal="center" vertical="center"/>
    </xf>
    <xf numFmtId="10" fontId="5" fillId="3" borderId="20" xfId="3" applyNumberFormat="1" applyFont="1" applyFill="1" applyBorder="1" applyAlignment="1">
      <alignment horizontal="center" vertical="center"/>
    </xf>
    <xf numFmtId="10" fontId="5" fillId="3" borderId="10" xfId="3" applyNumberFormat="1" applyFont="1" applyFill="1" applyBorder="1" applyAlignment="1">
      <alignment horizontal="center" vertical="center"/>
    </xf>
    <xf numFmtId="10" fontId="5" fillId="3" borderId="61" xfId="3" applyNumberFormat="1" applyFont="1" applyFill="1" applyBorder="1" applyAlignment="1">
      <alignment horizontal="center" vertical="center" wrapText="1"/>
    </xf>
    <xf numFmtId="10" fontId="5" fillId="3" borderId="62" xfId="3" applyNumberFormat="1" applyFont="1" applyFill="1" applyBorder="1" applyAlignment="1">
      <alignment horizontal="center" vertical="center" wrapText="1"/>
    </xf>
    <xf numFmtId="10" fontId="5" fillId="3" borderId="63" xfId="3" applyNumberFormat="1" applyFont="1" applyFill="1" applyBorder="1" applyAlignment="1">
      <alignment horizontal="center" vertical="center" wrapText="1"/>
    </xf>
    <xf numFmtId="0" fontId="3" fillId="2" borderId="3" xfId="3" applyFont="1" applyFill="1" applyBorder="1" applyAlignment="1">
      <alignment horizontal="center" vertical="center" wrapText="1"/>
    </xf>
    <xf numFmtId="0" fontId="4" fillId="8" borderId="12" xfId="3" applyFont="1" applyFill="1" applyBorder="1" applyAlignment="1">
      <alignment horizontal="center" vertical="center" wrapText="1"/>
    </xf>
    <xf numFmtId="0" fontId="4" fillId="8" borderId="13" xfId="3" applyFont="1" applyFill="1" applyBorder="1" applyAlignment="1">
      <alignment horizontal="center" vertical="center" wrapText="1"/>
    </xf>
    <xf numFmtId="0" fontId="29" fillId="0" borderId="3" xfId="0" applyFont="1" applyBorder="1" applyAlignment="1">
      <alignment horizontal="left" vertical="center" wrapText="1"/>
    </xf>
    <xf numFmtId="0" fontId="30" fillId="3" borderId="0" xfId="0" applyFont="1" applyFill="1" applyAlignment="1">
      <alignment horizontal="left" vertical="center" wrapText="1"/>
    </xf>
    <xf numFmtId="0" fontId="28" fillId="4" borderId="3" xfId="0" applyFont="1" applyFill="1" applyBorder="1" applyAlignment="1">
      <alignment horizontal="center" vertical="center"/>
    </xf>
    <xf numFmtId="0" fontId="2" fillId="0" borderId="43" xfId="3" applyBorder="1" applyAlignment="1">
      <alignment horizontal="center" vertical="center"/>
    </xf>
    <xf numFmtId="0" fontId="2" fillId="0" borderId="44" xfId="3" applyBorder="1" applyAlignment="1">
      <alignment horizontal="center" vertical="center"/>
    </xf>
    <xf numFmtId="0" fontId="2" fillId="0" borderId="46" xfId="3" applyBorder="1" applyAlignment="1">
      <alignment horizontal="center" vertical="center"/>
    </xf>
    <xf numFmtId="0" fontId="2" fillId="0" borderId="47" xfId="3" applyBorder="1" applyAlignment="1">
      <alignment horizontal="center" vertical="center"/>
    </xf>
    <xf numFmtId="0" fontId="18" fillId="21" borderId="43" xfId="3" applyFont="1" applyFill="1" applyBorder="1" applyAlignment="1">
      <alignment horizontal="center" vertical="center"/>
    </xf>
    <xf numFmtId="0" fontId="18" fillId="21" borderId="45" xfId="3" applyFont="1" applyFill="1" applyBorder="1" applyAlignment="1">
      <alignment horizontal="center" vertical="center"/>
    </xf>
    <xf numFmtId="0" fontId="18" fillId="21" borderId="46" xfId="3" applyFont="1" applyFill="1" applyBorder="1" applyAlignment="1">
      <alignment horizontal="center" vertical="center" wrapText="1"/>
    </xf>
    <xf numFmtId="0" fontId="18" fillId="21" borderId="35" xfId="3" applyFont="1" applyFill="1" applyBorder="1" applyAlignment="1">
      <alignment horizontal="center" vertical="center" wrapText="1"/>
    </xf>
    <xf numFmtId="0" fontId="18" fillId="21" borderId="43" xfId="0" applyFont="1" applyFill="1" applyBorder="1" applyAlignment="1">
      <alignment horizontal="center" vertical="center"/>
    </xf>
    <xf numFmtId="0" fontId="18" fillId="21" borderId="45" xfId="0" applyFont="1" applyFill="1" applyBorder="1" applyAlignment="1">
      <alignment horizontal="center" vertical="center"/>
    </xf>
    <xf numFmtId="0" fontId="18" fillId="4" borderId="45" xfId="0" applyFont="1" applyFill="1" applyBorder="1" applyAlignment="1">
      <alignment horizontal="center" vertical="center" wrapText="1"/>
    </xf>
    <xf numFmtId="0" fontId="18" fillId="21" borderId="37" xfId="0" applyFont="1" applyFill="1" applyBorder="1" applyAlignment="1">
      <alignment horizontal="center" vertical="center" wrapText="1"/>
    </xf>
    <xf numFmtId="0" fontId="18" fillId="21" borderId="59"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4" xfId="0" applyFont="1" applyFill="1" applyBorder="1" applyAlignment="1" applyProtection="1">
      <alignment horizontal="center" vertical="center" wrapText="1"/>
      <protection locked="0"/>
    </xf>
    <xf numFmtId="0" fontId="18" fillId="3" borderId="55" xfId="0" applyFont="1" applyFill="1" applyBorder="1" applyAlignment="1" applyProtection="1">
      <alignment horizontal="center" vertical="center" wrapText="1"/>
      <protection locked="0"/>
    </xf>
    <xf numFmtId="0" fontId="18" fillId="22" borderId="54" xfId="0" applyFont="1" applyFill="1" applyBorder="1" applyAlignment="1" applyProtection="1">
      <alignment horizontal="center" vertical="center" wrapText="1"/>
      <protection locked="0"/>
    </xf>
    <xf numFmtId="0" fontId="18" fillId="22" borderId="55" xfId="0" applyFont="1" applyFill="1" applyBorder="1" applyAlignment="1" applyProtection="1">
      <alignment horizontal="center" vertical="center" wrapText="1"/>
      <protection locked="0"/>
    </xf>
    <xf numFmtId="0" fontId="2" fillId="22" borderId="48" xfId="0" applyFont="1" applyFill="1" applyBorder="1" applyAlignment="1">
      <alignment horizontal="center" vertical="center"/>
    </xf>
    <xf numFmtId="0" fontId="2" fillId="22" borderId="49" xfId="0" applyFont="1" applyFill="1" applyBorder="1" applyAlignment="1">
      <alignment horizontal="center" vertical="center"/>
    </xf>
    <xf numFmtId="0" fontId="2" fillId="22" borderId="50" xfId="0" applyFont="1" applyFill="1" applyBorder="1" applyAlignment="1">
      <alignment horizontal="center" vertical="center"/>
    </xf>
    <xf numFmtId="0" fontId="2" fillId="22" borderId="51" xfId="0" applyFont="1" applyFill="1" applyBorder="1" applyAlignment="1">
      <alignment horizontal="center" vertical="center"/>
    </xf>
    <xf numFmtId="0" fontId="2" fillId="22" borderId="34" xfId="0" applyFont="1" applyFill="1" applyBorder="1" applyAlignment="1">
      <alignment horizontal="center" vertical="center"/>
    </xf>
    <xf numFmtId="0" fontId="2" fillId="22" borderId="52" xfId="0" applyFont="1" applyFill="1" applyBorder="1" applyAlignment="1">
      <alignment horizontal="center" vertical="center"/>
    </xf>
    <xf numFmtId="0" fontId="18" fillId="22" borderId="56" xfId="0" applyFont="1" applyFill="1" applyBorder="1" applyAlignment="1" applyProtection="1">
      <alignment horizontal="center" vertical="center" wrapText="1"/>
      <protection locked="0"/>
    </xf>
    <xf numFmtId="0" fontId="18" fillId="0" borderId="27" xfId="0" applyFont="1" applyBorder="1" applyAlignment="1">
      <alignment horizontal="center" vertical="center"/>
    </xf>
    <xf numFmtId="0" fontId="18" fillId="0" borderId="16" xfId="0" applyFont="1" applyBorder="1" applyAlignment="1">
      <alignment horizontal="center" vertical="center"/>
    </xf>
    <xf numFmtId="0" fontId="2" fillId="0" borderId="16" xfId="0" applyFont="1" applyBorder="1" applyAlignment="1" applyProtection="1">
      <alignment horizontal="left" vertical="center" wrapText="1"/>
      <protection locked="0"/>
    </xf>
    <xf numFmtId="0" fontId="18" fillId="0" borderId="16" xfId="0" applyFont="1" applyBorder="1" applyAlignment="1" applyProtection="1">
      <alignment horizontal="center" vertical="center" wrapText="1"/>
      <protection locked="0"/>
    </xf>
    <xf numFmtId="0" fontId="18" fillId="22" borderId="0" xfId="0" applyFont="1" applyFill="1" applyAlignment="1" applyProtection="1">
      <alignment horizontal="center" vertical="center"/>
      <protection locked="0"/>
    </xf>
    <xf numFmtId="0" fontId="18" fillId="0" borderId="43"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0" xfId="0" applyFont="1" applyAlignment="1">
      <alignment horizontal="center" vertical="center" wrapText="1"/>
    </xf>
    <xf numFmtId="0" fontId="18" fillId="0" borderId="5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47" xfId="0" applyFont="1" applyBorder="1" applyAlignment="1">
      <alignment horizontal="center" vertical="center" wrapText="1"/>
    </xf>
    <xf numFmtId="0" fontId="18" fillId="22" borderId="57" xfId="0" applyFont="1" applyFill="1" applyBorder="1" applyAlignment="1" applyProtection="1">
      <alignment horizontal="center" vertical="center"/>
      <protection locked="0"/>
    </xf>
    <xf numFmtId="0" fontId="18" fillId="0" borderId="43" xfId="0" applyFont="1" applyBorder="1" applyAlignment="1" applyProtection="1">
      <alignment horizontal="left" vertical="center" wrapText="1"/>
      <protection locked="0"/>
    </xf>
    <xf numFmtId="0" fontId="18" fillId="0" borderId="45" xfId="0" applyFont="1" applyBorder="1" applyAlignment="1" applyProtection="1">
      <alignment horizontal="left" vertical="center" wrapText="1"/>
      <protection locked="0"/>
    </xf>
    <xf numFmtId="0" fontId="18" fillId="0" borderId="44"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57" xfId="0" applyFont="1" applyBorder="1" applyAlignment="1" applyProtection="1">
      <alignment horizontal="left" vertical="center" wrapText="1"/>
      <protection locked="0"/>
    </xf>
    <xf numFmtId="0" fontId="18" fillId="0" borderId="46" xfId="0" applyFont="1" applyBorder="1" applyAlignment="1" applyProtection="1">
      <alignment horizontal="left" vertical="center" wrapText="1"/>
      <protection locked="0"/>
    </xf>
    <xf numFmtId="0" fontId="18" fillId="0" borderId="35" xfId="0" applyFont="1" applyBorder="1" applyAlignment="1" applyProtection="1">
      <alignment horizontal="left" vertical="center" wrapText="1"/>
      <protection locked="0"/>
    </xf>
    <xf numFmtId="0" fontId="18" fillId="0" borderId="47" xfId="0" applyFont="1" applyBorder="1" applyAlignment="1" applyProtection="1">
      <alignment horizontal="left" vertical="center" wrapText="1"/>
      <protection locked="0"/>
    </xf>
    <xf numFmtId="0" fontId="18" fillId="0" borderId="28" xfId="0" applyFont="1" applyBorder="1" applyAlignment="1">
      <alignment horizontal="center" vertical="center"/>
    </xf>
    <xf numFmtId="0" fontId="18" fillId="0" borderId="3" xfId="0" applyFont="1" applyBorder="1" applyAlignment="1">
      <alignment horizontal="center" vertical="center"/>
    </xf>
    <xf numFmtId="0" fontId="2" fillId="0" borderId="3"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wrapText="1"/>
      <protection locked="0"/>
    </xf>
    <xf numFmtId="0" fontId="18" fillId="0" borderId="38" xfId="0" applyFont="1" applyBorder="1" applyAlignment="1">
      <alignment horizontal="center" vertical="center"/>
    </xf>
    <xf numFmtId="0" fontId="18" fillId="0" borderId="14" xfId="0" applyFont="1" applyBorder="1" applyAlignment="1">
      <alignment horizontal="center" vertical="center"/>
    </xf>
    <xf numFmtId="0" fontId="2" fillId="0" borderId="14" xfId="0" applyFont="1" applyBorder="1" applyAlignment="1" applyProtection="1">
      <alignment horizontal="left" vertical="center" wrapText="1"/>
      <protection locked="0"/>
    </xf>
    <xf numFmtId="0" fontId="18" fillId="0" borderId="14" xfId="0" applyFont="1" applyBorder="1" applyAlignment="1" applyProtection="1">
      <alignment horizontal="center" vertical="center" wrapText="1"/>
      <protection locked="0"/>
    </xf>
    <xf numFmtId="0" fontId="23" fillId="0" borderId="3" xfId="0" applyFont="1" applyBorder="1" applyAlignment="1">
      <alignment horizontal="center"/>
    </xf>
    <xf numFmtId="0" fontId="23" fillId="0" borderId="19" xfId="0" applyFont="1" applyBorder="1" applyAlignment="1">
      <alignment horizontal="left"/>
    </xf>
    <xf numFmtId="0" fontId="23" fillId="0" borderId="20" xfId="0" applyFont="1" applyBorder="1" applyAlignment="1">
      <alignment horizontal="left"/>
    </xf>
    <xf numFmtId="0" fontId="23" fillId="0" borderId="11" xfId="0" applyFont="1" applyBorder="1" applyAlignment="1">
      <alignment horizontal="left"/>
    </xf>
    <xf numFmtId="0" fontId="0" fillId="23" borderId="3" xfId="0" applyFill="1" applyBorder="1" applyAlignment="1">
      <alignment horizontal="justify" vertical="top" wrapText="1"/>
    </xf>
  </cellXfs>
  <cellStyles count="8">
    <cellStyle name="Millares" xfId="6" builtinId="3"/>
    <cellStyle name="Millares [0]" xfId="1" builtinId="6"/>
    <cellStyle name="Millares 2 2 3" xfId="4" xr:uid="{00000000-0005-0000-0000-000002000000}"/>
    <cellStyle name="Moneda" xfId="7" builtinId="4"/>
    <cellStyle name="Normal" xfId="0" builtinId="0"/>
    <cellStyle name="Normal 2" xfId="3" xr:uid="{00000000-0005-0000-0000-000005000000}"/>
    <cellStyle name="Porcentaje" xfId="2" builtinId="5"/>
    <cellStyle name="Porcentual 2" xfId="5" xr:uid="{00000000-0005-0000-0000-000007000000}"/>
  </cellStyles>
  <dxfs count="0"/>
  <tableStyles count="1" defaultTableStyle="TableStyleMedium2" defaultPivotStyle="PivotStyleLight16">
    <tableStyle name="Invisible" pivot="0" table="0" count="0" xr9:uid="{0D210351-D6C2-4E40-8955-FA7BAB6BD63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357868</xdr:colOff>
      <xdr:row>0</xdr:row>
      <xdr:rowOff>85726</xdr:rowOff>
    </xdr:from>
    <xdr:ext cx="522817" cy="495300"/>
    <xdr:pic>
      <xdr:nvPicPr>
        <xdr:cNvPr id="2" name="Imagen 1">
          <a:extLst>
            <a:ext uri="{FF2B5EF4-FFF2-40B4-BE49-F238E27FC236}">
              <a16:creationId xmlns:a16="http://schemas.microsoft.com/office/drawing/2014/main" id="{89E03270-5551-4F64-A9E5-08567D9800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868" y="85726"/>
          <a:ext cx="5228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Jhoana Mars" id="{995A7B25-BE4F-4EDC-980E-6DD7C75B0B17}" userId="0977f00f32f27c4d" providerId="Windows Live"/>
  <person displayName="Leidy J. Chiquito B." id="{EECC3256-223D-43E3-B6D1-0A4E946BF9CE}" userId="S::leidy.chiquito@unilibre.edu.co::b4fe8db9-8481-4399-921c-0ac535a4c5d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H7" dT="2024-07-08T00:28:47.54" personId="{995A7B25-BE4F-4EDC-980E-6DD7C75B0B17}" id="{8B34697C-366F-4041-9962-0075643FE91D}">
    <text xml:space="preserve">2024-1: se generaron un total de 1353 certificados, de los cuales 1 fue reprocesado, cumpliendo así la meta. Esto debido a que faltaban notas en la historia académica del egresado, se migró su información y se envió nuevamente el certificado corregido. </text>
  </threadedComment>
  <threadedComment ref="N7" dT="2025-01-17T21:06:32.34" personId="{EECC3256-223D-43E3-B6D1-0A4E946BF9CE}" id="{96DDCA6D-69B3-4CB7-926D-F67743C91998}">
    <text xml:space="preserve">2024-2: Claudia Liliana Piedrahita Castaño
17/01/2025   
Para el período 2024-2 se generaron un total de 1114 certificados, de los cuales 1 fue reprocesado, cumpliendo así la meta. Esto debido a que hubo un error con la información en el sistema sobre la terminación académica y se envió nuevamente el certificado corregido.
</text>
    <extLst>
      <x:ext xmlns:xltc2="http://schemas.microsoft.com/office/spreadsheetml/2020/threadedcomments2" uri="{F7C98A9C-CBB3-438F-8F68-D28B6AF4A901}">
        <xltc2:checksum>4247025907</xltc2:checksum>
        <xltc2:hyperlink startIndex="54" length="1" url="javascript:void(0)"/>
      </x:ext>
    </extLst>
  </threadedComment>
  <threadedComment ref="H8" dT="2024-07-08T00:26:37.63" personId="{995A7B25-BE4F-4EDC-980E-6DD7C75B0B17}" id="{B960D6B1-668F-4F55-A650-632C1770E3CB}">
    <text>20241: Se generaron 1353 certificados, de los cuales se entregaron dentro de los plazos establecidos 1351, se cumplió con la meta. Estos casos se presentaron debido a que hubo uno con inconveniente con la aplicación del pago, ya que la egresada solicitó y pago un certificado erróneo, pero no se pudo desaplicar el pago por parte tesorería para aplicarlo al correcto. Mientras que el otro fue por reconstrucción en el sistema que tardó en procesarse.</text>
  </threadedComment>
  <threadedComment ref="N8" dT="2025-01-17T21:07:13.15" personId="{EECC3256-223D-43E3-B6D1-0A4E946BF9CE}" id="{44847FFC-DB87-40FF-9B65-F247B7D05406}">
    <text xml:space="preserve">2024-2:Claudia Liliana Piedrahita Castaño
17/01/2025   
Para el período 2024-2 se generaron 1114 certificados, de los cuales se entregaron dentro de los plazos establecidos 1112, se cumplió con la meta. Uno de los casos se presentó debido a que el certificado no generó el código del estudiante y el otro, porque el estudiante homologó asignaturas, por lo que el certificado solicitado no mostraba los promedios, los dos casos se reportaron a soporte para su corrección, excediendo así el plazo normal de expedición.
</text>
    <extLst>
      <x:ext xmlns:xltc2="http://schemas.microsoft.com/office/spreadsheetml/2020/threadedcomments2" uri="{F7C98A9C-CBB3-438F-8F68-D28B6AF4A901}">
        <xltc2:checksum>837495806</xltc2:checksum>
        <xltc2:hyperlink startIndex="53" length="1" url="javascript:void(0)"/>
      </x:ext>
    </extLst>
  </threadedComment>
  <threadedComment ref="H9" dT="2024-07-18T19:42:38.17" personId="{EECC3256-223D-43E3-B6D1-0A4E946BF9CE}" id="{D84512BB-79BC-4DBF-B7D9-84F97BCE7025}">
    <text xml:space="preserve">PRIMER SEMESTRE: Se cumplió la meta del 90%, lográndose un 96,42% en la Seccional, del total de los 197 docentes del primer periodo de 2024, 190 digitaron las notas dentro de los plazos establecidos en el calendario académico.
La Facultad de Derecho presento un total de 3 docentes que no digitaron sus notas en los términos de calendario académico (1 docentes en el primer parcial y uno en el segundo parcial en DERECHO A y 1 de trabajo social del examen final), las demás facultades: ciencias de la salud naturales y exactas presento un docente moroso en el primer parcial, facultad de ingenieras presento dos docentes moroso en el primer parcial y la facultad de ciencias económicas administrativas y contables presento un docente moroso en el primer parcial. Los docentes que no digitan sus notas en los términos son reportados mediante correo electrónico a las Decanaturas, secretarias académicas y Jefatura de personal para que se tomen las acciones correctivas pertinentes mediante listado de morosos que genera el sistema académico
Otra estrategia que se implemento desde el proceso, es enviar correos electrónicos a las decanaturas, secretarios académicos previo al cierre de cada corte como alerta para minimizar la extemporaneidad de los docentes </text>
  </threadedComment>
  <threadedComment ref="N9" dT="2025-01-20T20:53:35.87" personId="{EECC3256-223D-43E3-B6D1-0A4E946BF9CE}" id="{F104C5E2-B3E3-4FB5-9588-FAFF600E4E39}">
    <text xml:space="preserve">2024-2 SEGUNDO PERIODO: Se cumplió la meta del 90%, lográndose un 91.75% en la Seccional, del total de los 206 docentes del segundo periodo de 2024, 189 digitaron las notas dentro de los plazos establecidos en el calendario académico.
La Facultad de Derecho presento un total de 2 docentes que no digitaron sus notas en los términos de calendario académico (1 docente en el segundo parcial en DERECHO y 1 de trabajo social ), las demás facultades: ciencias de la salud naturales y exactas presento 12 docentes morosos así: en el primer parcial 9, en el segundo parcial 2, y en examen final 1, facultad de ingenieras no presento docentes morosos y la facultad de ciencias económicas administrativas y contables presentó 3 docentes moros para el primer parcial. Los docentes que no digitan sus notas en los términos, son reportados mediante correo electrónico a las Decanaturas, secretarias académicas y Jefatura de personal para que se tomen las acciones correctivas pertinentes mediante listado de morosos que genera el sistema académico
Otra estrategia que se implemento desde el proceso, es enviar correos electrónicos a las decanaturas, secretarios académicos previo al cierre de cada corte como alerta para minimizar la extemporaneidad de los docentes </text>
  </threadedComment>
  <threadedComment ref="H10" dT="2024-07-30T16:18:33.90" personId="{EECC3256-223D-43E3-B6D1-0A4E946BF9CE}" id="{81F11A84-36C1-41B3-A413-5B16D01FE589}">
    <text xml:space="preserve">PRIMER SEMESTRE: Se cumple con la meta estándar con un 80,22 % para un total de 490 solicitudes de los cuales 396 fueron tramitadas en los tiempos establecidos, de las cuales 17, quedaron para 2024-2 y las 77 restantantes fueron atendidas pero no quedaron dentro de los tiempos por la naturaleza de las mismas. </text>
  </threadedComment>
  <threadedComment ref="N10" dT="2025-01-27T17:53:28.63" personId="{EECC3256-223D-43E3-B6D1-0A4E946BF9CE}" id="{F533640C-20E1-45C2-8249-5538AD109BF1}">
    <text xml:space="preserve">SEGUNDO SEMESTRE: Se cumple la meta estándar con un 80.16 % para un total de 625 solicitudes recibidas en el periodo de los cuales 501 fueron tramitadas en los tiempos establecidos, 13 solicitudes quedaron para tramitarse en el 2025-1 y 111 restantes fueron atendidas pero no quedaron dentro de los tiempos por la naturaleza de las mismas. </text>
  </threadedComment>
  <threadedComment ref="H11" dT="2024-08-15T14:41:06.25" personId="{EECC3256-223D-43E3-B6D1-0A4E946BF9CE}" id="{FF0691BD-18F8-4D8B-9F6A-01A9AE9515BD}">
    <text xml:space="preserve">PRIMER SEMESTRE:
Para el semestre de 2024-1 se cumplió la meta del 80% del proceso de Almacén, el total de solicitudes V.S entregas oportunas (menos de 20 días). Tuvo un porcentaje de 99% de efectividad y el promedio en días es de 5. De las 02 son solicitudes que se recibieron en la fecha, pero fueron entregadas parciales de acuerdo a las fechas solicitadas por unidades académicas y administrativas </text>
  </threadedComment>
  <threadedComment ref="N11" dT="2025-01-29T20:21:21.02" personId="{EECC3256-223D-43E3-B6D1-0A4E946BF9CE}" id="{BADF62C8-BD8E-443D-B39E-09A8163D783E}">
    <text xml:space="preserve">2024: Se Atendieron 243 solicitudes, y se cumplieron con todas ellas en el tiempo de la meta establecida a nivel nacional, hasta 20 días para la atención de ellas; no todas se atendieron con la prontitud esperada, toda vez que se llegó ,con 07 solicitudes, casi al límite (entre 15 y 19 días para la atención de éstos), pero se debió a la demora de los proveedores de la entrega de insumos que se habían agotado y que estaban en proceso de compra y entrega del insumo (papel bond y tornillería para el almacén de ferretería).
Se logra la entrega dentro de los tiempos, ya que se trato de entregar las solicitudes de la seccional, tan pronto se recibía la solicitud se realizaba el proceso debido en el sofware y la entrega en físico. </text>
  </threadedComment>
  <threadedComment ref="H12" dT="2024-07-08T00:32:02.32" personId="{995A7B25-BE4F-4EDC-980E-6DD7C75B0B17}" id="{9FFE5BCE-B0A8-4803-8518-2B848EB421D4}">
    <text xml:space="preserve">2024-1: De las 142 Auditorias Planeadas de Enero a Junio de 2024; se ejecutó el 100% de las auditorias del plan general de trabajo. Dando cumpliendo con la meta estándar nacional. Del plan de trabajo anual ejecutado por el equipo auditor se realizaron el total de las auditorias propuestas: Académicas, Administrativa y Financiera. Controlando el seguimiento a través de semaforización en dicho plan. </text>
  </threadedComment>
  <threadedComment ref="N12" dT="2025-01-17T21:09:28.45" personId="{EECC3256-223D-43E3-B6D1-0A4E946BF9CE}" id="{CA070645-99BC-431C-A0B2-C65F50941624}">
    <text xml:space="preserve">2024-2: Sandra Milena Valencia Hernandez
02/01/2025   
2024-2: De las 139 Auditorias Planeadas de Julio a Diciembre de 2024; se ejecutó el 100% de las auditorias del plan general de trabajo. Dando cumpliendo con la meta estándar nacional. Del plan de trabajo anual ejecutado por el equipo auditor se realizaron el total de las auditorias propuestas: Académicas, Administrativa y Financiera. Controlando el seguimiento a través de semaforización en dicho plan.
</text>
    <extLst>
      <x:ext xmlns:xltc2="http://schemas.microsoft.com/office/spreadsheetml/2020/threadedcomments2" uri="{F7C98A9C-CBB3-438F-8F68-D28B6AF4A901}">
        <xltc2:checksum>4152138891</xltc2:checksum>
        <xltc2:hyperlink startIndex="52" length="1" url="javascript:void(0)"/>
      </x:ext>
    </extLst>
  </threadedComment>
  <threadedComment ref="H13" dT="2024-07-08T00:33:22.29" personId="{995A7B25-BE4F-4EDC-980E-6DD7C75B0B17}" id="{2E0F616A-1D0D-414A-8560-EE24C6646EE8}">
    <text xml:space="preserve">Enero 2024: Se realizó control previo a 208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I13" dT="2024-07-08T00:33:44.01" personId="{995A7B25-BE4F-4EDC-980E-6DD7C75B0B17}" id="{484B99DB-668A-4B93-95EF-97B2F1E3A78E}">
    <text xml:space="preserve">Febrero 2024: Se realizó control previo a 256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J13" dT="2024-07-08T00:33:59.13" personId="{995A7B25-BE4F-4EDC-980E-6DD7C75B0B17}" id="{73A915F9-CFDC-4DD0-9048-200E4518F0E4}">
    <text xml:space="preserve">Marzo 2024: Se realizó control previo a 332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K13" dT="2024-07-08T00:34:41.16" personId="{995A7B25-BE4F-4EDC-980E-6DD7C75B0B17}" id="{1F796AE6-1CFE-4661-B367-F4BE50A75603}">
    <text xml:space="preserve">Abril 2024: Se realizó control previo a 289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L13" dT="2024-07-08T00:35:10.10" personId="{995A7B25-BE4F-4EDC-980E-6DD7C75B0B17}" id="{7E97A077-33AD-4473-9283-770A04CF40F5}">
    <text xml:space="preserve">Mayo 2024: Se realizó control previo a 306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M13" dT="2024-07-08T00:35:39.45" personId="{995A7B25-BE4F-4EDC-980E-6DD7C75B0B17}" id="{2B5D0D6F-0B82-43AF-8DBE-6DC1C0CDC6EB}">
    <text xml:space="preserve">Junio 2024: Se realizó control previo a 275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N13" dT="2024-09-17T16:49:43.68" personId="{EECC3256-223D-43E3-B6D1-0A4E946BF9CE}" id="{FD8FC6A3-7C14-4A37-BAA8-376491154461}">
    <text xml:space="preserve">Julio 2024: Se realizó control previo a 174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O13" dT="2024-09-17T16:49:52.17" personId="{EECC3256-223D-43E3-B6D1-0A4E946BF9CE}" id="{7F843311-2D58-4F65-A0A7-6837518046D0}">
    <text xml:space="preserve">Agosto 2024: Se realizó control previo a 289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P13" dT="2024-10-09T19:11:29.60" personId="{EECC3256-223D-43E3-B6D1-0A4E946BF9CE}" id="{3CC69621-07C0-4CFB-9C74-4603882C8E37}">
    <text xml:space="preserve">Septiembre 2024: Se realizó control previo a 296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Q13" dT="2024-11-28T13:57:20.11" personId="{EECC3256-223D-43E3-B6D1-0A4E946BF9CE}" id="{A181C1DC-2ED1-4ECF-9B82-37403572CD35}">
    <text xml:space="preserve">Octubre2024: Se realizó control previo a 299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R13" dT="2025-01-17T21:14:43.74" personId="{EECC3256-223D-43E3-B6D1-0A4E946BF9CE}" id="{EA381150-7FAE-44B0-A373-04E7F64E7AE8}">
    <text xml:space="preserve">Noviembre 2024 : Se realizó control previo a 305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S13" dT="2025-01-17T21:15:03.03" personId="{EECC3256-223D-43E3-B6D1-0A4E946BF9CE}" id="{75C5EBED-685A-4F3B-AE0C-25E51B0A8FD2}">
    <text xml:space="preserve">Diciembre 2024 : Se realizó control previo a 321 cuentas, con el 100% de cumplimiento. Se socializan con el líder de cada proceso, las Inconsistencias y los hallazgos, por medio del correo electrónico para su corrección. Se evidencian continuamente Inconsistencias en la aplicación de impuestos, anexos de seguridad social no ajustadas a los contratos, causaciones con errores en el concepto, numero de factura o valor. </text>
  </threadedComment>
  <threadedComment ref="H14" dT="2025-01-17T21:20:18.99" personId="{EECC3256-223D-43E3-B6D1-0A4E946BF9CE}" id="{82218644-D0A5-4818-81A3-7A4ACFF490B6}">
    <text xml:space="preserve">Año 2024
Total de volúmenes perdidos: 62 ejemplares; Pérdida total: 0,13% (Sede Centro: 0,03%,Sede Belmonte: 0,24%). La meta nacional de pérdida de material bibliográfico es del 1%. En ambos años (2023 y 2024), las pérdidas están por debajo de la meta nacional del 1%, lo que indica una gestión adecuada del material bibliográfico.
En 2024, la pérdida de material bibliográfico disminuyó en comparación con 2023, pasando del 0,21% al 0,13%, lo que muestra una mejora en la gestión del material. (La Sede Centro presenta una pérdida baja, 0,03% en 2024, lo que indica un buen control del material en esta sede. La Sede Belmonte también presenta una pérdida controlada, con 0,24% en 2024, una disminución respecto al 0,41% registrado en 2023. </text>
  </threadedComment>
  <threadedComment ref="H15" dT="2024-07-18T19:44:13.39" personId="{EECC3256-223D-43E3-B6D1-0A4E946BF9CE}" id="{7A4C4287-67C6-46C9-B0DA-855BDAFBB040}">
    <text>Adriana Patricia Oyuela Lopez
15/07/2024   
Indicador: oportunidad de inducción: 2024-1
En el primer semestre de 2024, la seccional superó la meta nacional del 80%, alcanzando un destacado 86.05% en la inducción de nuevos estudiantes. Del total de 3,475 estudiantes matriculados, 595 fueron nuevos para el período 2024-1. De estos estudiantes nuevos:
512 recibieron la inducción semestral, lo que representa el 86.05% de efectividad en la orientación inicial.
Estudiantes de pregrado: 423 (80.2% del total de nuevos estudiantes).
Estudiantes de posgrado: 89 (9.8% del total de nuevos estudiantes).</text>
    <extLst>
      <x:ext xmlns:xltc2="http://schemas.microsoft.com/office/spreadsheetml/2020/threadedcomments2" uri="{F7C98A9C-CBB3-438F-8F68-D28B6AF4A901}">
        <xltc2:checksum>4050227429</xltc2:checksum>
        <xltc2:hyperlink startIndex="41" length="1" url="javascript:void(0)"/>
      </x:ext>
    </extLst>
  </threadedComment>
  <threadedComment ref="N15" dT="2025-01-17T21:16:59.17" personId="{EECC3256-223D-43E3-B6D1-0A4E946BF9CE}" id="{A01AAD7D-787E-4BF6-AAE7-5DE098470D53}">
    <text xml:space="preserve">Indicador: oportunidad de inducción: 2024-2
El objetivo del indicador es medir la oportunidad de inducción de los estudiantes nuevos, calculando el porcentaje de alumnos nuevos que recibieron la inducción en relación con el total de alumnos nuevos matriculados. Total de estudiantes matriculados en 2024-2: 3,392
(2869 de pregrado y 523 de posgrado). Estudiantes nuevos matriculados en 2024-2: 321. Estudiantes que recibieron la inducción: 290. Este resultado indica que el 90.3% de los estudiantes nuevos matriculados en el segundo semestre de 2024 tuvieron la oportunidad de recibir la inducción.
Por nivel educativo: Inducciones realizadas a estudiantes de pregrado: 942; Capacitaciones realizadas a estudiantes de pregrado y posgrado: 1,143 usuarios capacitados. El 90.3% de los estudiantes nuevos matriculados en el segundo semestre de 2024 recibieron la inducción, lo que supera significativamente la meta nacional de 80%.
</text>
  </threadedComment>
  <threadedComment ref="H16" dT="2025-01-31T16:27:18.32" personId="{EECC3256-223D-43E3-B6D1-0A4E946BF9CE}" id="{DDC09EC1-07A5-4BC1-907F-7181E500D3E5}">
    <text xml:space="preserve">2024: AÑO 2024
Número de alumnos matriculados: 3.392 Total de colección en libros físicos: 43.489 ejemplares (Sede Centro: 19.836, Sede Belmonte: 23.653).
Esto significa que, en promedio, hay 12,82 volúmenes físicos disponibles por cada alumno, lo que supera la meta nacional de 10 volúmenes por alumno.
En 2024, la proporción de volúmenes por alumno es 12,82%, mientras que en 2023 fue 11,22%. Hay una ligera disminución de 1,6 puntos porcentuales entre ambos años. Esto podría deberse al incremento de alumnos matriculados o una menor adquisición de ejemplares, aunque la Seccional sigue cumpliendo con el objetivo nacional de 10 volúmenes por alumno. </text>
  </threadedComment>
  <threadedComment ref="H18" dT="2024-07-18T19:45:01.38" personId="{EECC3256-223D-43E3-B6D1-0A4E946BF9CE}" id="{7237581D-3194-4825-8BF7-817A160F3140}">
    <text xml:space="preserve">En el primer semestre del 2024, la Seccional registró un total de 1,657,819 interacciones entre los 3,475 estudiantes matriculados. Estas interacciones fueron distribuidas por facultad para reflejar el uso específico de recursos virtuales en cada programa académico
CIENCIAS ECONÓMICAS ADMINISTRATIVAS Y CONTABLES:
Durante el primer semestre de 2024, se observó que los programas de pregrado y posgrado de la Facultad de Ciencias Económicas, Administrativas y Contables utilizaron recursos virtuales en un 34%, con un total de 306,011 interacciones registradas. Estas interacciones se distribuyen de la siguiente manera:
Docentes: 19,746 interacciones en 10 usuarios, representando el 15.5% del total.
Estudiantes de pregrado: 246,273 interacciones en 156 usuarios, equivalente al 80.5% del total.
Estudiantes de posgrado: 39,992 interacciones en 30 usuarios, con un porcentaje del 13.0% del total.
DERECHO, CIENCIAS POLÍTICAS Y SOCIALES:
Durante el primer semestre de 2024, se observó que los programas de pregrado y posgrado de la Facultad de Derecho, ciencias políticas y sociales utilizaron recursos virtuales en un 64%, con un total de 961,059 interacciones registradas. Estas interacciones se distribuyen de la siguiente manera:
Docentes: 44,342 interacciones en 23 usuarios, representando el 21.7% del total.
Estudiantes de pregrado: 618,728 interacciones en 672 usuarios, equivalente al 1.6% del total.
Estudiantes de posgrado: 297,989 interacciones en 164 usuarios, con un porcentaje del 3.2% del total.
CIENCIAS DE LA SALUD, EXACTAS Y NATURALES
Durante el primer semestre de 2024, se observó que los programas de pregrado y posgrado de la Facultad de Ciencias de la Salud Exactas y Naturales utilizaron recursos virtuales en un 48%, con un total de 253,254 interacciones registradas. Estas interacciones se distribuyen de la siguiente manera:
Docentes: 13,189 interacciones en 15 usuarios, representando el 19.2% del total.
Estudiantes de pregrado: 229,168 interacciones en 30 usuarios, equivalente al 1.1% del total.
Estudiantes de posgrado: 10,897 interacciones en 11 usuarios, con un porcentaje del 23.2% del total.
INGENIERÍA
Durante el primer semestre de 2024, se observó que los programas de pregrado y posgrado de la Facultad de Ciencias de la Salud Exactas y Naturales utilizaron recursos virtuales en un 24%, con un total de 137,495 interacciones registradas. Estas interacciones se distribuyen de la siguiente manera:
Docentes: 18,434 interacciones en 17 usuarios, representando el 7.5% del total.
Estudiantes de pregrado: 108,164 interacciones en 174 usuarios, equivalente al 1.1% del total.
Estudiantes de posgrado: 10,897 interacciones en 11 usuarios, con un porcentaje del 12.6% del total. </text>
  </threadedComment>
  <threadedComment ref="N18" dT="2025-01-27T18:31:58.03" personId="{EECC3256-223D-43E3-B6D1-0A4E946BF9CE}" id="{2A7F372B-985E-4C90-9320-D1D1493C0604}">
    <text>Análisis de Interacciones en la Seccional Pereira (Segundo Semestre de 2024)
Durante el segundo semestre de 2024, la Seccional Pereira registró un total de 1,092,709 interacciones hasta el 31 de diciembre, realizadas por 1,301 usuarios que hicieron uso de los recursos académicos. Sin embargo, al analizar los datos, es importante señalar que al sumar ciertos ítems en el sistema SIGUL, no se refleja adecuadamente lo que el sistema genera. En este sentido, destaco los siguientes puntos:
Interacciones de Docentes, Estudiantes de Pregrado, Posgrado y Graduados: Este grupo constituye la mayor parte de las interacciones registradas. No obstante, es importante observar que el sistema tiene algunas inconsistencias en la forma en que clasifica las interacciones.
Interacciones de Administrativos: El reporte de interacciones para los usuarios administrativos es constante, con un total de 25,340 interacciones distribuidas entre 9 usuarios. Esta cifra es la misma para todos los programas de la Seccional Pereira.
Interacciones de Estudiantes No Activos, Desertores, No Matriculados y No Definidos: Se registraron 21,553 interacciones entre 46 usuarios pertenecientes a estas categorías. Estas interacciones no se incluyen dentro del total de interacciones por facultad.
Para la Facultad de Ciencias Económicas, Administrativas y Contables, se detallan las interacciones de acuerdo con los diferentes tipos de usuarios:
Docentes: Se registraron 5.807 interacciones correspondientes a 7 usuarios.
Estudiantes de Pregrado: Se registraron 51,418 interacciones distribuidas entre 79 usuarios.
Estudiantes de Posgrado: Se registraron 1.150 interacciones realizadas por 7 usuarios.
Graduados: Se registraron 26,042 interacciones entre 21 usuarios.
El total de interacciones en esta facultad es de 84.417 en 114 usuarios, lo que representa el 8% de la utilización de recursos por parte de la facultad sobre el total de interacciones reflejadas para la Seccional (1,092,709 interacciones en 1,301 usuarios). Además, las interacciones de la facultad constituyen el 23% del total de estudiantes matriculados en la Facultad, que fueron 503 estudiantes.
Para la Facultad de Derecho Ciencias Políticas y Sociales, se detallan las interacciones de acuerdo con los diferentes tipos de usuarios:
Docentes: Se registraron 30.750 interacciones correspondientes en 24 usuarios.
Estudiantes de Pregrado: Se registraron 165.696 interacciones distribuidas entre 274 usuarios.
Estudiantes de Posgrado: Se registraron 21.525 interacciones realizadas por 57 usuarios.
Graduados: Se registraron 273.632 interacciones entre 218 usuarios.
El total de interacciones en esta facultad es de 491.603 en 573 usuarios, lo que representa el 45% de la utilización de recursos por parte de la facultad sobre el total de interacciones reflejadas para la Seccional (1,092,709 interacciones en 1,301 usuarios). Además, las interacciones de la facultad constituyen el 40% del total de estudiantes matriculados en la Facultad, que fueron 1.424 estudiantes.
Para la Facultad de Ciencias de la Salud exactas y naturales, se detallan las interacciones de acuerdo con los diferentes tipos de usuarios:
Docentes: Se registraron 14.653 interacciones correspondientes en 14 usuarios.
Estudiantes de Pregrado: Se registraron 243.218 interacciones distribuidas entre 259 usuarios.
Estudiantes de Posgrado: Se registraron 747 interacciones realizadas por 1 usuarios.
Graduados: Se registraron 16.064 interacciones entre 30 usuarios.
El total de interacciones en esta facultad es de 274.682 en 304 usuarios, lo que representa el 25% de la utilización de recursos por parte de la facultad sobre el total de interacciones reflejadas para la Seccional (1,092,709 interacciones en 1,301 usuarios). Además, las interacciones de la facultad constituyen el 46% del total de estudiantes matriculados en la Facultad, que fueron 663 estudiantes.
Para la Facultad de Ingenierías, se detallan las interacciones de acuerdo con los diferentes tipos de usuarios:
Docentes: Se registraron 33.356 interacciones correspondientes en 23 usuarios.
Estudiantes de Pregrado: Se registraron 144.855 interacciones distribuidas entre 210 usuarios.
Estudiantes de Posgrado: Se registraron 28.812 interacciones realizadas por 17 usuarios.
Graduados: Se registraron 13.922 interacciones entre 18 usuarios.
El total de interacciones en esta facultad es de 220.945 en 3268 usuarios, lo que representa el 20% de la utilización de recursos por parte de la facultad sobre el total de interacciones reflejadas para la Seccional (1,092,709 interacciones en 1,301 usuarios). Además, las interacciones de la facultad constituyen el 33% del total de estudiantes matriculados en la Facultad, que fueron 802 estudiantes.
El porcentaje de uso global se calcula considerando el total de usuarios registrados en relación con el total de estudiantes matriculados en todas las facultades:
Total de usuarios registrados: 1,301
Total de estudiantes matriculados: 3,392
Interpretación: El 38.36% de los estudiantes matriculados en la Seccional Pereira hicieron uso de los recursos virtuales durante el segundo semestre de 2024.</text>
  </threadedComment>
  <threadedComment ref="H19" dT="2025-01-31T20:46:49.56" personId="{EECC3256-223D-43E3-B6D1-0A4E946BF9CE}" id="{814B5AA8-4172-4E8D-AC8A-0C1F3468B832}">
    <text>2024: AÑO 2024
De acuerdo con las métricas establecidas, el objetivo para el acuerdo de servicio de consulta en sala y préstamo de material bibliográfico es del 0,3%, correspondiente al 50% del acuerdo de servicio.
Se adquirieron 417 ejemplares en total, distribuidos en 137 títulos: 28 títulos con 306 ejemplares fueron adquiridos por compra. (102 títulos con 103 ejemplares) fueron obtenidos por donación. (4 títulos con 5 ejemplares) fueron adquiridos a través de canje. Además, se cuenta con 546,438 títulos en formato electrónico suscritos en las bases de datos durante el año lectivo, lo que fortalece el acceso a recursos digitales y nos permite superar el índice de crecimiento por los recursos digitales adquiridos. Y el número de estudiantes matriculados fue de 3392 en el 2024.</text>
  </threadedComment>
  <threadedComment ref="H20" dT="2025-01-20T20:56:15.49" personId="{EECC3256-223D-43E3-B6D1-0A4E946BF9CE}" id="{E201D01F-C68C-41DA-9376-7C35FD9A465B}">
    <text>2024: Para la vigencia del año 2024, Se cumple la meta estándar nacional "Ejecutar el 80% de las actividades establecidas en el Plan Anual de Trabajo" , obteniéndose un resultado del 90,41%. De un total de 73 actividades programadas en el plan anual de trabajo (PAT) de Bienestar Universitario, 66 fueron ejecutadas.
Las actividades por área se ejecutaron así:
Salud: 11 actividades ejecutadas
Desarrollo Humano: 9 actividades ejecutadas
Deportes: 10 actividades ejecutadas
Cultura: 15 actividades ejecutadas
Promoción socioeconómica: 4 actividades ejecutadas
Programa de Permanecía y Graduación Estudiantil con Calidad (PPGEC): 7 actividades ejecutadas
Egresados: 10 actividades ejecutadas</text>
  </threadedComment>
  <threadedComment ref="H21" dT="2025-01-29T20:22:27.88" personId="{EECC3256-223D-43E3-B6D1-0A4E946BF9CE}" id="{A1106FB5-E706-446D-B917-9F0641184F53}">
    <text xml:space="preserve">2024: Para la vigencia del año 2024, desde la Dirección de Bienestar Universitario se cumple con la meta de ejecutar el 2% del presupuesto de la seccional Pereira.
El Presupuesto total ejecutado por Bienestar Universitario fue de $868.000.000 y el ejecutado en la seccional Pereira fue de $38.548.000.000 equivalente al 2,25%. </text>
  </threadedComment>
  <threadedComment ref="H22" dT="2024-07-18T19:47:44.49" personId="{EECC3256-223D-43E3-B6D1-0A4E946BF9CE}" id="{EDCFC1F5-41C4-4CB3-835A-2275344E6E82}">
    <text xml:space="preserve">Para el primer semestre del año la coordinación de Deportes obtiene un resultado del 10,98%, superando la meta del 10% de la participación de la comunidad en las actividades de Deportes.
El número total de participantes en actividades formativas fue de 1.498, el número total de participantes en actividades recreativas de 939, y de 67 estudiantes que participaron en grupos representativos, con respecto al total de población de la comunidad Unilibrista en semestre de 3.787.
Las actividades realizadas desde el área de recreación y deportes durante el primer semestre, tuvieron un impacto muy positivo en la comunidad. Se llevaron a cabo las disciplinas de futbol, baloncesto, voleibol, actividad física en el gimnasio y natación. </text>
  </threadedComment>
  <threadedComment ref="N22" dT="2025-01-20T20:57:52.27" personId="{EECC3256-223D-43E3-B6D1-0A4E946BF9CE}" id="{1DF120F0-B3B2-4B2F-A981-FA012A90397B}">
    <text xml:space="preserve">2024-2: Para el segundo semestre del año la coordinación de Deportes obtiene un resultado del 50,43%, superando la meta del 10% de la participación de la comunidad en las actividades de Deportes.
El número total de participantes en actividades formativas fue de 1.527, el número total de participantes en actividades recreativas de 2.609, y de 66 estudiantes que participaron en grupos representativos, con respecto al total de población de la comunidad Unilibrista en semestre de 3.500.
Las actividades realizadas desde el área de recreación y deportes durante el segundo semestre, tuvieron un impacto muy positivo en la comunidad. Se llevaron a cabo las disciplinas de futbol, baloncesto, voleibol, actividad física en el gimnasio y natación.
Las actividades recreativas mas relevantes para el segundo semestre fuero la semana unilibrista. </text>
  </threadedComment>
  <threadedComment ref="H23" dT="2024-07-18T19:46:59.75" personId="{EECC3256-223D-43E3-B6D1-0A4E946BF9CE}" id="{8A431DAF-2B2E-4AB3-A140-58215E5E2BCE}">
    <text xml:space="preserve">Para el primer semestre del 2024, desde la coordinación de cultura se cumplió la meta estándar nacional "Alcanzar la participación del 8% del total de la Comunidad Unilibrista en las acciones culturales", obteniendo la seccional Pereira un resultado seccional del 8,14% donde el total de participantes en actividades culturales formativas fue de 521, y actividades culturales recreativas de 2.987, con una población total de 3787 personas (estudiantes, docentes, administrativos) los cuales hacen parte de la comunidad unilibrista.
Dentro de las actividades destacadas para el segundo semestre desde el área de cultura se impacto en cursos cortos de pintura, danza árabe y lengua de señas y se continuo con la oferta de las disciplinas como:
Clases de danzas
Clases de música
Taller de lectura y escritura </text>
  </threadedComment>
  <threadedComment ref="N23" dT="2025-01-20T21:03:40.59" personId="{EECC3256-223D-43E3-B6D1-0A4E946BF9CE}" id="{64A5F9C1-A73D-43AA-8B9B-ABCFFDADABD0}">
    <text xml:space="preserve">2024-2: Para el segundo semestre del 2024, desde la coordinación de cultura se cumplió la meta estándar nacional "Alcanzar la participación del 8% del total de la Comunidad Unilibrista en las acciones culturales", obteniendo la seccional Pereira un resultado seccional del 30,73% de una población de 3.500 (estudiantes, docentes, administrativos).
Se conto con una participación de 22 personas en grupos representativos, 2.589 participantes en actividades culturales formativas y 1.920 participantes en actividades culturales recreativas.
Dentro de las actividades destacadas para el segundo semestre desde el área de cultura se impacto en las disciplinas de:
Clases de danzas
Clases de música
Clases de fotografía
Taller de lectura y escritura
Semillero de la filarmónica
</text>
  </threadedComment>
  <threadedComment ref="H24" dT="2024-07-08T00:38:33.49" personId="{995A7B25-BE4F-4EDC-980E-6DD7C75B0B17}" id="{E3A88F40-552D-408B-A0BB-859163FC1E0F}">
    <text>Para el primer semestre del 2024, la coordinación de salud cumple la meta del 50% con un resultado seccional del 53,23%, de un total de 3787 integrantes de la comunidad, se logran impactar a 2.016 personas entre estudiantes de pregrado y posgrado, docentes, administrativos y egresados de la comunidad Unilibrista.
Se continua con un impacto positivo en las intervenciones realizadas dirigidas a toda la comunidad Unilibrista, Fortaleciendo las acciones de promoción y prevención encaminadas a generar hábitos y estilos de vida saludable, que permitan una mayor conciencia y empoderamiento entre los integrantes de la comunidad universitaria, sobre la importancia de la cultura del cuidado de la salud como aspecto fundamental para el disfrute de la vida.
Así, se llevan a cabo programas sobre todo de prevención y promoción; contamos con consultorio médico y programas tales como:
Consulta Medica general
Consulta de control por medico general
Consulta de asesoría en planificación familiar
Valoración medico-deportiva
Programas de promoción y prevención
Atención inicial de emergencias (primeros auxilios)
Servicio de área protegida
Programa de autocuidado:
Manejo del estrés
Sexualidad responsable
Orientación en hábitos de vida saludable
Detección y diagnostico temprano en alteración psicosocial.</text>
  </threadedComment>
  <threadedComment ref="N24" dT="2025-01-20T21:06:15.01" personId="{EECC3256-223D-43E3-B6D1-0A4E946BF9CE}" id="{83D1D6D7-5512-4F60-964A-58AE95A816A2}">
    <text xml:space="preserve">2024-2: Para el Segundo semestre del 2024, la coordinación de salud cumple la meta del 50% con un resultado seccional del 59,14%, de un total de 3500 integrantes de la comunidad, se logran impactar a 2.070 personas entre estudiantes de pregrado y posgrado, docentes, administrativos y egresados de la comunidad Unilibrista.
Se continua con un impacto positivo en las intervenciones realizadas dirigidas a toda la comunidad Unilibrista, Fortaleciendo las acciones de promoción y prevención encaminadas a generar hábitos y estilos de vida saludable, que permitan una mayor conciencia y empoderamiento entre los integrantes de la comunidad universitaria, sobre la importancia de la cultura del cuidado de la salud como aspecto fundamental para el disfrute de la vida.
Así, se llevan a cabo programas sobre todo de prevención y promoción; contamos con consultorio médico y programas tales como:
Consulta Medica general
Consulta de control por medico general
Consulta de asesoría en planificación familiar
Valoración medico-deportiva
Programas de promoción y prevención
Atención inicial de emergencias (primeros auxilios)
Servicio de área protegida
Programa de autocuidado:
Manejo del estrés
Sexualidad responsable
Orientación en hábitos de vida saludable
Detección y diagnostico temprano en alteración psicosocial </text>
  </threadedComment>
  <threadedComment ref="H25" dT="2024-07-08T00:39:37.64" personId="{995A7B25-BE4F-4EDC-980E-6DD7C75B0B17}" id="{C0CE1E66-6D8D-4D00-B56C-1993D6C43993}">
    <text xml:space="preserve">Para el primer semestre del 2024, el área de desarrollo humano cumple la meta estándar nacional, con un resultado seccional del 25,53% de una población total de 3787 personas entre estudiantes de pregrado y posgrado, docentes, administrativos y egresados que hacen parte de la comunidad unilibrista, participaron en programas de desarrollo humano 1934 personas.
Desde el área de Desarrollo humano realizamos acompañamiento integral en salud mental en momentos de crisis, con seguimiento y continuidad de terapias psicológica clínica a la Comunidad Unilibrista y programas tales como:
Asesoría y acompañamiento Psicológico
Talleres motivacionales para la practica empresarial, integral y profesional
Talleres de adaptación a la vida universitaria
Educación y asesoría para el crecimiento y desarrollo personal y profesional
Programa de autocuidado:
Manejo del estrés
Sexualidad responsable
Hábitos de vida saludable
Encuentro de padres unilibristas
Salud mental
valoración por psicología clínica
acompañamiento y consejería en manejo de alteraciones psicosociales </text>
  </threadedComment>
  <threadedComment ref="N25" dT="2025-01-20T21:01:11.14" personId="{EECC3256-223D-43E3-B6D1-0A4E946BF9CE}" id="{CBAE3CB5-AD0F-4800-A48D-19AB6F8E6B55}">
    <text xml:space="preserve">2024-2: Para el segundo semestre del 2024, el área de desarrollo humano cumple la meta estándar nacional, con un resultado seccional del 25,71% de una población total de 3500 personas entre estudiantes, docentes, administrativos y egresados que hacen parte de la comunidad unilibrista, participaron en programas de desarrollo humano 1800 personas.
Desde el área de Desarrollo humano realizamos acompañamiento integral en salud mental en momentos de crisis, con seguimiento y continuidad de terapias psicológica clínica a la Comunidad Unilibrista y programas tales como:
Asesoría y acompañamiento Psicológico
Talleres motivacionales para la practica empresarial, integral y profesional
Talleres de adaptación a la vida universitaria
Educación y asesoría para el crecimiento y desarrollo personal y profesional
Programa de autocuidado:
Manejo del estrés
Sexualidad responsable
Hábitos de vida saludable
Encuentro de padres unilibristas
Salud mental
valoración por psicología clínica
acompañamiento y consejería en manejo de alteraciones psicosociales </text>
  </threadedComment>
  <threadedComment ref="H26" dT="2024-07-18T19:46:01.69" personId="{EECC3256-223D-43E3-B6D1-0A4E946BF9CE}" id="{43A2F713-27A9-4777-9D4A-7C811EE2ABE4}">
    <text>Para el primer semestre del 2024, 93 usuarios calificaron el servicio a través del sistema de calidad obteniéndose como resultado el 4,98% de la satisfacción en la atención en salud.
Los servicios ofrecidos en esta área son: Consulta médica, asesorías en planificación familiar, atención inicial de urgencias y emergencias, servicio del área protegida, entre otros.</text>
  </threadedComment>
  <threadedComment ref="N26" dT="2025-01-20T21:07:08.75" personId="{EECC3256-223D-43E3-B6D1-0A4E946BF9CE}" id="{0DE38C5A-3CDA-4BD2-A172-C5DFA853F891}">
    <text xml:space="preserve">2024-2: Para el segundo semestre del 2024, 95 usuarios calificaron el servicio a través del sistema de calidad obteniéndose como resultado el 4,95% de la satisfacción en la atención en salud.
Los servicios ofrecidos en esta área son: Consulta médica, asesorías en planificación familiar, atención inicial de urgencias y emergencias, servicio del área protegida, entre otros. </text>
  </threadedComment>
  <threadedComment ref="H27" dT="2024-07-18T19:46:29.33" personId="{EECC3256-223D-43E3-B6D1-0A4E946BF9CE}" id="{3FA1D9F2-CCE7-4D4E-B1F0-9AC76765AB03}">
    <text xml:space="preserve">Para el primer semestre del 2024, 8 usuarios calificaron el servicio de psicología, por medio del sistema de calidad, con una sumatoria de 40 calificaciones, obteniéndose una evaluación del 5,0% de satisfacción.
Se cuenta con servicio Psicología clínica y educativa, psicóloga asignada a cada facultad , las cuales trabajan en las estrategias educativas que ayudan a la institución a ampliar las tasas de permanencia y graduación con calidad. </text>
  </threadedComment>
  <threadedComment ref="N27" dT="2025-01-20T21:07:55.26" personId="{EECC3256-223D-43E3-B6D1-0A4E946BF9CE}" id="{8DAC5D56-5C29-4E8E-861E-3A27AF3DC782}">
    <text xml:space="preserve">2024-2: Para el Segundo semestre del 2024, 41 usuarios calificaron el servicio de psicología, por medio del sistema de calidad, con una sumatoria de 201 calificaciones, obteniéndose una evaluación del 4,9% de satisfacción.
Se cuenta con servicio Psicología clínica y educativa, las cuales trabajan en las estrategias educativas que ayudan a la institución a ampliar las tasas de permanencia y graduación con calidad y la adaptación a la vida universitaria. </text>
  </threadedComment>
  <threadedComment ref="H28" dT="2024-07-18T19:48:24.07" personId="{EECC3256-223D-43E3-B6D1-0A4E946BF9CE}" id="{7ABCC392-9DB3-48CF-B039-491C9445CED4}">
    <text xml:space="preserve">Para el primer semestre del 2024, desde la coordinación de promoción socioeconómica contamos con una participación de 739 integrantes de la comunidad unilibrista, entre estudiantes, docentes, personal administrativo y egresados, de 3.787 total de la población de la comunidad unilibrista, con un resultado de impacto del 19,51%
Llevando a cabo desde la coordinación de promoción socioeconómica actividades presenciales, como:
1. Estudiantes impactados en la Inducción en pregrado.
2. Noche de la excelencia
3. Noche de la pertenencia
4. Capacitaciones de liderazgo
5. Escuela de liderazgo </text>
  </threadedComment>
  <threadedComment ref="N28" dT="2025-01-20T21:08:24.84" personId="{EECC3256-223D-43E3-B6D1-0A4E946BF9CE}" id="{A36602FD-285C-47C3-B560-B9618BA8033C}">
    <text xml:space="preserve">2024-2: Para el segundo semestre del 2024, desde la coordinación de promoción socioeconómica contamos con una participación de 1904 integrantes de la comunidad unilibrista, entre estudiantes, docentes, personal administrativo y egresados, de 3.500 total de la población de la comunidad unilibrista, con un resultado de impacto del 54,40%
Llevando a cabo desde la coordinación de promoción socioeconómica actividades presenciales, como:
1. Estudiantes impactados en la Inducción en pregrado.
2. Noche de la excelencia
3. Noche de la pertenencia
4. Capacitaciones de liderazgo
5. Escuela de liderazgo
6. Semana de la integración Unilibrista
7. Celebración dia de la familia unilibrista </text>
  </threadedComment>
  <threadedComment ref="H29" dT="2024-07-18T19:49:55.20" personId="{EECC3256-223D-43E3-B6D1-0A4E946BF9CE}" id="{B5FB9078-7645-449C-8F86-FFF23EA79AA4}">
    <text xml:space="preserve">Para el primer semestre del año 2024, se cumple la meta nacional, obteniéndose en la seccional el 4,52%. De un total de 171 beneficiados con recursos (Económicos, Tecnológicos, otros), de acuerdo al total de la comunidad uniibrista, que fue de 3787, distribuidos así:
* Desde las secretarías académicas por reglamento estudiantil, se hizo entrega de 100 becas a los estudiantes que cumplen requisitos para matricula de honor.
* Se realiza seguimiento y apoyo a 71 estudiantes que ingresan por el programa de Risaralda Profesional. </text>
  </threadedComment>
  <threadedComment ref="N29" dT="2025-01-20T21:10:31.51" personId="{EECC3256-223D-43E3-B6D1-0A4E946BF9CE}" id="{D6430D09-DEDF-42CB-B298-89C6BD90A72A}">
    <text xml:space="preserve">2024-2: Para el segundo semestre del año 2024, se cumple la meta nacional, obteniéndose en la seccional el 4,11%. De un total de 144 beneficiados con recursos (Económicos, Tecnológicos, otros), de acuerdo al total de la comunidad uniibrista, que fue de 3500, distribuidos así:
* Desde las secretarías académicas por reglamento estudiantil, se hizo entrega de 75 becas a los estudiantes que cumplen requisitos para matricula de honor.
</text>
  </threadedComment>
  <threadedComment ref="H30" dT="2024-07-18T19:50:35.26" personId="{EECC3256-223D-43E3-B6D1-0A4E946BF9CE}" id="{C4A3BB7A-7B55-4BE1-9D63-F1703DF082AB}">
    <text xml:space="preserve">Durante el primer semestre de 2024, se cumplió la meta estándar nacional del 2%, lográndose un resultado en la seccional del 4.42%. El número de egresados que participaron en eventos realizados en la Seccional fue de 636 del total de 14.394 egresados que cuentan con la base de datos actualizada (a través de registros de Excel y la plataforma de egresados adviser.
Se realizaron en total 53 actividades, liderados por algunos de los directores de programa de cada Facultad; desde el Área de Egresados se brinda apoyo con la publicación de los mismos y se aclaran inquietudes con los egresados que requieren mayor información.
La realización de diferentes eventos permite fortalecer el vínculo de los egresados con su Alma Mater, como una de las sugerencias que más se ha recibido (Programación de actualizaciones de los diferentes programas).
Como oportunidad de mejora se continuará el contacto directo con la nueva generación de graduados con el fin de lograr que la asistencia sea más significativa a la participación de los diferentes eventos que se realizan en la seccional, también insistir con los programas y áreas que no reportaron actividades con egresados para realicen actividades para egresados (Nutrición y Dietética, Ing. Civil, Ing. Comercial, Trabajo Social, Áreas de Salud y Desarrollo Humano y Promoción Socioeconómica), </text>
  </threadedComment>
  <threadedComment ref="N30" dT="2025-01-20T21:11:10.42" personId="{EECC3256-223D-43E3-B6D1-0A4E946BF9CE}" id="{93A46F82-8ED4-4C30-B51E-5BAE8B11D7B7}">
    <text xml:space="preserve">2024-2: Para el segundo semestre de 2024, se cumplió la meta estándar nacional del 2%, con una participación de 1.151 egresados en eventos realizados por la Seccional, de un total de 15.578, equivalente al 7.39%.
Se realizaron en total 29 actividades, con la participación de las Facultades y sus directores de programa; desde el Área de Egresados se brinda apoyo con la publicación de los mismos y se suministra la información necesaria de acuerdo con las inquietudes de los interesados.
Los eventos con temas de actualizaciones académicas, permite fortalecer el vínculo de los egresados con su Alma Mater. Se puede apreciar un aumento significativo en la participación de nuestros graduados. </text>
  </threadedComment>
  <threadedComment ref="H31" dT="2024-07-18T19:51:19.05" personId="{EECC3256-223D-43E3-B6D1-0A4E946BF9CE}" id="{4BD4B348-ECCD-4F2C-B9E7-D1DB23953202}">
    <text xml:space="preserve">El total de egresados que cuentan con la base de datos actualizado es de 14.394 de un total de 26.079 egresados. Durante el semestre 2024-1 se actualizaron 2.139 egresados a través de la plataforma Adviser, superando la meta del 50% (2023-1) que fue de 1.510.
Una de las estrategias donde mayor resultado se ha obtenido en la seccional, ha sido a través de llamadas telefónicas y atención personalizada. </text>
  </threadedComment>
  <threadedComment ref="N31" dT="2025-01-20T21:11:38.73" personId="{EECC3256-223D-43E3-B6D1-0A4E946BF9CE}" id="{61497A25-41E6-4C63-8BD5-C033147CD307}">
    <text xml:space="preserve">2024-2: El total de egresados que cuentan con la base de datos actualizado es de 15.578 de un total de 26.682 egresados. Durante el semestre 2024-2 se actualizaron 1942 egresados a través de la plataforma Adviser.
Una de las estrategias donde mayor resultado se ha obtenido en la seccional, ha sido a través de llamadas telefónicas y atención personalizada. </text>
  </threadedComment>
  <threadedComment ref="H32" dT="2024-07-18T19:52:19.43" personId="{EECC3256-223D-43E3-B6D1-0A4E946BF9CE}" id="{A2D739F5-5BC3-481F-98C2-CA90E67326D5}">
    <text xml:space="preserve">En el primer semestre del año 2024, se cumplió con la meta estándar nacional del 2% , se obtuvo un resultado seccional del 2.48%. la participación de los egresados en actividades de Bienestar universitario fue de 357 de un total de 14.394 egresados que cuentan con la base de datos actualizada. Desde cada una de las coordinaciones de Bienestar Universitario, se distribuye de la siguiente manera:
* Área de Desarrollo Humano: 25 egresados - en atenciones Psicológicas.
* Área de Salud: 20 egresados, en actividades de consulta médica.
* Área Deportes: 160 egresados, en actividades como clases de natación, Inter Roscas Fútbol, clases de baloncesto y en el préstamo de escenarios deportivos.
* Área cultura: tuvo una participación de 50 egresados en las actividades de día de la mujer, lectura escritura y música.
* Área promoción socioeconómica: 102 egresados que tuvieron participación del directorio de emprendimiento. </text>
  </threadedComment>
  <threadedComment ref="N32" dT="2025-01-20T21:12:06.75" personId="{EECC3256-223D-43E3-B6D1-0A4E946BF9CE}" id="{E2FE01F4-A347-4126-9B46-66B4EBB75682}">
    <text xml:space="preserve">2024-2: En el segundo semestre del año 2024, se cumplió con la meta estándar, se obtuvo un resultado seccional del 3.33%. La participación de los egresados en actividades de Bienestar universitario fue de 518 de un total de 15.578 egresados que cuentan con la base de datos actualizada. Desde cada una de las coordinaciones de Bienestar Universitario, se distribuye de la siguiente manera:
Área de Egresados: 309 egresados
Área de salud: participaron 23 egresados
Desarrollo Humano: participaron 71 egresados
Área Deportes: 68 egresados impactados.
Área cultura: participación de 31 egresados.
Área promoción socioeconómica: participación de 12 egresados
Area de permanencia: participación de 4 egresados. </text>
  </threadedComment>
  <threadedComment ref="H33" dT="2025-01-20T21:14:53.04" personId="{EECC3256-223D-43E3-B6D1-0A4E946BF9CE}" id="{AD87E6F9-B044-49B4-A15E-A7EDE092D64D}">
    <text xml:space="preserve">2024: Se dió cumplimiento al PIDI proyectos 21, 22 y 23 y al plan de trabajo de Calidad de la siguiente manera:
Proyecto 21: De las 5 acciones y 11 actividades , se realizaron 11 con un 100% de cumplimiento.
1. Acompañamiento a los procesos para realizar ajustes a los documentos por solicitudes de cambio Documental
2. Actualización anual de la herramienta de comunicaciones por los 16 procesos del SGC para identificar las comunicaciones internas y externas.
3. Actualización del mapa de procesos y política de calidad de acuerdo al alcance incluyendo todas las Facultades del SGC acorde con los objetivos del mismo a directrices nacionales (Facultades de: Derecho Ciencias Políticas y Sociales y Ciencias de la Salud Exactas y naturales)
4. Realizar las auditorías internas y externas para verificar el cumplimiento de normatividad y satisfacción del cliente.
5.Identificación anual de nuevos cambios que afecten positiva o negativamente la universidad en cada uno de los procesos y las actividades para su ejecución.
6.Identificación anual de nuevos riesgos y oportunidades de mejora para mitigarlos y/o controlarlos.
7.Brindar apoyo a los procesos para registrar y hacer seguimiento a la ejecución de los Comités institucionales en el sistema de información KAWAK
8. Seguimiento a la Medición de indicadores de proceso y de acuerdos de servicio con sus análisis de resultados
9.Realización de la Revisión Gerencial anual como rendición de cuentas del estado de los procesos
10. Elaboración y ejecución de los cronogramas de acompañamiento con los procesos con el fin de sostenimiento y mantenimiento del SGC
11.Recertificación del Sistema con el 100% de las Facultades y mantenimiento del SGC.
Proyecto 22: De las 4 acciones y 5 Actividades , se realizaron 5 con un 100% cumplimiento, respecto a la encuesta de satisfacción se está a la espera de la consolidación de los resultados a nivel nacional para formular e implementar oportunidades de mejora de acuerdo a resultados.
1. Acompañamiento a los procesos para identificar las oportunidades de mejora que generen impacto en el proceso o en la institución
2. Realización de acompañamientos y capacitaciones a los líderes de proceso y equipos de trabajo relacionados al SGG.
3. Aplicación de la encuesta de satisfacción 2024 y formular e implementar oportunidades de mejora de acuerdo a resultados.
4. Continuar con el seguimiento a la atención a peticiones, quejas, reclamos y denuncias (PQRSD) generando acciones correctivas o de mejora.
5. Continuar realizando seguimiento, control y medición a las calificaciones del servicio y servicios no conformes.
Proyecto 23: 1 accion y 8 Actividades , se realizaron 8 con un 100% cumplimiento, respecto a la certificación del Centro de Conciliación del Consultorio Juridico no fue programada por la Dirección Nacional de Calidad para 2024 y respecto a la certificación de estadares de calidad del laboratorio de servicios de la Facultad de Ciencias de la salud, se solicitó la vista pero está no ha sido programada por el departamento de salud pública del departamento de Risaralada.
1.Documentar procedimientos de los sistemas integrados de gestión, que aún no se encuentren documentados o están inconclusos
2.Continuar realizando control de documentos y registros en todos los sistemas que aún no se hayan estandarizado.
3.Formular Indicadores en todos los sistemas
4.Identificación de riesgos en los procesos que corresponda.
5.Incluir en las auditorías internas de calidad los diferentes sistemas integrados.
6.Acompañamiento al centro de conciliación del consultorio jurídico en la documentación para el cumplimiento de los requisitos de la norma NT5906 del 2012 de Minjusticia.
7.Acompañamiento a la facultad de salud en la documentación para el cumplimiento de los requisitos de la norma ISO 170025 para acreditar laboratorios.
8. Ejecución del comité de los SIG. </text>
  </threadedComment>
  <threadedComment ref="H34" dT="2025-01-23T18:10:23.68" personId="{EECC3256-223D-43E3-B6D1-0A4E946BF9CE}" id="{E56A62C7-B9F3-4EC5-A74A-7086FE1F498E}">
    <text xml:space="preserve">2024:PEREIRA 2024: Se identificaron 22 cambios en los procesos, para lo cual se formularon 66 actividades en el plan de implementación de cambios. Se implementaron 63 actividades equivalente al 95.45% a la fecha de la ejecución del cronograma de seguimientos (20/12/2024).
Tipos de cambio:
4 Infraestructura, instalaciones y equipos
2 Normativo
10 Procesos y/o Métodos de Trabajo.
2 Recurso Humano (Clave)
4 Tecnológicos
Procesos:
1 Aseguramiento de la Calidad
3 Bienestar Universitario
3 Dirección Estratégica
5 Docencia
1 Gestión de Servicios Generales
1 Gestión Financiera
2 Gestión Humana
2 Gestión Informática
1 Investigación
3 Proyección Social
Para los 3 cambios pendientes se continuará su ejecución para el año 2025:
1. Actualización plan de ordenamiento del campus.
2.Adaptación Programa de Residuos Generados en la atención en salud y otras actividades
3-Ampliación de la oferta de venta de servicios de la Facultad de Ciencias de la Salud </text>
  </threadedComment>
  <threadedComment ref="H35" dT="2025-01-20T21:15:44.36" personId="{EECC3256-223D-43E3-B6D1-0A4E946BF9CE}" id="{35C171D2-04A5-48A9-A9D5-7EC0CB6F6272}">
    <text xml:space="preserve">2024: Desde la coordinación de calidad se trabajó con los lideres de proceso en la actualización del mapa de riesgo de la seccional y se implementaron los controles en KAWAK para el tratamiento de los mismos.
Para el 2024, se trabajó en la mitigación de 35 riesgos en los diferentes procesos: 27 identificados en el periodo y 8 riesgos de otros periodos así: (2019: 1, 2021: 2, 2023:6), se formularon 67 acciones, de las cuales se encuentran 58 implementadas y con seguimiento registrado en el kawak con un porcentaje de cumplimiento en su control y mitigación del 87%.
Los riesgos están clasificados así:
3 Estratégico
5 Financiero
8 Operativo
3 Reputacional
4 Legal
2 Normativo
7 Procesos Interno
3 Tecnologico </text>
  </threadedComment>
  <threadedComment ref="E36" dT="2024-07-26T20:28:05.13" personId="{EECC3256-223D-43E3-B6D1-0A4E946BF9CE}" id="{AF233973-8C1D-4066-8B5A-2DE1750DEC5D}">
    <text>Máximo que el 20% de las quejas del semestre sean recurrentes.
(Equivale al 8% del total del Objetivo 1)</text>
  </threadedComment>
  <threadedComment ref="H36" dT="2024-07-18T19:53:15.75" personId="{EECC3256-223D-43E3-B6D1-0A4E946BF9CE}" id="{9F72D093-073D-46EF-9B8E-44F94D400EF7}">
    <text xml:space="preserve">2024-1: Durante el primer semestre de 2024, de un total de 30 PQRSD, se presentaron 6 quejas recurrentes, equivalentes al 20 %, las cuales fueron revisadas y atendidas por el proceso responsable:
1.Afectación de clase por paro
2.Cese de actividades
3.Preocupación e Inconformidad
4.Derecho de Petición- Facultad de Derecho por cese de actividades
5.Solicitud de reparacion red WIFI
6-Queja reiterada pésimo servicio de internet.Ediifcio de laboratorios de Ingenierìas </text>
  </threadedComment>
  <threadedComment ref="N36" dT="2025-01-20T21:16:20.80" personId="{EECC3256-223D-43E3-B6D1-0A4E946BF9CE}" id="{9BF62076-6635-4701-952E-AD895F58776C}">
    <text xml:space="preserve">2024-2: PEREIRA: Durante el segundo periodo del año 2024, de un total de 59 PQRSD, se presentó 1 queja recurrente equivalente al 1.69%, la cual fue revisadas y atendida por el proceso responsable:
Motivo: NOTIFICACION DE UNA SITUACION EN LA ESP SST. </text>
  </threadedComment>
  <threadedComment ref="E37" dT="2024-07-26T20:28:32.39" personId="{EECC3256-223D-43E3-B6D1-0A4E946BF9CE}" id="{79133C2F-8595-41F3-9163-D0EAC9E8D1E1}">
    <text>Cerrar un 90% del total de quejas recibidas en el periodo
(Equivale al 6% del total del Objetivo 1)</text>
  </threadedComment>
  <threadedComment ref="H37" dT="2024-07-18T20:02:18.99" personId="{EECC3256-223D-43E3-B6D1-0A4E946BF9CE}" id="{E5F1313E-9F99-44ED-98D2-46756745B79A}">
    <text xml:space="preserve">Durante el primer semestre de 2024 , a través de la página web de la Universidad (KAWAK), se presentaron 30 PQRSD de los cuales 9 fueron peticiones, 7 quejas, 5 reclamos 5 requerimientos de ayuda, 2 solicitudes de información y 2 sugerencias, 29 se respondieron en el tiempo establecido equivalente al 96.67%. Correspondientes a los procesos de:
ADMISIONES Y REGISTRO 7
BIBLIOTECA 1
DIRECCIÓN ESTRATÉGICA 1
FACULTAD DE CIENCIAS DE LA SALUD 2
FACULTAD DE CIENCIAS ECONOMICAS 1
FACULTAD DE DERECHO 8
FACULTAD DE INGENIERIAS 3
GESTION FINANCIERA 1
GESTION HUMANA 2
GESTION INFORMATICA 2
SERVICIOS GENERALES 2 </text>
  </threadedComment>
  <threadedComment ref="N37" dT="2025-01-20T21:18:11.63" personId="{EECC3256-223D-43E3-B6D1-0A4E946BF9CE}" id="{9C36B0AD-E2E1-4B64-A6BA-DF7E1C88EDC3}">
    <text xml:space="preserve">2024-2:PEREIRA: Durante el segundo semestre de 2024 , a través de la página web de la Universidad (KAWAK), se presentaron 59 PQRSD las cuales fueron cerradas en un 100% en el periodo.
Las PQRSD se clasificaron así:
34 Peticiones
9 Quejas
1 Reclamos
2 Denuncia
7 Requerimientos de Ayuda
4 Solicitudes de Información Pública
2 Sugerencias / Propuesta
De tipo :
26 Académicas
12 Administrativas
2 Infraestructura Fisica
2 Infraestructura Tecnologica
7 Bienestar
5 Financieras
2 Consultorio Juridico
2 Seguridad
1 Gestión Ambiental
PQRSD por proceso:
10 ADMISIONES Y REGISTRO
4 BIENESTAR UNIVERSITARIO
3 CONSULTORIO JURIDICO Y CENTRO DE CONCILIACION
2 DIRECCION ESTRATEGICA
3 DIRECCION FINANCIERA
4 FACULTAD DE CIENCIAS DE LA SALUD
2 FACULTAD DE CIENCIAS ECONOMICAS
6 FACULTAD DE DERECHO
2 FACULTAD DE INGENIERIAS
4 GESTION HUMANA
2 GESTION INFORMATICA
1 PROMOCION Y MERCADEO
12 SECRETARIA SECCIONAL
4 SERVICIOS GENERALES </text>
  </threadedComment>
  <threadedComment ref="E38" dT="2024-07-26T20:28:52.69" personId="{EECC3256-223D-43E3-B6D1-0A4E946BF9CE}" id="{4E849432-89A7-4DA6-8A09-10D37F1F5900}">
    <text>Responder dentro del tiempo establecido un 80% del total de quejas recibidas en el periodo
(Equivale al 6% del total del Objetivo 1)</text>
  </threadedComment>
  <threadedComment ref="H38" dT="2024-07-18T20:07:14.11" personId="{EECC3256-223D-43E3-B6D1-0A4E946BF9CE}" id="{C242B356-E235-4D30-8F6C-3EF0CC2A824E}">
    <text xml:space="preserve">2024-1: De un Total de 30 PQRSD presentadas en el primer semestre, 27 de ellas fueron respondidas dentro del tiempo establecido. con un cumplimiento en tiempo de respuesta del 90%.
Petición (9)
Quejas (7)
Reclamos (5)
Requerimientos de Ayuda (5)
Solicitudes de Información Pública (2)
Sugerencias / Propuesta (2) </text>
  </threadedComment>
  <threadedComment ref="N38" dT="2025-01-20T21:19:29.71" personId="{EECC3256-223D-43E3-B6D1-0A4E946BF9CE}" id="{178FC148-006F-407F-B22B-53BD674803D2}">
    <text xml:space="preserve">2024: Durante el segundo periodo del año 2024, a través de la página web de la Universidad (KAWAK), se recibieron un total de 59 PQRSD, 58 de ellas fueron respondidas dentro del tiempo establecido. con un cumplimiento en tiempo de respuesta del 98.21%.
34 peticiones
9 quejas
1 reclamo
2 denuncias
7 requerimientos de ayuda,
4 solicitudes de información publica
2 sugerencias.
La restante no se pudo cumplir con el tiempo establecido porque la solictud estaba en revisión por parte del departamento juridico. </text>
  </threadedComment>
  <threadedComment ref="H39" dT="2025-01-20T21:21:37.49" personId="{EECC3256-223D-43E3-B6D1-0A4E946BF9CE}" id="{2B8E83C2-728B-482C-9784-7A4ACDB7A1C0}">
    <text xml:space="preserve">2024: En la seccional Pereira se realizaron las auditorías internas del 14 al 22 de mayo de 2024. Se auditaron los 16 procesos inmersos en el Sistema de Gestión de Calidad, (19) áreas teniendo en cuenta cada Facultad a través de auditorías presenciales. Los procesos de Adquisiciones y suministros, Internacionalización y Servicios Generales fueron auditadas de manera remota. Para la ejecución de las auditorías se contó con 11 auditores activos internos asignados a los diferentes procesos y 3 auditores de otras seccionales (1 seccional de Cali y 2 de Bogotá)
1Jorge Enrique Ramírez Rincón
2Adriana Patricia Oyuela López
3Claudia Liliana Piedrahíta Castaño
4"Jaime Alonso Vélez Mazo"
5German Bedoya Cardona
6Carlos Andrés Mejía Vergara
7"Endna García Hernández"
8Jaime Eduardo Uricoechea Bedoya
9Angela María Arias Toro
10Adriana Felisa Guzmán Maya
11Leidy Johana Chiquito Becerra
12.César Homero Villota Cuaychar (Cali Virtual)
13.Guillermo A. Schoonewolff A. (Bogotá Virtual)
14. Rafael E. De La Rosa C. (Bogotá Virtual)
Como resultado se recibieron:
-(4) no conformidades para las cuales se generaron (9) acciones correctivas, las cuales se trabajaron con los líderes de proceso y equipos de trabajo y quedaron cerradas al 100% en el periodo y (50) observaciones para las cuales se generaron (69) oportunidades de mejora en los procesos, se logró cerrar 40 oportunidades de mejora en el periodo, quedan 10 para ejecuatar en el año 2025.
1 BIENESTAR UNIVERSITARIO
1 ADQUISICIONES Y SUMINISTROS
1 GESTIÓN HUMANA
1 PROYECCIÓN SOCIAL(PRACTICAS) </text>
  </threadedComment>
  <threadedComment ref="B40" dT="2025-01-20T21:22:23.25" personId="{EECC3256-223D-43E3-B6D1-0A4E946BF9CE}" id="{E62FABEE-9014-4269-90E8-99039805FAF8}">
    <text>INHABILITADO EN 2024 POR COORD NAC CALIDAD</text>
  </threadedComment>
  <threadedComment ref="B41" dT="2025-01-20T21:24:00.62" personId="{EECC3256-223D-43E3-B6D1-0A4E946BF9CE}" id="{2B0A8577-021B-4602-AA03-F4433D25FAFF}">
    <text>INHABILITADO EN 2024 POR COORD NAC CALIDAD</text>
  </threadedComment>
  <threadedComment ref="H42" dT="2025-02-12T13:15:43.56" personId="{EECC3256-223D-43E3-B6D1-0A4E946BF9CE}" id="{6F853DB0-771F-4832-9404-99EEDA592DAC}">
    <text>2024: Se entregaron los 4 estados financieros obligatorios con los respectivos anexos a la revisoría fiscal y a la sede principal. El 25 de enero 2025 según cronograma nacional.</text>
  </threadedComment>
  <threadedComment ref="H43" dT="2025-01-27T17:54:44.87" personId="{EECC3256-223D-43E3-B6D1-0A4E946BF9CE}" id="{B0328C5B-B53C-495C-B7E3-61D9A8CD4C88}">
    <text xml:space="preserve">Para el año 2024 se cumplio con el indicador de Inversiones, recursos de capital 0, el indicador nos da como resultado 6.6% en las modificaciones al presupuesto. </text>
  </threadedComment>
  <threadedComment ref="H44" dT="2025-01-27T17:55:39.20" personId="{EECC3256-223D-43E3-B6D1-0A4E946BF9CE}" id="{C0E5F8C7-0CCF-4813-A51F-9F8A21E54F79}">
    <text xml:space="preserve">2024: Se cumple el indicador de precisión del presupuesto del gasto al estar por debajo del 10%. El valor del presupuesto total de gastos aprobado fue de 43.171 millones, el valor del total del presupuesto de gastos modificado fue de 43.744 millones, no hubo adiciones de recursos de capital </text>
  </threadedComment>
  <threadedComment ref="H45" dT="2025-01-27T17:56:33.85" personId="{EECC3256-223D-43E3-B6D1-0A4E946BF9CE}" id="{7CB984F6-D209-4D56-A889-A0DBDB781C22}">
    <text xml:space="preserve">Año 2024: Se cumplió la meta nacional " no superar el 3% de variación entre el presupuesto aprobado y el ajustado ", se presento una variación del 1.68%. </text>
  </threadedComment>
  <threadedComment ref="H46" dT="2024-11-01T18:10:13.73" personId="{EECC3256-223D-43E3-B6D1-0A4E946BF9CE}" id="{658A73E6-740F-4D46-9C1B-7D4E6EDCBF18}">
    <text xml:space="preserve">Si bien se supera la meta estándar nacional (80%), con un 80.29%, donde de $2.741.400.818, se logró recaudar el valor de $2.200.972.664, situación atípica en la seccional, donde el recuado generalmente supera ampliamente lo establecido, en este caso, se tardó en la legalización de algunos estudiantes que tiene crédito con esta entidad por la situación presentada de un paro de apróximadamente dos meses, lo que afecto no solo las legalizaciones, sino otras actividades en la Universidad Libre de la Seccional Pereira. </text>
  </threadedComment>
  <threadedComment ref="N46" dT="2025-01-29T20:23:13.54" personId="{EECC3256-223D-43E3-B6D1-0A4E946BF9CE}" id="{63A86183-0E0B-4808-8859-33288BF7D4B2}">
    <text>2024: Se supera la meta estándar nacional (80%), en la seccional se obtuvo un resultado del 95.16%%, el valor total de los créditos otorgados por las entidades financieras fue de $2.805.235.860 y el valor total recaudado fue $2.669.487.328 lo que corresponde a un 95.16%. La principal entidad financiera para la Seccional es el ICETEX, por lo tanto, se tiene establecido el cobro a los estudiantes que están morosos con esta entidad para que, a su vez, el desembolso a la Universidad sea oportuno y lo más importante continuar con el estudiante para el resto de su carrera. Para este semestre se logró renovar a tiempo a los créditos y con ello obtener oportunamente los recursos de esta entidad.</text>
  </threadedComment>
  <threadedComment ref="H47" dT="2025-01-29T20:23:46.29" personId="{EECC3256-223D-43E3-B6D1-0A4E946BF9CE}" id="{D293E770-0B4D-461B-A61D-B276D76A0C7E}">
    <text xml:space="preserve">2024: AÑO 2024: Se cumple la meta nacional con un porcentaje de cumplimiento del 82,30%, el valor de los créditos directos otorgados en el período fue de $1.122.546.366 y el valor de los créditos directos recaudados fue de $923.872.881, si bien se ha realizado un proceso de cobranza de manera insistente, el estudiante conociendo que la fecha de pago de la matrícula es el 31 de enero de 2025, tarda un poco más en ponerse al día para realizar su cargue académico. Es importante informar que ya se iniciaron todos los procesos de cobro con los estudiantes que están en mora. </text>
  </threadedComment>
  <threadedComment ref="H48" dT="2024-07-18T20:18:14.86" personId="{EECC3256-223D-43E3-B6D1-0A4E946BF9CE}" id="{82BA0602-3DEC-4877-9609-929FDE6A90F2}">
    <text xml:space="preserve">Se cumple la meta del indicador, de un total de 91 documentos soportes y o facturas electrónicas recibidas en el mes, el 100% se radicaron dentro de los primeros 5 días establecidos en el acuerdo de servicio. </text>
  </threadedComment>
  <threadedComment ref="I48" dT="2024-07-18T20:18:35.64" personId="{EECC3256-223D-43E3-B6D1-0A4E946BF9CE}" id="{F52A0621-2AAF-4A0C-AE80-AAE3F582597E}">
    <text xml:space="preserve">Se cumple la meta del indicador, de un total de 211 documentos soportes y o facturas electrónicas recibidas en el mes, el 100% se radicaron dentro de los primeros 5 días establecidos en el acuerdo de servicio. </text>
  </threadedComment>
  <threadedComment ref="J48" dT="2024-07-18T20:18:48.55" personId="{EECC3256-223D-43E3-B6D1-0A4E946BF9CE}" id="{08872CBF-271F-43AB-A5B8-04183028C1A6}">
    <text xml:space="preserve">Se cumple la meta del indicador, de un total de 279 documentos soportes y o facturas electrónicas recibidas en el mes, el 100% se radicaron dentro de los primeros 5 días establecidos en el acuerdo de servicio. </text>
  </threadedComment>
  <threadedComment ref="K48" dT="2024-07-18T20:18:57.12" personId="{EECC3256-223D-43E3-B6D1-0A4E946BF9CE}" id="{A44BEA0A-3C8C-4560-B7A6-BD03D71FCA13}">
    <text xml:space="preserve">Se cumple la meta del indicador, de un total de 307 documentos soportes y o facturas electrónicas recibidas en el mes, el 100% se radicaron dentro de los primeros 5 días establecidos en el acuerdo de servicio. </text>
  </threadedComment>
  <threadedComment ref="L48" dT="2024-08-09T20:22:23.98" personId="{EECC3256-223D-43E3-B6D1-0A4E946BF9CE}" id="{B9B07910-468F-460B-A3A0-F5073956B943}">
    <text xml:space="preserve">Se cumple la meta del indicador, de un total de 349 documentos soportes y o facturas electrónicas recibidas en el mes, el 100% se radicaron dentro de los primeros 5 días establecidos en el acuerdo de servicio. </text>
  </threadedComment>
  <threadedComment ref="M48" dT="2024-08-09T20:22:31.47" personId="{EECC3256-223D-43E3-B6D1-0A4E946BF9CE}" id="{04D5A7E6-896C-4DC4-9EED-C0BA06E9A9FD}">
    <text xml:space="preserve">Se cumple la meta del indicador, de un total de 316 documentos soportes y o facturas electrónicas recibidas en el mes, el 100% se radicaron dentro de los primeros 5 días establecidos en el acuerdo de servicio. </text>
  </threadedComment>
  <threadedComment ref="N48" dT="2024-11-28T13:40:26.73" personId="{EECC3256-223D-43E3-B6D1-0A4E946BF9CE}" id="{00927064-7746-45B0-AA86-1303927183A4}">
    <text>JULIO_ Se cumple la meta del indicador, de un total de 285 documentos soportes y o facturas electrónicas recibidas en el mes, el 100% se radicaron dentro de los primeros 5 días establecidos en el acuerdo de servicio.</text>
  </threadedComment>
  <threadedComment ref="O48" dT="2024-11-28T13:40:47.58" personId="{EECC3256-223D-43E3-B6D1-0A4E946BF9CE}" id="{8EB73692-1EAD-4158-B88F-C5FEFDD4AD2C}">
    <text>AGOSTO: Se cumple la meta del indicador, de un total de 344 documentos soportes y o facturas electrónicas recibidas en el mes, el 100% se radicaron dentro de los primeros 5 días establecidos en el acuerdo de servicio.</text>
  </threadedComment>
  <threadedComment ref="P48" dT="2024-11-28T13:41:07.39" personId="{EECC3256-223D-43E3-B6D1-0A4E946BF9CE}" id="{689B1D1A-3593-4248-8E06-2257C7DE7F42}">
    <text>SEPTIEMBRE: Se cumple la meta del indicador, de un total de 354 documentos soportes y o facturas electrónicas recibidas en el mes, el 100% se radicaron dentro de los primeros 5 días establecidos en el acuerdo de servicio.</text>
  </threadedComment>
  <threadedComment ref="Q48" dT="2025-01-23T18:11:50.99" personId="{EECC3256-223D-43E3-B6D1-0A4E946BF9CE}" id="{7A0886EE-CA50-432D-9BE9-A599D9F1C4C2}">
    <text xml:space="preserve">Octubre:Se cumple la meta del indicador, de un total de 436 documentos soportes y o facturas electrónicas recibidas en el mes, el 100% se radicaron dentro de los primeros 5 días establecidos en el acuerdo de servicio. </text>
  </threadedComment>
  <threadedComment ref="R48" dT="2025-01-23T18:12:05.71" personId="{EECC3256-223D-43E3-B6D1-0A4E946BF9CE}" id="{F2907E2F-7127-41A3-B2B1-5C29771AA3EB}">
    <text xml:space="preserve">Noviembre: Se cumple la meta del indicador, de un total de 433 documentos soportes y o facturas electrónicas recibidas en el mes, el 100% se radicaron dentro de los primeros 5 días establecidos en el acuerdo de servicio. 
</text>
  </threadedComment>
  <threadedComment ref="S48" dT="2025-01-23T18:12:21.23" personId="{EECC3256-223D-43E3-B6D1-0A4E946BF9CE}" id="{A709A00A-8A26-4ABE-B1CF-6127E20B8C0F}">
    <text>Diciembre: Se cumple la meta del indicador, de un total de 485 documentos soportes y o facturas electrónicas recibidas en el mes, el 100% se radicaron dentro de los primeros 5 días establecidos en el acuerdo de servicio.</text>
  </threadedComment>
  <threadedComment ref="H49" dT="2024-07-18T20:19:55.02" personId="{EECC3256-223D-43E3-B6D1-0A4E946BF9CE}" id="{A0C890E9-EDE9-4891-9786-8A6924DE87A1}">
    <text xml:space="preserve">Se cumplió la meta estándar del indicador del 90%, obteniéndose un resultado seccional del 98,95%, de un total de 95 facturas electrónicas y o documentos soportes recibidas para causación en el mes, 94 cuentas se causaron dentro de los plazos establecidos en el acuerdo de servicios (3 días). </text>
  </threadedComment>
  <threadedComment ref="I49" dT="2024-07-18T20:20:14.74" personId="{EECC3256-223D-43E3-B6D1-0A4E946BF9CE}" id="{4D13B12D-28C6-413D-BB27-545DC00FD41F}">
    <text xml:space="preserve">No se cumplió la meta estándar del indicador del 90%, pero si se cumplió con el rango bueno, obteniéndose un resultado seccional del 88,73%, de un total de 213 facturas electrónicas y o documentos soportes recibidas para causación en el mes, 189 cuentas se causaron dentro de los plazos establecidos en el acuerdo de servicios (3 días).
Como acciones de mejora para incrementar el resultado, se hace seguimiento a los documentos soportes y/ o facturas electrónicas, deben contar con orden virtual, orden de compra y/o servicio, contrato aplicado en el sistema.
</text>
  </threadedComment>
  <threadedComment ref="J49" dT="2024-07-18T20:20:27.96" personId="{EECC3256-223D-43E3-B6D1-0A4E946BF9CE}" id="{C466D7EB-A2B9-4480-8541-003384CEAB52}">
    <text xml:space="preserve">Se cumplió la meta estándar del indicador del 90%, obteniéndose un resultado seccional del 90,23%, de un total de 266 facturas electrónicas y o documentos soportes recibidas para causación en el mes, 240 cuentas se causaron dentro de los plazos establecidos en el acuerdo de servicios (3 días). </text>
  </threadedComment>
  <threadedComment ref="K49" dT="2024-07-18T20:20:38.99" personId="{EECC3256-223D-43E3-B6D1-0A4E946BF9CE}" id="{1F13AF04-F37E-4B9E-84A9-014834DF24CC}">
    <text xml:space="preserve">Se cumplió la meta estándar del indicador del 90%, obteniéndose un resultado seccional del 91,53%, de un total de 307 facturas electrónicas y o documentos soportes recibidas para causación en el mes, 281 cuentas se causaron dentro de los plazos establecidos en el acuerdo de servicios (3 días). </text>
  </threadedComment>
  <threadedComment ref="L49" dT="2024-08-09T20:20:54.19" personId="{EECC3256-223D-43E3-B6D1-0A4E946BF9CE}" id="{4312BB31-8E6C-4381-AEDC-8E97F66C14A2}">
    <text xml:space="preserve">Se cumplió la meta estándar del indicador del 90%, obteniéndose un resultado seccional del 96,95%, de un total de 328 facturas electrónicas y o documentos soportes recibidas para causación en el mes, 318 cuentas se causaron dentro de los plazos establecidos en el acuerdo de servicios (3 días). </text>
  </threadedComment>
  <threadedComment ref="M49" dT="2024-08-09T20:21:23.39" personId="{EECC3256-223D-43E3-B6D1-0A4E946BF9CE}" id="{455ACDA9-C26C-4CD4-B53C-66DFA1A7C994}">
    <text xml:space="preserve">Se cumplió la meta estándar del indicador del 90%, obteniéndose un resultado seccional del 92,63%, de un total de 339 facturas electrónicas y o documentos soportes recibidas para causación en el mes, 314 cuentas se causaron dentro de los plazos establecidos en el acuerdo de servicios (3 días). </text>
  </threadedComment>
  <threadedComment ref="N49" dT="2024-11-28T13:42:11.92" personId="{EECC3256-223D-43E3-B6D1-0A4E946BF9CE}" id="{7D307A59-083E-4F69-9410-E76050993F53}">
    <text>JULIO: Se cumplió la meta estándar del indicador del 90%, obteniéndose un resultado seccional del 96,86%, de un total de 350 facturas electrónicas y o documentos soportes recibidas para causación en el mes, 339 cuentas se causaron dentro de los plazos establecidos en el acuerdo de servicios (3 días).</text>
  </threadedComment>
  <threadedComment ref="O49" dT="2024-11-28T13:42:30.69" personId="{EECC3256-223D-43E3-B6D1-0A4E946BF9CE}" id="{1CA7B69E-718D-43E5-A620-B30E7A1398D2}">
    <text>AGOSTO: Se cumplió la meta estándar del indicador del 90%, obteniéndose un resultado seccional del 95,19%, de un total de 374 facturas electrónicas y o documentos soportes recibidas para causación en el mes, 356 cuentas se causaron dentro de los plazos establecidos en el acuerdo de servicios (3 días).</text>
  </threadedComment>
  <threadedComment ref="P49" dT="2024-11-28T13:42:52.09" personId="{EECC3256-223D-43E3-B6D1-0A4E946BF9CE}" id="{B4F4D811-9C06-4682-9D93-032001C5373A}">
    <text>SEPTIEMBRE: Se cumplió la meta estándar del indicador del 90%, obteniéndose un resultado seccional del 98,62%, de un total de 362 facturas electrónicas y o documentos soportes recibidas para causación en el mes, 357 cuentas se causaron dentro de los plazos establecidos en el acuerdo de servicios (3 días).</text>
  </threadedComment>
  <threadedComment ref="Q49" dT="2025-01-23T18:13:12.10" personId="{EECC3256-223D-43E3-B6D1-0A4E946BF9CE}" id="{33870FEA-4873-4233-9E90-FB177D6DEC1B}">
    <text xml:space="preserve">Octubre:Se cumplió la meta estándar del indicador del 90%, obteniéndose un resultado seccional del 98,40%, de un total de 438 facturas electrónicas y o documentos soportes recibidas para causación en el mes, 431 cuentas se causaron dentro de los plazos establecidos en el acuerdo de servicios (3 días). </text>
  </threadedComment>
  <threadedComment ref="R49" dT="2025-01-23T18:13:43.95" personId="{EECC3256-223D-43E3-B6D1-0A4E946BF9CE}" id="{F4D21CE4-D56F-4F8A-9B8E-A1E5C64C2F77}">
    <text xml:space="preserve">Noviembre: Se cumplió la meta estándar del indicador del 90%, obteniéndose un resultado seccional del 96,34%, de un total de 437 facturas electrónicas y o documentos soportes recibidas para causación en el mes, 421 cuentas se causaron dentro de los plazos establecidos en el acuerdo de servicios (3 días). </text>
  </threadedComment>
  <threadedComment ref="S49" dT="2025-01-27T17:57:41.35" personId="{EECC3256-223D-43E3-B6D1-0A4E946BF9CE}" id="{79C46983-E55C-4983-8FD6-4475DADD357E}">
    <text>Diciembre:
Paula Andrea Ospina Parra
23/01/2025   
Se cumplió la meta estándar del indicador del 90%, obteniéndose un resultado seccional del 99,20%, de un total de 502 facturas electrónicas y o documentos soportes recibidas para causación en el mes, 498 cuentas se causaron dentro de los plazos establecidos en el acuerdo de servicios (3 días).</text>
    <extLst>
      <x:ext xmlns:xltc2="http://schemas.microsoft.com/office/spreadsheetml/2020/threadedcomments2" uri="{F7C98A9C-CBB3-438F-8F68-D28B6AF4A901}">
        <xltc2:checksum>412716175</xltc2:checksum>
        <xltc2:hyperlink startIndex="48" length="1" url="javascript:void(0)"/>
      </x:ext>
    </extLst>
  </threadedComment>
  <threadedComment ref="H50" dT="2024-07-18T20:24:06.39" personId="{EECC3256-223D-43E3-B6D1-0A4E946BF9CE}" id="{1B858704-7CDE-4368-BD6F-4DC6C189B6DF}">
    <text xml:space="preserve">TRIMESTRE I: Se recibieron 623 solicitudes en el primer trimestre del año 2024, las 41 solicitudes que no se lograron tramitar en el tiempo establecido son por movimientos presupuestales o actividades que no estaban incluida en el plan de acción de los centros de costos. Cumpliendo con el estándar nacional del 93.42% </text>
  </threadedComment>
  <threadedComment ref="K50" dT="2024-08-06T17:07:48.71" personId="{EECC3256-223D-43E3-B6D1-0A4E946BF9CE}" id="{1F5E3764-E50B-4CFF-9636-390573B828DE}">
    <text xml:space="preserve">TRIMESTRE II: Se recibieron 869 solicitudes en el segundo trimestre del año 2024, las 46 solicitudes no se lograron tramitar en el tiempo establecido son por movimientos presupuestales o actividades que no estaban incluida en el plan de acción de los centros de costos. Cumpliendo con el estándar nacional del 94.71% </text>
  </threadedComment>
  <threadedComment ref="N50" dT="2024-11-28T13:43:45.76" personId="{EECC3256-223D-43E3-B6D1-0A4E946BF9CE}" id="{1A5432BB-E61C-4C95-8CA0-7CF4910A285F}">
    <text xml:space="preserve">TRIMESTRE III: Se recibieron 942 solicitudes en el tercer trimestre del año 2024, las 58 solicitudes no se lograron tramitar en el tiempo establecido son por movimientos presupuestales o actividades que no estaban incluida en el plan de acción de los centros de costos. Cumpliendo con el estándar nacional del 93.84% </text>
  </threadedComment>
  <threadedComment ref="Q50" dT="2025-01-27T17:58:13.85" personId="{EECC3256-223D-43E3-B6D1-0A4E946BF9CE}" id="{361E5F85-5F6C-4628-B69D-9AAF5E9C29A7}">
    <text xml:space="preserve">TRIMESTRE IV: Se recibieron 846 solicitudes en el cuarto trimestre del año 2024, las 47 solicitudes no se lograron tramitar en el tiempo establecido son por movimientos presupuestales o actividades que no estaban incluida en el plan de acción de los centros de costos. Cumpliendo con el estándar nacional del 94.44% </text>
  </threadedComment>
  <threadedComment ref="H51" dT="2024-07-18T20:21:23.20" personId="{EECC3256-223D-43E3-B6D1-0A4E946BF9CE}" id="{57FC5878-D252-4222-A869-C64EC1F8B6DD}">
    <text xml:space="preserve">No se cumplió la meta estándar del indicador del 90%,obteniéndose un resultado seccional del 5.88%, de un total de 85cuentas giradas dentro de los plazos establecidos (18 días y 30 para devolución de estudiantes y proveedores que dan crédito a 30 días),5 pagos cumplieron, los otros 80 pagos no, por razones como: Se suspendieron los pagos por periodo de vacaciones recreativas, se informo a todos los proveedores y o contratistas. </text>
  </threadedComment>
  <threadedComment ref="I51" dT="2024-07-18T20:21:35.69" personId="{EECC3256-223D-43E3-B6D1-0A4E946BF9CE}" id="{5C6450EF-7ABA-4685-B45B-8E91876EC133}">
    <text xml:space="preserve">No se cumplió la meta estándar del indicador del 90%, obteniéndose un resultado seccional del 88,57%, de un total de 175 cuentas giradas dentro de los plazos establecidos (18 días y 30 para devolución de estudiantes y proveedores que dan crédito a 30 días),155 pagos cumplieron, los otros 20 pagos no, por razones como: Se giran cuando radican acta de recibido final de mes, cuando radican los aportes a la seguridad social y certificado del revisor fiscal de las empresas jurídicas, el indicador se afecta con las facturas electrónicas radicadas al inicio del mes y sólo se pueden pagar cuando se ha recibido estos documentos, también se afecta el indicador con los proveedores que dan crédito a 30 días. ejemplo: Mantenimiento Ascensores, plantas, purificadores, servicio de vigilancia privada, servicio de Aseo. Las devoluciones de saldo a favor a los estudiantes cuentan con un tiempo de 30 días para realizarlas. </text>
  </threadedComment>
  <threadedComment ref="J51" dT="2024-07-18T20:21:48.33" personId="{EECC3256-223D-43E3-B6D1-0A4E946BF9CE}" id="{5CAF703A-F7ED-4F86-8450-A269BE7B1FEE}">
    <text xml:space="preserve">No se cumplió la meta estándar del indicador del 90%, obteniéndose un resultado seccional del 81,03%, de un total de 174 cuentas giradas dentro de los plazos establecidos (18 días y 30 para devolución de estudiantes y proveedores que dan crédito a 30 días),141 pagos cumplieron, los otros 33 pagos no, por razones como: Se giran cuando radican acta de recibido al final de mes, cuando radican los aportes a la seguridad social y certificado del revisor fiscal de las empresas jurídicas, el indicador se afecta con las facturas electrónicas radicadas al inicio del mes y sólo se pueden pagar cuando se ha recibido el servicio y estos documentos, también se afecta el indicador con los proveedores dan crédito a 30 días. ejemplo: Mantenimiento Ascensores, plantas, purificadores, servicio de vigilancia privada, servicio de Aseo. Las devoluciones de saldo a favor a los estudiantes cuentan con un tiempo de 30 días para realizarlas. </text>
  </threadedComment>
  <threadedComment ref="K51" dT="2024-07-18T20:22:00.47" personId="{EECC3256-223D-43E3-B6D1-0A4E946BF9CE}" id="{46AC821E-36E4-4E0E-8461-3E658D91F5BC}">
    <text xml:space="preserve">No se cumplió la meta estándar del indicador del 90%, obteniéndose un resultado seccional del 63,33%, de un total de 300 cuentas giradas dentro de los plazos establecidos (18 días y 30 para devolución de estudiantes y proveedores que dan crédito a 30 días),190 pagos cumplieron, los otros 110 pagos no, por razones como: Se giran cuando radican acta de recibido, los aportes a la seguridad social y certificado del revisor fiscal a fin de mes, el indicador se afecta con las facturas electrónicas radicadas al inicio del mes y sólo se pueden pagar cuando se ha recibido el servicio y estos documentos, también se afecto por el periodo de semana santa y los pagos se programaron en abril. </text>
  </threadedComment>
  <threadedComment ref="L51" dT="2024-08-15T15:06:02.97" personId="{EECC3256-223D-43E3-B6D1-0A4E946BF9CE}" id="{9B66E11A-FB2E-47E6-9D92-ED2A78122735}">
    <text xml:space="preserve">Se cumplió la meta estándar del indicador del 90%, obteniéndose un resultado seccional del 93,61%, de un total de 266 cuentas giradas dentro de los plazos establecidos (18 días y 30 para devolución de estudiantes y proveedores que dan crédito a 30 días), 249 pagos cumplieron, los otros 17 pagos no, por razones como: Se giran cuando radican acta de recibido, los aportes a la seguridad social y certificado del revisor fiscal a fin de mes. </text>
  </threadedComment>
  <threadedComment ref="M51" dT="2024-08-15T15:06:17.95" personId="{EECC3256-223D-43E3-B6D1-0A4E946BF9CE}" id="{75FA737D-8C63-4EDD-A2D3-37396B202C43}">
    <text xml:space="preserve">Se cumplió la meta estándar del indicador del 90%, obteniéndose un resultado seccional del 95,22%, de un total de 230 cuentas giradas dentro de los plazos establecidos (18 días y 30 para devolución de estudiantes y proveedores que dan crédito a 30 días), 219 pagos cumplieron, los otros 11 pagos no, por razones como: Se giran cuando radican acta de recibido, los aportes a la seguridad social y certificado del revisor fiscal a fin de mes. </text>
  </threadedComment>
  <threadedComment ref="N51" dT="2024-11-28T13:44:33.90" personId="{EECC3256-223D-43E3-B6D1-0A4E946BF9CE}" id="{2606B28B-F13F-4EC0-BF1A-BAC8C28629B3}">
    <text xml:space="preserve">JULIO:Se cumplió la meta estándar del indicador del 90%, obteniéndose un resultado seccional del 93,43%, de un total de 350 cuentas giradas dentro de los plazos establecidos (18 días y 30 para devolución de estudiantes y proveedores que dan crédito a 30 días), 327 pagos cumplieron, los otros 23 pagos no, por razones como: Se giran cuando radican acta de recibido, los aportes a la seguridad social y certificado del revisor fiscal a fin de mes. </text>
  </threadedComment>
  <threadedComment ref="O51" dT="2024-11-28T13:45:05.14" personId="{EECC3256-223D-43E3-B6D1-0A4E946BF9CE}" id="{655D44DC-A9BC-41E7-8EAA-03934A7AF354}">
    <text xml:space="preserve">AGOSTO: Se cumplió la meta estándar del indicador del 90%, obteniéndose un resultado seccional del 98,04%, de un total de 255 cuentas giradas dentro de los plazos establecidos (17 días y 30 para devolución de estudiantes y proveedores que dan crédito a 30 días), 250 pagos cumplieron, los otros 5 pagos no, por razones como: Se giran cuando radican acta de recibido, los aportes a la seguridad social y certificado del revisor fiscal a fin de mes. </text>
  </threadedComment>
  <threadedComment ref="P51" dT="2024-11-28T13:45:25.57" personId="{EECC3256-223D-43E3-B6D1-0A4E946BF9CE}" id="{36AB868D-6713-4E22-A2DA-035A78A40EB9}">
    <text xml:space="preserve">SEPTIEMBRE:Se cumplió la meta estándar del indicador del 90%, obteniéndose un resultado seccional del 97,65%, de un total de 298 cuentas giradas dentro de los plazos establecidos (17 días y 30 para devolución de estudiantes y proveedores que dan crédito a 30 días), 291 pagos cumplieron, los otros 7 pagos no, por razones como: Se giran cuando radican acta de recibido, los aportes a la seguridad social y certificado del revisor fiscal a fin de mes </text>
  </threadedComment>
  <threadedComment ref="Q51" dT="2025-01-27T17:58:59.94" personId="{EECC3256-223D-43E3-B6D1-0A4E946BF9CE}" id="{B1D293D3-72BA-49B5-97D9-83C640795B9C}">
    <text xml:space="preserve">Octubre:Se cumplió la meta estándar del indicador del 90%, obteniéndose un resultado seccional del 92,55%, de un total de 416 cuentas giradas dentro de los plazos establecidos (17 días y 30 para devolución de estudiantes y proveedores que dan crédito a 30 días), 385 pagos cumplieron, los otros 31 pagos no, por razones como: Se giran cuando radican acta de recibido a satisfacción, aportes a la seguridad social y certificado del revisor fiscal a fin de mes. </text>
  </threadedComment>
  <threadedComment ref="R51" dT="2025-01-27T17:59:12.64" personId="{EECC3256-223D-43E3-B6D1-0A4E946BF9CE}" id="{80C7C6DA-2591-454A-92B3-311998B93CF7}">
    <text xml:space="preserve">Noviembre:Se cumplió la meta estándar del indicador del 90%, obteniéndose un resultado seccional del 92,02%, de un total de 376 cuentas giradas dentro de los plazos establecidos (17 días y 30 para devolución de estudiantes y proveedores que dan crédito a 30 días), 346 pagos cumplieron, los otros 30 pagos no, por razones como: Se giran cuando radican acta de recibido a satisfacción las diferentes áreas y los aportes a la seguridad social y certificado del revisor fiscal a fin de mes el proveedor. </text>
  </threadedComment>
  <threadedComment ref="S51" dT="2025-01-27T17:59:22.85" personId="{EECC3256-223D-43E3-B6D1-0A4E946BF9CE}" id="{CFA094DF-4AFD-4957-A944-0F6DB089B803}">
    <text xml:space="preserve">Diciembre:Se cumplió la meta estándar del indicador del 90%, obteniéndose un resultado seccional del 96,08%, de un total de 383 cuentas giradas dentro de los plazos establecidos (17 días y 30 para devolución de estudiantes y proveedores que dan crédito a 30 días), 368 pagos cumplieron, los otros 15 pagos no, por razones como: Se giran cuando radican acta de recibido a satisfacción las diferentes áreas y los aportes a la seguridad social y certificado del revisor fiscal a fin de mes el proveedor. </text>
  </threadedComment>
  <threadedComment ref="H52" dT="2024-07-18T20:24:49.01" personId="{EECC3256-223D-43E3-B6D1-0A4E946BF9CE}" id="{9265B7E3-318B-412D-A003-07A172AC6F2A}">
    <text xml:space="preserve">Se cumplió la meta estándar nacional, obteniendo el proceso un resultado de 99%, de un total de 105 solicitudes, 104 fueron contestadas dentro del tiempo establecido en el acuerdo de servicios. </text>
  </threadedComment>
  <threadedComment ref="N52" dT="2025-01-20T21:25:07.97" personId="{EECC3256-223D-43E3-B6D1-0A4E946BF9CE}" id="{3D359E33-DC0D-46FE-9A6F-E2131309FCD9}">
    <text xml:space="preserve">2024-2:Se cumplió la meta estándar nacional, obteniendo el proceso un resultado de 100%, de un total de 119 solicitudes, todas fueron contestadas dentro del tiempo establecido en el acuerdo de servicios. </text>
  </threadedComment>
  <threadedComment ref="H53" dT="2024-07-18T20:26:23.80" personId="{EECC3256-223D-43E3-B6D1-0A4E946BF9CE}" id="{1E368764-93FB-4CDF-8F74-AA094E09DB43}">
    <text xml:space="preserve">2024-1: Se cumplió la meta estándar nacional, la seccional obtuvo un resultado del 100%, durante el primer semestre del año 2024, se vincularon siete (7) personas, las cuales cumplieron con el perfil:
1. ANGELICA VIVIANA MORALES CORTES: Decana de la facultad de ciencias económicas, administrativas y contables (Vinculación por renuncia del titular del cargo)
2. MONICA YULIETH ESTACIO ROMERO: Psicóloga del Programa de Permanencia - Bienestar Universitario (Vinculación por creación de cargo autorizado por H. Consiliatura)
3. YOHANNA AREVALO PEREZ: Médico General - Bienestar Universitario (Vinculación por creación de cargo autorizado por H. Consiliatura)
4. CARLOS HERNAN TORRES RUIZ: Coordinador de Salud y Desarrollo Humano - Bienestar Universitario (Vinculación por terminación de contrato titular del cargo)
5. GUILLERMO ANDRÉS BAENA CASTAÑO: Secretario Académico de la Facultad de Derecho, Ciencias Políticas y Sociales (Vinculación por renuncia titular del cargo)
6. NATALIA CASTAÑO GRISALES: Técnico Administrativo III - Gestión Humana SST (Vinculación por renuncia titular del cargo)
7. SARLY JIREH OVIEDO RAMIREZ: Técnico Administrativo III - Gestión Documental (Vinculación por traslado titular del cargo) </text>
  </threadedComment>
  <threadedComment ref="N53" dT="2025-01-20T21:25:30.88" personId="{EECC3256-223D-43E3-B6D1-0A4E946BF9CE}" id="{55CED9FF-C130-40D1-B968-97BFEFB8377E}">
    <text xml:space="preserve">2024-2: Se cumplió la meta estándar nacional, la seccional obtuvo un resultado del 100%, durante el segundo semestre del año 2024, se vincularon seis (6) personas, las cuales cumplieron con el perfil:
1. FLOR LILIANA INFANTE CARDENAS: Técnico Administrativo II - Posgrados.
2. JENNIFER ALEJANDRA SOTO VANEGAS: Técnico Administrativo II - Posgrados.
3. JOHAN STEVEN NIETO AGUDELO: Técnico Administrativo III - Audiovisuales.
4. JEIDY TATIANA LONDOÑO LARGO: Técnico Administrativo III - Dirección Financiera.
5. KACTERINE MORALES JARAMILLO: Auxiliar Contabilidad - Dirección Financiera.
6. JUAN DIEGO OSORIO HENAO: Técnico Administrativo II - Posgrados. </text>
  </threadedComment>
  <threadedComment ref="H54" dT="2025-01-31T20:53:17.12" personId="{EECC3256-223D-43E3-B6D1-0A4E946BF9CE}" id="{0B29B961-18BC-4C88-AD44-F5015ADC8986}">
    <text>ESTE INDICADOR NO SE HA MEDIDO A LA FECHA</text>
  </threadedComment>
  <threadedComment ref="H55" dT="2025-01-20T21:26:25.38" personId="{EECC3256-223D-43E3-B6D1-0A4E946BF9CE}" id="{A5588693-9512-4872-A3A8-25DBE2BF0577}">
    <text>AÑO 2024: Se cumple la meta estándar nacional 100% o superior de cumplimiento al plan de formación. Se programaron y realizaron 9 capacitaciones equivalente al 100%. Éstas corresponden a las programadas y realizadas por la Dirección de Gestión Humana a saber: 1. Servicio al cliente. 2. Nueva mesa de ayuda. 3. Inteligencia artificial. 4. Taller de fortalecimiento de competencias I (para lideres). 5. Excel financiero. 6. Taller de ortografía y redacción para el entorno laboral. 7. Diversidad e inclusión en el ambiente laboral. 8. Taller de fortalecimiento de competencias II (para líderes). 9. Amenazas, riesgos y buenas prácticas de ciberseguridad.</text>
  </threadedComment>
  <threadedComment ref="H56" dT="2025-01-20T21:26:56.08" personId="{EECC3256-223D-43E3-B6D1-0A4E946BF9CE}" id="{D66C079F-89A5-4F9C-BE72-3557BCEAEB41}">
    <text>2024: Desde el área de Gestión Humana se adoptó una estrategia de austeridad del gasto, y se proyectó un plan de capacitación con el apoyo del departamento de Sistemas de la Universidad, de las Facultades de Ingeniería, Derecho y CEAC, Bienestar Universitario, la ARL SURA. De tal forma que, las actividades de inducción y reinducción fueran pertinentes, con gran aporte para el talento humano pero sin generar costos para la Institución.</text>
  </threadedComment>
  <threadedComment ref="H57" dT="2024-07-18T20:26:00.46" personId="{EECC3256-223D-43E3-B6D1-0A4E946BF9CE}" id="{497CA9A3-3CFD-4CDC-8215-B86D729E7F99}">
    <text xml:space="preserve">Se supera la meta nacional del 50%, obteniéndose un resultado promedio del 81.12% En el segundo trimestre del año 2024 se dictaron 4 capacitaciones y/o reinducciones a saber:
1. Nueva mesa de ayuda: se convocaron 104 personas y asistieron 67, esto es, un 64%
2. Introducción a la Inteligencia Artificial: se convocaron 104 personas y asistieron 103, esto es, un 99%
3. Taller de Fortalecimiento de Competencias para Líderes: se convocaron 30 personas y asistieron 23, esto es, un 76.6%
4. Excel Financiero: se convocaron 11 personas y asistieron 9, esto es, un 81.8% </text>
  </threadedComment>
  <threadedComment ref="K57" dT="2024-10-10T01:51:11.50" personId="{995A7B25-BE4F-4EDC-980E-6DD7C75B0B17}" id="{54175D24-F62C-45B2-A7E5-1BD82E79FBEF}">
    <text>Julieth Paola Morales Vargas
17/07/2024   
Se supera la meta nacional del 50%, obteniéndose un resultado promedio del 81.12% En el segundo trimestre del año 2024 se dictaron 4 capacitaciones y/o reinducciones a saber:
1. Nueva mesa de ayuda: se convocaron 104 personas y asistieron 67, esto es, un 64%
2. Introducción a la Inteligencia Artificial: se convocaron 104 personas y asistieron 103, esto es, un 99%
3. Taller de Fortalecimiento de Competencias para Líderes: se convocaron 30 personas y asistieron 23, esto es, un 76.6%
4. Excel Financiero: se convocaron 11 personas y asistieron 9, esto es, un 81.8%</text>
    <extLst>
      <x:ext xmlns:xltc2="http://schemas.microsoft.com/office/spreadsheetml/2020/threadedcomments2" uri="{F7C98A9C-CBB3-438F-8F68-D28B6AF4A901}">
        <xltc2:checksum>1229597002</xltc2:checksum>
        <xltc2:hyperlink startIndex="40" length="1" url="javascript:void(0)"/>
      </x:ext>
    </extLst>
  </threadedComment>
  <threadedComment ref="N57" dT="2024-10-10T01:52:32.32" personId="{995A7B25-BE4F-4EDC-980E-6DD7C75B0B17}" id="{A4484909-AC41-4F6E-BB5C-0A11234A1420}">
    <text>Julieth Paola Morales Vargas
09/10/2024   
Se supera la meta nacional del 50%, obteniéndose un resultado promedio del 82.18% En el tercer trimestre del año 2024 se dictaron 2 capacitaciones y/o reinducciones a saber:
1. Taller de ortografía y redacción para el entorno laboral: se convocaron 101 personas y asistieron 91, esto es, un 90%
2. Diversidad e inclusión en el entorno laboral: se convocaron 101 personas y asistieron 75, esto es, un 74.25%</text>
    <extLst>
      <x:ext xmlns:xltc2="http://schemas.microsoft.com/office/spreadsheetml/2020/threadedcomments2" uri="{F7C98A9C-CBB3-438F-8F68-D28B6AF4A901}">
        <xltc2:checksum>710094501</xltc2:checksum>
        <xltc2:hyperlink startIndex="40" length="1" url="javascript:void(0)"/>
      </x:ext>
    </extLst>
  </threadedComment>
  <threadedComment ref="Q57" dT="2025-01-20T21:27:44.60" personId="{EECC3256-223D-43E3-B6D1-0A4E946BF9CE}" id="{CDF5F09B-B204-41A1-B88A-A7FB2B26E848}">
    <text xml:space="preserve">Se supera la meta nacional del 50%, obteniéndose un resultado promedio del 75.76% En el cuarto trimestre del año 2024 se dictaron 2 capacitaciones y/o reinducciones a saber:
1. Taller de Fortalecimiento de Competencias II (Para Líderes): se convocaron 28 personas y asistieron 20, esto es, un 71%
2. Amenazas, Riesgos y Buenas Prácticas de Ciberseguridad: se convocaron 104 personas y asistieron 80, esto es, un 76% </text>
  </threadedComment>
  <threadedComment ref="H58" dT="2024-07-24T13:06:42.61" personId="{EECC3256-223D-43E3-B6D1-0A4E946BF9CE}" id="{4A7CDC75-38C8-4329-9709-E2B25F9B7E12}">
    <text xml:space="preserve">Durante el primer trimestre del año 2023, se cumplió la meta nacional. Se realizó 1 actividad de capacitación que fue evaluada satisfactoriamente por ser el tema abordado acorde con los objetivos y las expectativas; por ser el material utilizado por el expositor claro y útil; por el conocimiento, claridad y calidad del expositor, así:
SERVICIO AL CLIENTE de 62 asistentes, calificaron 57 y todas fueron satisfactorias. </text>
  </threadedComment>
  <threadedComment ref="K58" dT="2024-07-24T13:07:11.44" personId="{EECC3256-223D-43E3-B6D1-0A4E946BF9CE}" id="{074502ED-24B8-449B-8350-AC9AB7203A16}">
    <text>Durante el segundo trimestre del año 2024, se cumplió la meta nacional. Se realizaron 4 actividad de capacitación que fueron evaluadas satisfactoriamente por ser el tema abordado acorde con los objetivos y las expectativas; por ser el material utilizado por el expositor claro y útil; por el conocimiento, claridad y calidad del expositor, así:
NUEVA MESA DE AYUDA de 67 asistentes, calificaron 60 y todas fueron satisfactorias.
INTELIGENCIA ARTIFICIAL de 103 asistentes, calificaron 70 y todas fueron satisfactorias.
TALLER DE FORTALECIMIENTO DE COMPETENCIAS I (PARA LIDERES) de 22 asistentes, calificaron 22 y todas fueron satisfactorias.
EXCEL FINANCIERO de 9 asistentes, calificaron 9 y todas fueron satisfactorias.</text>
  </threadedComment>
  <threadedComment ref="N58" dT="2024-10-10T01:58:23.35" personId="{995A7B25-BE4F-4EDC-980E-6DD7C75B0B17}" id="{9B5F42D0-76C1-4D1D-ADB6-FD1DAD753F0E}">
    <text>Julieth Paola Morales Vargas
09/10/2024   
Durante el tercer trimestre del año 2024, se cumplió la meta nacional. Se realizaron 2 actividades de capacitación que fueron evaluadas satisfactoriamente por ser el tema abordado acorde con los objetivos y las expectativas; por ser el material utilizado por el expositor claro y útil; por el conocimiento, claridad y calidad del expositor, así:
TALLER DE ORTOGRAFÍA Y REDACCIÓN PARA EL ENTORNO LABORAL de 91 asistentes, calificaron 76 y todas fueron satisfactorias.
DIVERSIDAD E INCLUSIÓN EN EL AMBIENTE LABORAL de 75 asistentes, calificaron 60 y todas fueron satisfactorias</text>
    <extLst>
      <x:ext xmlns:xltc2="http://schemas.microsoft.com/office/spreadsheetml/2020/threadedcomments2" uri="{F7C98A9C-CBB3-438F-8F68-D28B6AF4A901}">
        <xltc2:checksum>1875348352</xltc2:checksum>
        <xltc2:hyperlink startIndex="40" length="1" url="javascript:void(0)"/>
      </x:ext>
    </extLst>
  </threadedComment>
  <threadedComment ref="Q58" dT="2025-01-20T21:28:16.80" personId="{EECC3256-223D-43E3-B6D1-0A4E946BF9CE}" id="{A4C754F3-84EC-4DC2-AFC5-C002591039D7}">
    <text xml:space="preserve">Se supera la meta nacional del 50%, obteniéndose un resultado promedio del 75.76% En el cuarto trimestre del año 2024 se dictaron 2 capacitaciones y/o reinducciones a saber:
1. Taller de Fortalecimiento de Competencias II (Para Líderes): asistieron 20, calificaron 17 y todas fueron satisfactorias.
2. Amenazas, Riesgos y Buenas Prácticas de Ciberseguridad: asistieron 80, calificaron 66 y todas fueron satisfactorias. </text>
  </threadedComment>
  <threadedComment ref="H59" dT="2024-07-18T20:27:26.65" personId="{EECC3256-223D-43E3-B6D1-0A4E946BF9CE}" id="{B8BA7B13-5BBF-41D1-BB3D-59CDF0789F4C}">
    <text xml:space="preserve">Durante el primer semestre del año 2024 se cumplió con el 96,6% de las actividades planeadas, dando cumplimiento a la normatividad vigente, involucrando recursos humanos, técnicos y económicos planeados y el seguimiento a los cronogramas con los que cuentan los diferentes programas que componen el SG-SST de la Universidad Libre seccional Pereira. </text>
  </threadedComment>
  <threadedComment ref="N59" dT="2025-01-20T21:31:18.35" personId="{EECC3256-223D-43E3-B6D1-0A4E946BF9CE}" id="{854DFFDA-030A-4FF7-B341-426230E5F993}">
    <text xml:space="preserve">2024: En el periodo 2024 en la Seccional Pereira se da cumplimiento al Plan de trabajo en un 97%, superando la meta establecida. </text>
  </threadedComment>
  <threadedComment ref="H60" dT="2024-07-30T17:59:53.52" personId="{EECC3256-223D-43E3-B6D1-0A4E946BF9CE}" id="{4DDBB34B-6E84-4635-BB0C-48FD2E413631}">
    <text xml:space="preserve">Durante el primer semestre de 2024, en la seccional Pereira da cumplimiento al 97.3% de las actividades planeadas en el programa de capacitación. </text>
  </threadedComment>
  <threadedComment ref="N60" dT="2025-01-20T21:32:47.53" personId="{EECC3256-223D-43E3-B6D1-0A4E946BF9CE}" id="{A6A2456C-117F-4371-AF1C-4D433531D8EF}">
    <text xml:space="preserve">2024-2: Durante el segundo semestre de 2024, en la seccional Pereira da cumplimiento al 100% de las actividades planeadas en el programa de capacitación. </text>
  </threadedComment>
  <threadedComment ref="H61" dT="2024-07-26T21:16:00.62" personId="{EECC3256-223D-43E3-B6D1-0A4E946BF9CE}" id="{18709AC7-FB64-4C9A-AF93-73A283A938A3}">
    <text xml:space="preserve">Durante el primer semestre de 2024 no se presentaron PQRSD en el SG-SST, para la seccional Pereira. </text>
  </threadedComment>
  <threadedComment ref="N61" dT="2025-01-20T21:32:56.11" personId="{EECC3256-223D-43E3-B6D1-0A4E946BF9CE}" id="{17DA0600-B9F4-4B04-A75E-F28D5FEAB3A8}">
    <text xml:space="preserve">Durante el segundo semestre de 2024 no se presentaron PQRSD en el SG-SST, para la seccional Pereira. </text>
  </threadedComment>
  <threadedComment ref="H62" dT="2024-07-18T20:30:59.58" personId="{EECC3256-223D-43E3-B6D1-0A4E946BF9CE}" id="{A44C90CA-3746-4414-96B8-8AECF6AF62E4}">
    <text xml:space="preserve">ENERO: se observa que de los 124 requerimientos enviados por los trabajadores a través del el software Mesa de Ayuda, casos reportados y también con solicitudes enviadas al correo,121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ext>
  </threadedComment>
  <threadedComment ref="I62" dT="2024-07-18T20:31:09.61" personId="{EECC3256-223D-43E3-B6D1-0A4E946BF9CE}" id="{51BF1426-21F6-4144-8238-2CA42C1E4FB0}">
    <text xml:space="preserve">FEBRERO: se observa que de los 250 requerimientos enviados por los trabajadores a través del el software Mesa de Ayuda, casos reportados y también con solicitudes enviadas al correo,244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ext>
  </threadedComment>
  <threadedComment ref="J62" dT="2024-07-18T20:31:20.78" personId="{EECC3256-223D-43E3-B6D1-0A4E946BF9CE}" id="{860A72FA-1D71-404D-BE9B-7FA28D30A4C0}">
    <text xml:space="preserve">MARZO: se observa que de los 226 requerimientos enviados por los trabajadores a través del el software Mesa de Ayuda, casos reportados y también con solicitudes enviadas al correo,224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ext>
  </threadedComment>
  <threadedComment ref="K62" dT="2024-07-18T20:31:32.93" personId="{EECC3256-223D-43E3-B6D1-0A4E946BF9CE}" id="{A617D507-324E-4CA2-8BCE-384DD736BB40}">
    <text>ABRIL: se observa que de los 162 requerimientos enviados por los trabajadores a través del el software Mesa de Ayuda, casos reportados y también con solicitudes enviadas al correo,158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text>
  </threadedComment>
  <threadedComment ref="L62" dT="2024-07-24T13:09:58.40" personId="{EECC3256-223D-43E3-B6D1-0A4E946BF9CE}" id="{FDF80E2E-2A5B-47CB-8192-2026C4BB0775}">
    <text>MAYO: se observa que de los 201 requerimientos enviados por los trabajadores a través del el software Mesa de Ayuda, casos reportados y también con solicitudes enviadas al correo,201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text>
  </threadedComment>
  <threadedComment ref="M62" dT="2024-07-24T13:10:06.56" personId="{EECC3256-223D-43E3-B6D1-0A4E946BF9CE}" id="{41A8E038-4753-4E80-9D8B-88AE623251C2}">
    <text xml:space="preserve">JUNIO: se observa que de los 178 requerimientos enviados por los trabajadores a través del el software Mesa de Ayuda, casos reportados y también con solicitudes enviadas al correo,175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ext>
  </threadedComment>
  <threadedComment ref="N62" dT="2024-10-10T02:16:39.39" personId="{995A7B25-BE4F-4EDC-980E-6DD7C75B0B17}" id="{D8543BB7-C146-45FB-9AD2-FFAFD8286AC9}">
    <text xml:space="preserve">JULIO: se observa que de los 181 requerimientos enviados por los trabajadores a través del el software Mesa de Ayuda, casos reportados y también con solicitudes enviadas al correo,1180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ext>
  </threadedComment>
  <threadedComment ref="O62" dT="2024-10-10T02:17:17.34" personId="{995A7B25-BE4F-4EDC-980E-6DD7C75B0B17}" id="{3F50AC03-F807-4EDD-A705-ACB68C7ADD58}">
    <text>AGOSTO: se observa que de los 216 requerimientos enviados por los trabajadores a través del el software Mesa de Ayuda, casos reportados y también con solicitudes enviadas al correo,214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text>
  </threadedComment>
  <threadedComment ref="P62" dT="2024-10-10T02:17:38.21" personId="{995A7B25-BE4F-4EDC-980E-6DD7C75B0B17}" id="{9FEE3616-A704-4D66-9DED-2446777668AC}">
    <text>SEPTIEMBRE: se observa que de los 206 requerimientos enviados por los trabajadores a través del el software Mesa de Ayuda, casos reportados y también con solicitudes enviadas al correo,202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text>
  </threadedComment>
  <threadedComment ref="Q62" dT="2024-11-28T13:47:21.33" personId="{EECC3256-223D-43E3-B6D1-0A4E946BF9CE}" id="{A0C01D7B-92D1-4146-A84C-AC47B4DEB86A}">
    <text>OCTUBRE: se observa que de los 151 requerimientos enviados por los trabajadores a través del el software Mesa de Ayuda, casos reportados y también con solicitudes enviadas al correo,148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text>
  </threadedComment>
  <threadedComment ref="R62" dT="2025-01-20T21:33:41.10" personId="{EECC3256-223D-43E3-B6D1-0A4E946BF9CE}" id="{403220C8-A980-4B34-ADA9-4C2281DCE795}">
    <text xml:space="preserve">NOVIEMBRE: se observa que de los 144 requerimientos enviados por los trabajadores a través del el software Mesa de Ayuda, casos reportados y también con solicitudes enviadas al correo,141 se atendieron en el tiempo
establecido, está medición se basa en informe del aplicativo Mesa de ayuda, casos aplicativos(Seven y Kactus), solicitudes enviadas al correo. se ha tenido la asesoría y capacitación permanente del equipo de trabajo de sistemas , el soporte es constante tanto en solicitudes de correo por parte de estudiantes, como soporte a los usuarios del área financiera y de gestión humana. </text>
  </threadedComment>
  <threadedComment ref="S62" dT="2025-02-03T21:52:38.96" personId="{EECC3256-223D-43E3-B6D1-0A4E946BF9CE}" id="{D001032E-FA83-4BC1-8448-A70608543FA5}">
    <text xml:space="preserve">DICIEMBRE: se observa que de los 80 requerimientos enviados por los trabajadores a través del software Mesa de Ayuda, casos reportados y también con solicitudes enviadas al correo,80 se atendieron en el tiempo
establecido, está medición se basa en informe del aplicativo Mesa de ayuda, casos aplicativos (Seven y Kactus), solicitudes enviadas al correo. se ha tenido la asesoría y capacitación permanente del equipo de trabajo de sistemas, el soporte es constante tanto en solicitudes de correo por parte de estudiantes, como soporte a los usuarios del área financiera y de gestión humana. </text>
  </threadedComment>
  <threadedComment ref="H63" dT="2024-07-18T20:29:20.51" personId="{EECC3256-223D-43E3-B6D1-0A4E946BF9CE}" id="{F2E1B9F3-F938-473D-946C-939A8D1596DD}">
    <text xml:space="preserve">ENERO: Se superó la meta estándar nacional del 97%, obteniéndose en la seccional el resultado del 97,78%. Se observa que las 45 solicitudes realizadas por los usuarios 44 se tramitaron en el tiempo establecido, la fuente de medición para este indicador son los registros del Formato préstamo de equipos Audiovisuales y préstamo de elementos de audiovisuales, las reservas no atendidas en el tiempo es porque el usuario no se presenta.
la disminucion de las solicitudes se debe al periodo de vacaciones </text>
  </threadedComment>
  <threadedComment ref="I63" dT="2024-07-18T20:29:37.39" personId="{EECC3256-223D-43E3-B6D1-0A4E946BF9CE}" id="{301F0079-70D6-4520-8107-9D92FA8E346D}">
    <text xml:space="preserve">FEBRERO: Se superó la meta estándar nacional del 97%, obteniéndose en la seccional el resultado del 98,78%. Se observa que las 246 solicitudes realizadas por los usuarios 243 se tramitaron en el tiempo establecido, la fuente de medición para este indicador son los registros del Formato préstamo de equipos Audiovisuales y préstamo de elementos de audiovisuales, las reservas no atendidas en el tiempo es porque el usuario no se presenta.
la disminucion de las solicitudes se debe al periodo de vacaciones </text>
  </threadedComment>
  <threadedComment ref="J63" dT="2024-07-18T20:29:46.87" personId="{EECC3256-223D-43E3-B6D1-0A4E946BF9CE}" id="{57096191-7556-430E-A947-40AB31C136AD}">
    <text xml:space="preserve">MARZO: Se superó la meta estándar nacional del 97%, obteniéndose en la seccional el resultado del 99,12%. Se observa que las 227 solicitudes realizadas por los usuarios 225 se tramitaron en el tiempo establecido, la fuente de medición para este indicador son los registros del Formato préstamo de equipos Audiovisuales y préstamo de elementos de audiovisuales, las reservas no atendidas en el tiempo es porque el usuario no se presenta.
la disminucion de las solicitudes se debe al periodo de vacaciones </text>
  </threadedComment>
  <threadedComment ref="K63" dT="2024-07-18T20:30:01.47" personId="{EECC3256-223D-43E3-B6D1-0A4E946BF9CE}" id="{91735471-26BE-4FD6-88D2-D6BC25CAA924}">
    <text xml:space="preserve">ABRIL: Se superó la meta estándar nacional del 97%, obteniéndose en la seccional el resultado del 98,35%. Se observa que las 182 solicitudes realizadas por los usuarios 179 se tramitaron en el tiempo establecido, la fuente de medición para este indicador son los registros del Formato préstamo de equipos Audiovisuales y préstamo de elementos de audiovisuales, las reservas no atendidas en el tiempo es porque el usuario no se presenta.
la disminucion de las solicitudes se debe al periodo de vacaciones </text>
  </threadedComment>
  <threadedComment ref="L63" dT="2024-07-18T20:30:15.48" personId="{EECC3256-223D-43E3-B6D1-0A4E946BF9CE}" id="{C32DE689-014E-43FD-A972-D37490CBD511}">
    <text xml:space="preserve">MAYO: Se superó la meta estándar nacional del 97%, obteniéndose en la seccional el resultado del 97,32%. Se observa que las 261 solicitudes realizadas por los usuarios 254 se tramitaron en el tiempo establecido, la fuente de medición para este indicador son los registros del Formato préstamo de equipos Audiovisuales y préstamo de elementos de audiovisuales, las reservas no atendidas en el tiempo es porque el usuario no se presenta. </text>
  </threadedComment>
  <threadedComment ref="M63" dT="2024-07-18T20:30:25.90" personId="{EECC3256-223D-43E3-B6D1-0A4E946BF9CE}" id="{4BA254EF-1321-4950-8CCA-E6ECF91CD35A}">
    <text xml:space="preserve">JUNIO: Se superó la meta estándar nacional del 97%, obteniéndose en la seccional el resultado del 97,09%. Se observa que las 206 solicitudes realizadas por los usuarios 200 se tramitaron en el tiempo establecido, la fuente de medición para este indicador son los registros del Formato préstamo de equipos Audiovisuales y préstamo de elementos de audiovisuales, las reservas no atendidas en el tiempo es porque el usuario no se presenta. </text>
  </threadedComment>
  <threadedComment ref="N63" dT="2024-10-23T18:33:16.35" personId="{EECC3256-223D-43E3-B6D1-0A4E946BF9CE}" id="{BFE27233-BA4B-4832-98A2-A87C6A5363CA}">
    <text>JULIO: Se superó la meta estándar nacional del 97%, obteniéndose en la seccional el resultado del 98,65%. Se observa que las 74 solicitudes realizadas por los usuarios 73 se tramitaron en el tiempo establecido, la fuente de medición para este indicador son los registros del Formato préstamo de equipos Audiovisuales y préstamo de elementos de audiovisuales, las reservas no atendidas en el tiempo es porque el usuario no se presenta.
la disminución de las solicitudes es por que los estudiantes se encuentran en vacaciones</text>
  </threadedComment>
  <threadedComment ref="O63" dT="2024-10-23T18:33:40.42" personId="{EECC3256-223D-43E3-B6D1-0A4E946BF9CE}" id="{6B4A1D32-9DB5-4BF5-8CF3-950F9B8CB6A8}">
    <text xml:space="preserve">AGOSTO: Se superó6 la meta estándar nacional del 97%, obteniéndose en la seccional el resultado del 98,01%. Se observa que las 201 solicitudes realizadas por los usuarios 197 se tramitaron en el tiempo establecido, la fuente de medición para este indicador son los registros del Formato préstamo de equipos Audiovisuales y préstamo de elementos de audiovisuales, las reservas no atendidas en el tiempo es porque el usuario no se presenta. </text>
  </threadedComment>
  <threadedComment ref="P63" dT="2024-10-23T18:33:55.60" personId="{EECC3256-223D-43E3-B6D1-0A4E946BF9CE}" id="{295235A2-1DFB-4A0F-AA46-45E9232A11B3}">
    <text xml:space="preserve">SEPTIEMBRE: Se superó6 la meta estándar nacional del 97%, obteniéndose en la seccional el resultado del 97,46%. Se observa que las 236 solicitudes realizadas por los usuarios 230 se tramitaron en el tiempo establecido, la fuente de medición para este indicador son los registros del Formato préstamo de equipos Audiovisuales y préstamo de elementos de audiovisuales, las reservas no atendidas en el tiempo es porque el usuario no se presenta. </text>
  </threadedComment>
  <threadedComment ref="Q63" dT="2024-11-28T13:47:56.70" personId="{EECC3256-223D-43E3-B6D1-0A4E946BF9CE}" id="{7C2BFEBD-955B-4153-A2D2-3A10B7964E51}">
    <text xml:space="preserve">OCTUBRE: Se superó6 la meta estándar nacional del 97%, obteniéndose en la seccional el resultado del 98,03%. Se observa que las 203 solicitudes realizadas por los usuarios 199 se tramitaron en el tiempo establecido, la fuente de medición para este indicador son los registros del Formato préstamo de equipos Audiovisuales y préstamo de elementos de audiovisuales, las reservas no atendidas en el tiempo es porque el usuario no se presenta. </text>
  </threadedComment>
  <threadedComment ref="H64" dT="2024-07-18T20:32:29.29" personId="{EECC3256-223D-43E3-B6D1-0A4E946BF9CE}" id="{D67D1725-8A06-4836-A507-BF6EB8BDBA7F}">
    <text xml:space="preserve">ENERO: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I64" dT="2024-07-18T20:32:40.43" personId="{EECC3256-223D-43E3-B6D1-0A4E946BF9CE}" id="{A3E46F7B-20A7-479C-B2BF-D35FBF4B0986}">
    <text xml:space="preserve">FEBRERO: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J64" dT="2024-07-18T20:32:49.79" personId="{EECC3256-223D-43E3-B6D1-0A4E946BF9CE}" id="{25BB0171-C129-4510-B006-7BE216D2FCCA}">
    <text xml:space="preserve">MARZO: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K64" dT="2024-07-18T20:32:58.65" personId="{EECC3256-223D-43E3-B6D1-0A4E946BF9CE}" id="{FC154C61-6D02-4EDF-91C4-9AB4D55B5D03}">
    <text xml:space="preserve">ABRIL: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L64" dT="2024-07-18T20:33:07.63" personId="{EECC3256-223D-43E3-B6D1-0A4E946BF9CE}" id="{A35DA94C-C06D-4E8E-AE53-E1B14BB69B1A}">
    <text xml:space="preserve">MAYO: Se superó la meta nacional del 97% , obteniéndose en la seccional un resultado del 99,78%. Los 461 equipos de cómputo y portátiles que se tienen al servicio de estudiantes y docentes a todos se les realizó la verificación de que estén funcionando correctamente , y se encuentren en buen estado,Solo uno presento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M64" dT="2024-07-18T20:33:15.55" personId="{EECC3256-223D-43E3-B6D1-0A4E946BF9CE}" id="{AAA9FD2F-CB16-47BD-B713-B14804140248}">
    <text xml:space="preserve">JUNIO: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N64" dT="2024-10-23T18:34:37.35" personId="{EECC3256-223D-43E3-B6D1-0A4E946BF9CE}" id="{D70BADEA-D645-4B73-AF20-81BE5A488C3E}">
    <text>JULIO: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ext>
  </threadedComment>
  <threadedComment ref="O64" dT="2024-10-23T18:34:48.53" personId="{EECC3256-223D-43E3-B6D1-0A4E946BF9CE}" id="{AD256D1D-A659-4E13-95F5-D450189E00F3}">
    <text xml:space="preserve">AGOSTO: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P64" dT="2024-10-23T18:34:56.20" personId="{EECC3256-223D-43E3-B6D1-0A4E946BF9CE}" id="{F8DD7586-CB07-437E-A274-3E894642E281}">
    <text xml:space="preserve">SEPTIEMBRE: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Q64" dT="2024-11-28T13:48:44.49" personId="{EECC3256-223D-43E3-B6D1-0A4E946BF9CE}" id="{7B745077-59B5-46AF-A31F-2275BAD60D66}">
    <text xml:space="preserve">OCTUBRE: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R64" dT="2025-02-03T21:53:27.91" personId="{EECC3256-223D-43E3-B6D1-0A4E946BF9CE}" id="{66243BC8-A28E-4B8D-AD54-2E5AFE195B2C}">
    <text xml:space="preserve">NOVIEMBRE: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S64" dT="2025-02-03T21:53:40.15" personId="{EECC3256-223D-43E3-B6D1-0A4E946BF9CE}" id="{021A2304-DD4E-4BFE-8276-BCB18F2D8225}">
    <text xml:space="preserve">DICIEMBRE: Se superó la meta nacional del 97% , obteniéndose en la seccional un resultado del 100%. Los 461 equipos de cómputo y portátiles que se tienen al servicio de estudiantes y docentes a todos se les realizó la verificación de que estén funcionando correctamente , y se encuentren en buen estado, no presentaron falla,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H65" dT="2025-02-12T20:44:44.78" personId="{EECC3256-223D-43E3-B6D1-0A4E946BF9CE}" id="{3522EFA0-2EBF-4B43-B4BF-A941529F3CEF}">
    <text xml:space="preserve">2024: En la seccional Pereira en el año 2024, se compraron 259 discos duros en estado sólido y 16 memorias RAM para la segunda fase de repotenciación, estamos finalizando la instalación de los componentes. También se compraron 15 equipos nuevos de cómputo con las características del convenio marco de Hewlett Packard para la sala de Ingeniería de Software en el Edificio de Laboratorios, campus Belmonte y un equipo para el área administrativa. </text>
  </threadedComment>
  <threadedComment ref="H66" dT="2024-07-18T20:34:03.09" personId="{EECC3256-223D-43E3-B6D1-0A4E946BF9CE}" id="{915FF261-FB3B-4800-A4EB-9CA0E138941E}">
    <text xml:space="preserve">ENERO: Se superó la meta estándar nacional del 97%. Los 461 equipos de cómputo y portátiles que se tienen al servicio de estudiantes y docentes a todos se les realizó la verificación de que estén funcionando correctamente , y se encuentren en buen estado, Con 1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I66" dT="2024-07-18T20:34:17.01" personId="{EECC3256-223D-43E3-B6D1-0A4E946BF9CE}" id="{7F871C23-5542-4D9F-8443-5C1D95F586D1}">
    <text>FEBRERO: Se superó la meta estándar nacional del 97%. Los 461 equipos de cómputo y portátiles que se tienen al servicio de estudiantes y docentes a todos se les realizó la verificación de que estén funcionando correctamente , y se encuentren en buen estado, Con 5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ext>
  </threadedComment>
  <threadedComment ref="J66" dT="2024-07-18T20:34:28.61" personId="{EECC3256-223D-43E3-B6D1-0A4E946BF9CE}" id="{33499EFA-85FB-41F3-B0B3-FF7971C9346F}">
    <text xml:space="preserve">MARZO: Se superó la meta estándar nacional del 97%. Los 461 equipos de cómputo y portátiles que se tienen al servicio de estudiantes y docentes a todos se les realizó la verificación de que estén funcionando correctamente , y se encuentren en buen estado, Con 2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K66" dT="2024-07-18T20:34:40.32" personId="{EECC3256-223D-43E3-B6D1-0A4E946BF9CE}" id="{3FADF9C1-01CB-4E2B-A504-BFD74CF2847B}">
    <text>ABRIL: Se superó la meta estándar nacional del 97%. Los 461 equipos de cómputo y portátiles que se tienen al servicio de estudiantes y docentes a todos se les realizó la verificación de que estén funcionando correctamente , y se encuentren en buen estado, Con 2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ext>
  </threadedComment>
  <threadedComment ref="L66" dT="2024-07-18T20:34:56.12" personId="{EECC3256-223D-43E3-B6D1-0A4E946BF9CE}" id="{69C0677A-3051-4203-965F-2CABA89CE10E}">
    <text xml:space="preserve">MAYO: Se superó la meta estándar nacional del 97%. Los 461 equipos de cómputo y portátiles que se tienen al servicio de estudiantes y docentes a todos se les realizó la verificación de que estén funcionando correctamente , y se encuentren en buen estado, Con 2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M66" dT="2024-07-18T20:35:07.14" personId="{EECC3256-223D-43E3-B6D1-0A4E946BF9CE}" id="{E34B787B-FE0C-458C-9AD4-10655A810267}">
    <text xml:space="preserve">JUNIO: Se superó la meta estándar nacional del 97%. Los 461 equipos de cómputo y portátiles que se tienen al servicio de estudiantes y docentes a todos se les realizó la verificación de que estén funcionando correctamente , y se encuentren en buen estado, Con 2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N66" dT="2024-10-23T18:35:40.32" personId="{EECC3256-223D-43E3-B6D1-0A4E946BF9CE}" id="{C79772A7-7312-448B-9C6C-CDF193EC0AD5}">
    <text xml:space="preserve">JULIO: Se superó la meta estándar nacional del 97%. Los 461 equipos de cómputo y portátiles que se tienen al servicio de estudiantes y docentes a todos se les realizó la verificación de que estén funcionando correctamente , y se encuentren en buen estado, Con 4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O66" dT="2024-10-23T18:35:48.95" personId="{EECC3256-223D-43E3-B6D1-0A4E946BF9CE}" id="{1A46D937-E222-48AA-B7F5-9E71D1E78E51}">
    <text xml:space="preserve">AGOSTO: Se superó la meta estándar nacional del 97%. Los 461 equipos de cómputo y portátiles que se tienen al servicio de estudiantes y docentes a todos se les realizó la verificación de que estén funcionando correctamente , y se encuentren en buen estado, Con 5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P66" dT="2024-10-23T18:35:59.04" personId="{EECC3256-223D-43E3-B6D1-0A4E946BF9CE}" id="{7D37F1ED-098D-4F1D-AB92-3AE70E1B9174}">
    <text xml:space="preserve">SEPTIEMBRE: Se superó la meta estándar nacional del 97%. Los 461 equipos de cómputo y portátiles que se tienen al servicio de estudiantes y docentes a todos se les realizó la verificación de que estén funcionando correctamente , y se encuentren en buen estado, Con 3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Q66" dT="2024-11-28T13:49:22.21" personId="{EECC3256-223D-43E3-B6D1-0A4E946BF9CE}" id="{BACE72FF-5C50-4EC7-8647-EA6DD76F3EDF}">
    <text xml:space="preserve">OCTUBRE: Se superó la meta estándar nacional del 97%. Los 461 equipos de cómputo y portátiles que se tienen al servicio de estudiantes y docentes a todos se les realizó la verificación de que estén funcionando correctamente , y se encuentren en buen estado, Con 3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R66" dT="2025-02-03T21:54:49.08" personId="{EECC3256-223D-43E3-B6D1-0A4E946BF9CE}" id="{D6D1AD7D-DCFA-4A63-BE93-D30D2DDFEE63}">
    <text xml:space="preserve">NOVIEMBRE: Se superó la meta estándar nacional del 97%. Los 461 equipos de cómputo y portátiles que se tienen al servicio de estudiantes y docentes a todos se les realizó la verificación de que estén funcionando correctamente , y se encuentren en buen estado, Con 4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S66" dT="2025-02-03T21:54:59.37" personId="{EECC3256-223D-43E3-B6D1-0A4E946BF9CE}" id="{8D2C37D6-F9B2-4B7A-924E-30EFF01AC5FC}">
    <text xml:space="preserve">DICIEMBRE: Se superó la meta estándar nacional del 97%. Los 461 equipos de cómputo y portátiles que se tienen al servicio de estudiantes y docentes a todos se les realizó la verificación de que estén funcionando correctamente , y se encuentren en buen estado, Con 1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ext>
  </threadedComment>
  <threadedComment ref="H67" dT="2024-07-26T19:19:13.53" personId="{EECC3256-223D-43E3-B6D1-0A4E946BF9CE}" id="{4C1B2501-E8C2-4E02-9A99-8FAB6195B898}">
    <text xml:space="preserve">SEMESTRE 1. No se cumple con la meta establecida de 100%, se llega al 98.3% ya que de 299 solicitudes recibidas se ejecutaron en los tiempos establecidos 294 solicitudes. Las 5 que siguen en proceso son: 1. pintura de mesones laboratorios (son 10 laboratorios se han pintado 7), 2. mantenimiento ventanera centro (una fachada de 450 mtrs2 aprox), 3. intervención humedades salones. 4.intervención humedades en biblioteca, 5. Intervención humedades sala sistemas centro. Estas intervenciones no se cumplen en tres días ya que el proceso demora muchos más días. </text>
  </threadedComment>
  <threadedComment ref="H67" dT="2024-07-26T19:19:26.70" personId="{EECC3256-223D-43E3-B6D1-0A4E946BF9CE}" id="{28332B8C-C248-4286-B5A0-92A9D2D86FC3}" parentId="{4C1B2501-E8C2-4E02-9A99-8FAB6195B898}">
    <text>Quedo en rango bueno</text>
  </threadedComment>
  <threadedComment ref="N67" dT="2025-01-17T21:26:34.63" personId="{EECC3256-223D-43E3-B6D1-0A4E946BF9CE}" id="{58B37956-3086-4278-A87B-F8E07913DE09}">
    <text xml:space="preserve">SEMESTRE 2 2024: se recibieron 333 solicitud de las cuales 328 se cumplieron, 4 no se cumplieron en las fechas establecidas y una no se autorizo a realizar; cumpliéndose en un 98.5% </text>
  </threadedComment>
  <threadedComment ref="N67" dT="2025-01-17T21:27:57.06" personId="{EECC3256-223D-43E3-B6D1-0A4E946BF9CE}" id="{F2DEFCDD-BB01-4A0C-A0C2-65E6D3FD6B52}" parentId="{58B37956-3086-4278-A87B-F8E07913DE09}">
    <text>Quedo en rango bueno</text>
  </threadedComment>
  <threadedComment ref="H68" dT="2025-01-17T21:27:14.04" personId="{EECC3256-223D-43E3-B6D1-0A4E946BF9CE}" id="{13A690AA-4AD2-487D-8701-F814B851F3D3}">
    <text xml:space="preserve">año 2024: se ejecutaron las actividades programadas con excepción de las actividades de instalación tanques de recolección de aguas lluvias este se aplazo por no contar con los recursos necesarios; de igual manera no se ejecuto la compra del dispensador de agua el cual queda para el próximo año. se cumple con el 89.47% </text>
  </threadedComment>
  <threadedComment ref="H68" dT="2025-01-17T21:27:38.89" personId="{EECC3256-223D-43E3-B6D1-0A4E946BF9CE}" id="{DE0DFBFA-5BEF-451A-B05F-A82159189D61}" parentId="{13A690AA-4AD2-487D-8701-F814B851F3D3}">
    <text>Quedo en rango bueno</text>
  </threadedComment>
  <threadedComment ref="H69" dT="2024-07-18T20:36:42.60" personId="{EECC3256-223D-43E3-B6D1-0A4E946BF9CE}" id="{5C32D0EB-AD07-421E-B4A4-A0E7B7B4C8D7}">
    <text xml:space="preserve">SEMESTRE 1 2024 TODAS LAS SOLICITUDES FUERON CALIFICADAS ENTRE BUENO Y EXCENTE SE CUMPLE LA META </text>
  </threadedComment>
  <threadedComment ref="N69" dT="2025-01-17T21:28:38.80" personId="{EECC3256-223D-43E3-B6D1-0A4E946BF9CE}" id="{9B4DD71D-B66A-4F6B-A136-8995B584A386}">
    <text>SEMESTRE 2 2024 SE CUMPLE CON LA META DEL INDICADOR DE 328 SOLICITUDES TODAS FUERON CALIFICADAS DE EXCELENTE .
CUMPLIENDO EL 100%</text>
  </threadedComment>
  <threadedComment ref="H70" dT="2024-07-30T16:26:18.23" personId="{EECC3256-223D-43E3-B6D1-0A4E946BF9CE}" id="{85AEFE65-A9AA-4575-B4BE-0A66646F23DC}">
    <text>En el mes de enero no se entregaron residuos aprovechables a la empresa gestora, es por ello que no tiene el dato del peso.
Durante este mes aún se encontraba tanto el personal administrativo como académico en vacaciones colectivas.</text>
  </threadedComment>
  <threadedComment ref="I70" dT="2024-07-30T16:36:15.39" personId="{EECC3256-223D-43E3-B6D1-0A4E946BF9CE}" id="{0EC8260A-6C1F-4A64-9A1C-3F57070ABD25}">
    <text xml:space="preserve">Se reestructuran las camas de compostaje de la sede Belmonte, por lo que se saca gran cantidad de abono generado para el manejo de los jardines. </text>
  </threadedComment>
  <threadedComment ref="J70" dT="2024-07-30T16:36:23.51" personId="{EECC3256-223D-43E3-B6D1-0A4E946BF9CE}" id="{006F173B-FA43-4A5B-842D-7CFDBA96ECE2}">
    <text xml:space="preserve">Se entregan 10 kg de abono para la huerta del programa de microbiologia.
Se entregan residuos hospitalarios que en su mayoría provienen de las practicas académicas. </text>
  </threadedComment>
  <threadedComment ref="K70" dT="2024-07-30T16:36:31.95" personId="{EECC3256-223D-43E3-B6D1-0A4E946BF9CE}" id="{381B7A5F-BA95-48C3-87BC-722775BA0BE1}">
    <text xml:space="preserve">En el mes de abril se tuvo irregularidad académica, lo que se evidencia en la generación total de residuos en ambas sedes. </text>
  </threadedComment>
  <threadedComment ref="L70" dT="2024-07-30T16:36:40.91" personId="{EECC3256-223D-43E3-B6D1-0A4E946BF9CE}" id="{2CFC16BE-67B6-46F0-B204-036609843C6D}">
    <text xml:space="preserve">Durante el mes de abril se tuvo irregularidad académica, durante este mes la generación de residuos aprovechables fue muy baja por lo que se almacenaron los residuos aprovechables hasta esperar un volumen alto para la entrega.
Se aclara que el control de los residuos es solo durante la entrega al gestor, ya que internamente se ha indicado que no pueden realizar la medición de lo que se va almacenando. </text>
  </threadedComment>
  <threadedComment ref="M70" dT="2024-07-30T16:36:49.31" personId="{EECC3256-223D-43E3-B6D1-0A4E946BF9CE}" id="{6AF43F0A-E39C-434A-B11C-1CC2BA6DBF53}">
    <text xml:space="preserve">Se retoman actividades académicas de manera normal. Se reactivan laboratorios.
Se tiene en proceso el nuevo convenio de material aprovechable. </text>
  </threadedComment>
  <threadedComment ref="N70" dT="2024-11-28T14:16:51.71" personId="{EECC3256-223D-43E3-B6D1-0A4E946BF9CE}" id="{1E1A30B6-422A-409D-B436-58B113B03631}">
    <text xml:space="preserve">JULIO: Se entrega material aprovechable que se tenía almacenado del mes actual y anterior.
Se tiene detenido el proyecto de compostaje a la decisión de la intervención y manejo de este.
Se retoman actividades en laboratorios. </text>
  </threadedComment>
  <threadedComment ref="O70" dT="2025-01-23T18:20:15.04" personId="{EECC3256-223D-43E3-B6D1-0A4E946BF9CE}" id="{0E299916-DA39-421D-B35C-E523B010FC45}">
    <text xml:space="preserve">Agosto:Se realizó una entrega inusual de chatarra y de material que se tenía almacenado y se dio de baja.
Igualmente, continua pospuesto el proyecto del compostaje.
</text>
  </threadedComment>
  <threadedComment ref="P70" dT="2025-01-23T18:20:29.80" personId="{EECC3256-223D-43E3-B6D1-0A4E946BF9CE}" id="{62438310-0C6B-4E1D-8E2A-100D8156664D}">
    <text xml:space="preserve">Septiembre:Se solicita análisis de la situación al área de salud, evidenciando que no se está realizando la entrega de residuos biológicos en los consultorios.
No se realiza entrega de material aprovechable, teniendo en cuenta que el mes anterior se hizo una entrega el último día del mes y esto genera espacio de almacenamiento. </text>
  </threadedComment>
  <threadedComment ref="Q70" dT="2025-01-23T18:21:08.62" personId="{EECC3256-223D-43E3-B6D1-0A4E946BF9CE}" id="{D5A472C3-8BFE-42F8-AC58-005A8F618A68}">
    <text xml:space="preserve">Octubre:Se realiza una entrega de 716.85 kg de residuos aprovechables durante la jornada de la semana unilibrista como estrategia entre los concursos con los estudiantes.
Se retoma la entrega de residuos hospitalarios en la sede centro, retomando por medios de mensajes y revisión en la cual se indica que la sabana se debe cambiar al finalizar la jornada si se tuvo atención de pacientes o si la atención lo amerita. </text>
  </threadedComment>
  <threadedComment ref="R70" dT="2025-01-23T18:21:26.10" personId="{EECC3256-223D-43E3-B6D1-0A4E946BF9CE}" id="{2869D404-119B-4614-BED1-C134FD49919F}">
    <text xml:space="preserve">Noviembre:Se realizó la entrega de 114.4 kg de residuos químicos provenientes de los laboratorios de la facultad de ingenieria y de ciencias de la salud, exactas y naturales.
Se normaliza la entrega de residuos hospitalarios en la sede centro. </text>
  </threadedComment>
  <threadedComment ref="S70" dT="2025-01-23T18:21:42.56" personId="{EECC3256-223D-43E3-B6D1-0A4E946BF9CE}" id="{BB4B82F4-8B16-4116-A791-FAED6F6E5A5F}">
    <text xml:space="preserve">Diciembre: Durante el mes de diciembre se empieza la entrega de residuos hospitalarios por parte del Laboratorio de Prestación de servicios.
Se entregan 282 kg de residuos aprovechables, todos provenientes de la sede Belmonte. </text>
  </threadedComment>
  <threadedComment ref="H71" dT="2024-07-30T16:38:35.69" personId="{EECC3256-223D-43E3-B6D1-0A4E946BF9CE}" id="{D17A788C-2D5D-49A8-8342-F7DD2A9EDC04}">
    <text xml:space="preserve">Se trabaja con valor generado durante el aforo realizado por la empresa Atesa. </text>
  </threadedComment>
  <threadedComment ref="I71" dT="2024-07-30T16:38:49.81" personId="{EECC3256-223D-43E3-B6D1-0A4E946BF9CE}" id="{BE982EA7-1B24-4203-9FBB-9ABABDA0A805}">
    <text xml:space="preserve">Para el mes de febrero los residuos ordinarios correspondieron a:
3% Sede Belmonte
49% Sede Centro
En sede centro se debe fortalecer el proceso de clasificación de residuos. </text>
  </threadedComment>
  <threadedComment ref="J71" dT="2024-07-30T16:38:58.74" personId="{EECC3256-223D-43E3-B6D1-0A4E946BF9CE}" id="{4EBB4E89-E785-4734-A9B9-ADEBDC3134A9}">
    <text xml:space="preserve">Para los residuos no aprovechables se tiene en cuenta el valor obtenido durante el aforo de la empresa Atesa
Con estos valores los porcentajes para marzo fueron:
24% Sede Belmonte
42% Sede Centro </text>
  </threadedComment>
  <threadedComment ref="K71" dT="2024-07-30T16:39:13.01" personId="{EECC3256-223D-43E3-B6D1-0A4E946BF9CE}" id="{DFCE32BD-6EE8-4C5A-BA7C-2F249A9A009D}">
    <text xml:space="preserve">Se maneja el aforo realizado por la Empresa Atesa, sin embargo, no se puedo verificar la disminución de este indicador durante el tiempo de irregularidad académica. </text>
  </threadedComment>
  <threadedComment ref="L71" dT="2024-07-30T16:39:20.89" personId="{EECC3256-223D-43E3-B6D1-0A4E946BF9CE}" id="{E163EDC9-7244-4743-B436-74BF9E5EC5A3}">
    <text xml:space="preserve">Se maneja el aforo realizado por la Empresa Atesa, sin embargo, no se puedo verificar la disminución de este indicador durante el tiempo de irregularidad académica. </text>
  </threadedComment>
  <threadedComment ref="M71" dT="2024-07-30T16:39:34.79" personId="{EECC3256-223D-43E3-B6D1-0A4E946BF9CE}" id="{6E99E082-3993-4519-8E5B-B2E088932390}">
    <text xml:space="preserve">Se maneja el aforo realizado por la Empresa Atesa, sin embargo, no se puedo verificar la disminución de este indicador durante el tiempo de irregularidad académica. </text>
  </threadedComment>
  <threadedComment ref="N71" dT="2024-11-28T14:22:14.44" personId="{EECC3256-223D-43E3-B6D1-0A4E946BF9CE}" id="{5DB439D8-22D5-40F9-B669-BEABD8C8A4F5}">
    <text>JULIO:Se maneja el aforo realizado por la Empresa Atesa, sin embargo, no se puedo verificar la disminución de este indicador durante el tiempo de irregularidad académica.</text>
  </threadedComment>
  <threadedComment ref="O71" dT="2024-11-28T14:22:25.67" personId="{EECC3256-223D-43E3-B6D1-0A4E946BF9CE}" id="{CF015E80-86EE-4B27-84AC-A3FC47102D91}">
    <text xml:space="preserve">AGOSTO:Se maneja el aforo realizado por la Empresa Atesa, sin embargo, no se puedo verificar la disminución de este indicador durante el tiempo de irregularidad académica. </text>
  </threadedComment>
  <threadedComment ref="P71" dT="2024-11-28T14:22:37.30" personId="{EECC3256-223D-43E3-B6D1-0A4E946BF9CE}" id="{13F8FCE8-2C50-47E3-A408-E29EC6AFE101}">
    <text xml:space="preserve">SEPTIEMBRE:Se maneja el aforo realizado por la Empresa Atesa, sin embargo, no se puedo verificar la disminución de este indicador durante el tiempo de irregularidad académica. </text>
  </threadedComment>
  <threadedComment ref="Q71" dT="2025-01-23T18:22:41.45" personId="{EECC3256-223D-43E3-B6D1-0A4E946BF9CE}" id="{A2C458C7-B8AE-404D-95BC-1750B4335F86}">
    <text xml:space="preserve">Octubre: Se maneje el aforo realizado por la empresa Atesa, encargada de recolectar los residuos no aprovechables.
Desde Servicios Generales se da la indicación que no pueden llevar el control de la generación de dichos residuos. </text>
  </threadedComment>
  <threadedComment ref="R71" dT="2025-01-23T18:23:13.52" personId="{EECC3256-223D-43E3-B6D1-0A4E946BF9CE}" id="{6E82CBB4-FB4B-4FEF-8723-10E5CC90DC40}">
    <text xml:space="preserve">Noviembre: Se maneje el aforo realizado por la empresa Atesa, encargada de recolectar los residuos no aprovechables. </text>
  </threadedComment>
  <threadedComment ref="S71" dT="2025-01-23T18:23:29.74" personId="{EECC3256-223D-43E3-B6D1-0A4E946BF9CE}" id="{DF0A34CE-6D57-4C63-A834-1F90341225FF}">
    <text xml:space="preserve">Diciembre:Se maneje el aforo realizado por la empresa Atesa, encargada de recolectar los residuos no aprovechables. </text>
  </threadedComment>
  <threadedComment ref="H72" dT="2024-07-30T17:53:57.95" personId="{EECC3256-223D-43E3-B6D1-0A4E946BF9CE}" id="{1FFA0034-A261-4C88-8D0C-F3111792CC2E}">
    <text xml:space="preserve">Se trabaja con valor generado durante el aforo realizado por la empresa Atesa.
Para el mes de enero con estos datos, el promedio de residuos no aprovechables correspondió a:
24% sede belmonte
42% sede centro </text>
  </threadedComment>
  <threadedComment ref="I72" dT="2024-07-30T17:54:18.06" personId="{EECC3256-223D-43E3-B6D1-0A4E946BF9CE}" id="{1E866460-E9EA-42ED-8CAB-E8E2279DF49B}">
    <text xml:space="preserve">Para el mes de febrero los residuos ordinarios correspondieron a:
3% Sede Belmonte
49% Sede Centro
En sede centro se debe fortalecer el proceso de clasificación de residuos. </text>
  </threadedComment>
  <threadedComment ref="J72" dT="2024-07-30T17:54:28.57" personId="{EECC3256-223D-43E3-B6D1-0A4E946BF9CE}" id="{7D1E2C90-82D5-41BF-A033-0B330A20105B}">
    <text xml:space="preserve">Para los residuos no aprovechables se tiene en cuenta el valor obtenido durante el aforo de la empresa Atesa
Con estos valores los porcentajes para marzo fueron:
24% Sede Belmonte
42% Sede Centro </text>
  </threadedComment>
  <threadedComment ref="K72" dT="2024-07-30T17:54:41.18" personId="{EECC3256-223D-43E3-B6D1-0A4E946BF9CE}" id="{32C3CDFA-57DD-4A75-BB56-D73130487780}">
    <text xml:space="preserve">Se maneja el aforo realizado por la Empresa Atesa, sin embargo, no se puedo verificar la disminución de este indicador durante el tiempo de irregularidad académica. </text>
  </threadedComment>
  <threadedComment ref="L72" dT="2024-07-30T17:54:50.49" personId="{EECC3256-223D-43E3-B6D1-0A4E946BF9CE}" id="{03097840-C967-47BD-9262-D24C89E82490}">
    <text xml:space="preserve">Aunque durante el mes de mayo se retoma la normalidad académica, no se tiene la manera de saber como se modifica esta medición teniendo en cuenta que se tiene es un promedio brindado por la empresa Atesa, internamente no se tiene el control de la generación. </text>
  </threadedComment>
  <threadedComment ref="N72" dT="2024-11-28T14:24:18.50" personId="{EECC3256-223D-43E3-B6D1-0A4E946BF9CE}" id="{52AFE6D5-C748-4A38-BF0D-36C4A9E8FD96}">
    <text xml:space="preserve">JULIO: Se maneja el aforo realizado por la Empresa Atesa, sin embargo, no se puedo verificar la disminución de este indicador durante el tiempo de irregularidad académica. </text>
  </threadedComment>
  <threadedComment ref="O72" dT="2024-11-28T14:24:28.45" personId="{EECC3256-223D-43E3-B6D1-0A4E946BF9CE}" id="{BC29A085-F0AA-404F-8881-43E9CA28B451}">
    <text xml:space="preserve">AGOSTO:Se maneja el aforo realizado por la Empresa Atesa, sin embargo, no se puedo verificar la disminución de este indicador durante el tiempo de irregularidad académica. </text>
  </threadedComment>
  <threadedComment ref="P72" dT="2025-01-23T18:58:53.34" personId="{EECC3256-223D-43E3-B6D1-0A4E946BF9CE}" id="{A7D2786B-C876-4AEE-AEED-AAD90785A82A}">
    <text xml:space="preserve">Septiembre: Se maneja el aforo realizado por la Empresa Atesa, sin embargo, no se puedo verificar la disminución de este indicador durante el tiempo de irregularidad académica. </text>
  </threadedComment>
  <threadedComment ref="Q72" dT="2025-01-23T18:59:03.18" personId="{EECC3256-223D-43E3-B6D1-0A4E946BF9CE}" id="{353A6406-E0E1-4E77-90B3-144E48853642}">
    <text xml:space="preserve">Octubre: Se maneja el aforo anualizado que se le solicita a la empresa de aseo. Desde Servicios Generales indican que no se puede llevar el control de estos residuos. </text>
  </threadedComment>
  <threadedComment ref="R72" dT="2025-01-23T18:59:13.06" personId="{EECC3256-223D-43E3-B6D1-0A4E946BF9CE}" id="{0F50D7BE-79DD-42C5-ABBD-EEF2C9895171}">
    <text xml:space="preserve">Noviembre: Se maneje el dato del aforo realizado por la empresa Atesa, no se tiene control interno de la generación de dichos residuos. </text>
  </threadedComment>
  <threadedComment ref="S72" dT="2025-01-27T18:00:10.45" personId="{EECC3256-223D-43E3-B6D1-0A4E946BF9CE}" id="{BB7DE015-AAFE-4D61-B5C5-38C0DDCF9A95}">
    <text xml:space="preserve">Dic:Se maneje el dato del aforo realizado por la empresa Atesa, no se tiene control interno de la generación de dichos residuos.
</text>
  </threadedComment>
  <threadedComment ref="H73" dT="2024-07-30T18:55:11.07" personId="{EECC3256-223D-43E3-B6D1-0A4E946BF9CE}" id="{B914943B-4FD6-47A5-B781-64C5D4BD4F35}">
    <text xml:space="preserve">Durante el mes de enero no se entregaron residuos aprovachables a ningún generador.
Se tiene para la sede centro que el 58% de los residuos generadores fueron aprovechables.
Se aclara además que durante el mes de enero tanto administrativos como la academia estaban en vacaciones colectivas. </text>
  </threadedComment>
  <threadedComment ref="I73" dT="2024-07-30T18:55:19.62" personId="{EECC3256-223D-43E3-B6D1-0A4E946BF9CE}" id="{30F2D702-10ED-4FE9-B695-661EE0631BFD}">
    <text xml:space="preserve">Para el mes de febrero, los residuos aprovechables en la sede Belmonte asciende a 413 kg, correspondiente a residuos aprovechables guardados durante los últimos días del mes de diciembre, el mes de enero y algunos días de febrero. En la sede belmonte, este valor corresponde al 17% de los residuos entregados.
Para la sede centro los residuos aprovechables aunque corresponde a solo 20 kg, arrojó como porcentaje el 58% de los residuos entregados. </text>
  </threadedComment>
  <threadedComment ref="J73" dT="2024-07-30T18:55:28.75" personId="{EECC3256-223D-43E3-B6D1-0A4E946BF9CE}" id="{45EF7EBA-05FD-4A4D-8EC1-8DD02BA43910}">
    <text xml:space="preserve">Para el mes de marzo se tiene en cuenta que se tuvo la semana mayor, en la cual todo el personal de la universidad suspende actividad. Para este mes la entrega de residuos aprovechables para la sede belmonte fue de 189 kg correspondiente al 56% de los residuos entregados y para la sede centro fue de 26 kg correspondiente al 58% de los residuos entregado. </text>
  </threadedComment>
  <threadedComment ref="K73" dT="2024-07-30T18:55:35.14" personId="{EECC3256-223D-43E3-B6D1-0A4E946BF9CE}" id="{A07D57B5-4F5C-4D75-A5C3-D31EC7BC9F75}">
    <text xml:space="preserve">Durante el mes de abril se tuvo irregularidad académica, lo se se vio reflejado en la generación de residuos aprovechables. Igualmente, por la cantidad tan pequeña, no se realizó entrega a ningún gestor durante este mes. </text>
  </threadedComment>
  <threadedComment ref="L73" dT="2024-07-30T18:55:42.55" personId="{EECC3256-223D-43E3-B6D1-0A4E946BF9CE}" id="{831F1403-F25B-460C-A015-DD4A31E01DC1}">
    <text xml:space="preserve">Durante el mes de abril se tuvo irregularidad académica, durante este mes la generación de residuos aprovechables fue muy baja por lo que se almacenaron los residuos aprovechables hasta esperar un volumen alto para la entrega.
Se aclara que el control de los residuos es solo durante la entrega al gestor, ya que internamente se ha indicado que no pueden realizar la medición de lo que se va almacenando. </text>
  </threadedComment>
  <threadedComment ref="M73" dT="2024-07-30T18:55:49.63" personId="{EECC3256-223D-43E3-B6D1-0A4E946BF9CE}" id="{66CF0765-A08C-4032-AE40-C976DB139B96}">
    <text xml:space="preserve">Se encuentra en un proceso de cambio de gestor, durante el mes de junio no se realiza entrega de material. </text>
  </threadedComment>
  <threadedComment ref="N73" dT="2024-11-28T14:28:31.23" personId="{EECC3256-223D-43E3-B6D1-0A4E946BF9CE}" id="{E15739C5-5C51-4329-8CB0-90A5731F3A20}">
    <text>JULIO: Se inició el convenio con la empresa Infrapol, se entregaron:
Cartón: 213 kg
Pliega: 38 kg
Archivo: 730.6 kg
Alta: 55 kg
Vidrio: 21 kg
Chatarra: 11 kg
Plástico: 1.5 kg</text>
  </threadedComment>
  <threadedComment ref="O73" dT="2024-11-28T14:28:52.40" personId="{EECC3256-223D-43E3-B6D1-0A4E946BF9CE}" id="{6BD9B5DA-9916-467E-9C08-408CACE282A0}">
    <text>AGOSTO: Se entrega material que se da de baja y se tenía guardado en varios lugares de la Universidad. La entrega fue la siguiente:
Archivo: 2346 kg
Prensa: 46 kg
CD: 19 kg
Cartón: 64 kg
Chatarra: 3899 kg
Aluminio: 13 kg
Combinado: 105 kg
Alta: 6 kg
Plástico: 90 kg</text>
  </threadedComment>
  <threadedComment ref="P73" dT="2024-11-28T14:29:06.48" personId="{EECC3256-223D-43E3-B6D1-0A4E946BF9CE}" id="{8DDF4740-CF19-4AC7-81FB-29818A46AF8B}">
    <text xml:space="preserve">SEPTIEMBRE: En sede Belmonte no se generó entrega de material aprovechable al gestor.
De la sede centro se trasladaron a la sede belmonte los siguientes residuos aprovechables:
Plástico: 15 kg
Cartón: 24 kg </text>
  </threadedComment>
  <threadedComment ref="Q73" dT="2025-01-23T18:57:18.40" personId="{EECC3256-223D-43E3-B6D1-0A4E946BF9CE}" id="{6DD9078C-7FE5-4BB3-A3F6-34EBA29838D2}">
    <text xml:space="preserve">Octubre: Se realiza la entrega de material aprovechable a la empresa Infrapol
Los residuos aprovechables de la sede Centro se trasladaron hasta la sede Belmonte y se entregaron:
Cartón 230.5 kg
Archivo 165 Kg
Plega 185 Kg
PET 40 Kg
Chatarra 59 Kg
Combinado 917.35 Kg, de los cuales, 716.85 Kg se entregaron como concurso de los estudiantes durante la Jornada Unilibrista y el dinero recaudado se entregó la fundación Maná. </text>
  </threadedComment>
  <threadedComment ref="R73" dT="2025-01-23T18:57:29.61" personId="{EECC3256-223D-43E3-B6D1-0A4E946BF9CE}" id="{C1DBA344-E478-448F-860E-8107B4AB4115}">
    <text xml:space="preserve">Noviembre: Se realiza la entrega a la empresa Reproambi, teniendo en cuenta que la empresa Infrapol no ha realizado cumplimiento con los pagos.
El total de residuos aprovechables entregados de ambas sedes se dividió en:
Cartón 47 kg
Archivo 239 kg
PET 47 kg
Vidrio 9 kg </text>
  </threadedComment>
  <threadedComment ref="S73" dT="2025-01-27T18:00:36.27" personId="{EECC3256-223D-43E3-B6D1-0A4E946BF9CE}" id="{59119814-1BB2-4EB6-A5E1-202583546939}">
    <text xml:space="preserve">Dic:Se realiza la entrega de material aprovechable a la empresa Reproambi clasificado de la siguiente manera:
Cartón 63 kg
Archivo color 132 kg
Plástico color 36 kg
Vidrio 10 kg
Chatarra 30 kg
Revuelto 10 kg.
Durante este mes no se trajeron residuos provenientes de la sede centro. </text>
  </threadedComment>
  <threadedComment ref="H74" dT="2024-07-30T18:56:50.20" personId="{EECC3256-223D-43E3-B6D1-0A4E946BF9CE}" id="{0B02A664-55BD-4EC5-8A2F-372012FA4460}">
    <text xml:space="preserve">Durante el mes de enero no se entregaron residuos aprovechables a ningún generador.
Se tiene para la sede centro que el 58% de los residuos generadores fueron aprovechables.
Se aclara además que durante el mes de enero tanto administrativos como la academia estaban en vacaciones colectivas. </text>
  </threadedComment>
  <threadedComment ref="I74" dT="2024-07-30T18:56:57.89" personId="{EECC3256-223D-43E3-B6D1-0A4E946BF9CE}" id="{BD495CF4-67F1-4DA5-84CC-B9473ACFBE3B}">
    <text xml:space="preserve">Para el mes de febrero, los residuos aprovechables en la sede Belmonte asciende a 413 kg, correspondiente a residuos aprovechables guardados durante los últimos días del mes de diciembre, el mes de enero y algunos días de febrero. En la sede belmonte, este valor corresponde al 17% de los residuos entregados.
Para la sede centro los residuos aprovechables aunque corresponde a solo 20 kg, arrojó como porcentaje el 58% de los residuos entregados.
</text>
  </threadedComment>
  <threadedComment ref="J74" dT="2024-07-30T18:57:05.28" personId="{EECC3256-223D-43E3-B6D1-0A4E946BF9CE}" id="{BDA3D4F9-475C-46E0-B0EE-476146EEC4A0}">
    <text xml:space="preserve">Para el mes de marzo se tiene en cuenta que se tuvo la semana mayor, en la cual todo el personal de la universidad suspende actividad. Para este mes la entrega de residuos aprovechables para la sede belmonte fue de 189 kg correspondiente al 56% de los residuos entregados y para la sede centro fue de 26 kg correspondiente al 58% de los residuos entregado. </text>
  </threadedComment>
  <threadedComment ref="K74" dT="2024-07-30T18:57:13.63" personId="{EECC3256-223D-43E3-B6D1-0A4E946BF9CE}" id="{87F281B3-F573-42C5-9A64-3F766D78E92A}">
    <text xml:space="preserve">Durante el mes de abril se tuvo irregularidad académica, lo se se vio reflejado en la generación de residuos aprovechables. Igualmente, por la cantidad tan pequeña, no se realizó entrega a ningún gestor durante este mes. </text>
  </threadedComment>
  <threadedComment ref="L74" dT="2024-07-30T18:57:20.64" personId="{EECC3256-223D-43E3-B6D1-0A4E946BF9CE}" id="{65D1084B-D808-46DA-AD52-30B04A312696}">
    <text xml:space="preserve">Durante el mes de mayo no se tenía suficientes residuos aprovechables por entregar al gestor, teniendo en cuenta que apenas se retoman la normalidad académica.
Adicional, se aclara que la información reportada del peso es la entregada al gestor. </text>
  </threadedComment>
  <threadedComment ref="M74" dT="2024-07-30T18:57:27.91" personId="{EECC3256-223D-43E3-B6D1-0A4E946BF9CE}" id="{AD2692AB-B372-4EEB-BC85-DC34D6C7E0ED}">
    <text xml:space="preserve">Se presenta cambio de gestor, durante el proceso de convenio no se entregan residuos aprovechables. </text>
  </threadedComment>
  <threadedComment ref="N74" dT="2024-11-28T14:30:13.67" personId="{EECC3256-223D-43E3-B6D1-0A4E946BF9CE}" id="{FBEED3B0-074C-4B76-9A6B-F8D277BB75FA}">
    <text xml:space="preserve">JULIO: Se inició el convenio con la empresa Infrapol, se entregaron:
Cartón: 213 kg
Pliega: 38 kg
Archivo: 730.6 kg
Alta: 55 kg
Vidrio: 21 kg
Chatarra: 11 kg
Plástico: 1.5 kg 
</text>
  </threadedComment>
  <threadedComment ref="O74" dT="2024-11-28T14:30:25.28" personId="{EECC3256-223D-43E3-B6D1-0A4E946BF9CE}" id="{5F117DCB-6F77-47F9-AB0F-835F82EEA014}">
    <text xml:space="preserve">AGOSTO: Se entrega material que se da de baja y se tenía guardado en varios lugares de la Universidad. La entrega fue la siguiente:
Archivo: 2346 kg
Prensa: 46 kg
CD: 19 kg
Cartón: 64 kg
Chatarra: 3899 kg
Aluminio: 13 kg
Combinado: 105 kg
Alta: 6 kg
Plástico: 90 kg
</text>
  </threadedComment>
  <threadedComment ref="P74" dT="2024-11-28T14:30:37.80" personId="{EECC3256-223D-43E3-B6D1-0A4E946BF9CE}" id="{34FFBF88-FFE8-42CF-AD12-E3DE1FA5EDD7}">
    <text xml:space="preserve">SEPTIEMBRE: En sede Belmonte no se generó entrega de material aprovechable al gestor.
De la sede centro se trasladaron a la sede belmonte los siguientes residuos aprovechables:
Plástico: 15 kg
Cartón: 24 kg </text>
  </threadedComment>
  <threadedComment ref="Q74" dT="2025-01-23T18:55:50.71" personId="{EECC3256-223D-43E3-B6D1-0A4E946BF9CE}" id="{4916AB03-011D-4E9E-80F3-4384A8E00187}">
    <text xml:space="preserve">Octubre: Se realiza la entrega de material aprovechable a la empresa Infrapol
Los residuos aprovechables de la sede Centro se trasladaron hasta la sede Belmonte y se entregaron:
Cartón 230.5 kg
Archivo 165 Kg
Plega 185 Kg
PET 40 Kg
Chatarra 59 Kg
Combinado 917.35 Kg, de los cuales, 716.85 Kg se entregaron como concurso de los estudiantes durante la Jornada Unilibrista y el dinero recaudado se entregó la fundación Maná. </text>
  </threadedComment>
  <threadedComment ref="R74" dT="2025-01-23T18:56:12.29" personId="{EECC3256-223D-43E3-B6D1-0A4E946BF9CE}" id="{01862A8B-1A7E-4590-B7F2-FCDBD71AAF33}">
    <text>Noviembre: Se realiza la entrega a la empresa Reproambi, teniendo en cuenta que la empresa Infrapol no ha realizado cumplimiento con los pagos.
El total de residuos aprovechables entregados de ambas sedes se dividió en:
Cartón 47 kg
Archivo 239 kg
PET 47 kg
Vidrio 9 kg</text>
  </threadedComment>
  <threadedComment ref="S74" dT="2025-01-27T18:01:44.94" personId="{EECC3256-223D-43E3-B6D1-0A4E946BF9CE}" id="{E19EC678-5817-4836-B37E-CC8673DCA5A8}">
    <text xml:space="preserve">Dic:Se realiza la entrega de material aprovechable a la empresa Reproambi clasificado de la siguiente manera:
Cartón 63 kg
Archivo color 132 kg
Plástico color 36 kg
Vidrio 10 kg
Chatarra 30 kg
Revuelto 10 kg.
Durante este mes no se trajeron residuos provenientes de la sede centro. </text>
  </threadedComment>
  <threadedComment ref="H75" dT="2024-07-30T19:13:13.13" personId="{EECC3256-223D-43E3-B6D1-0A4E946BF9CE}" id="{2E7E2FF9-D38A-4DD9-A753-B10F211D8972}">
    <text>Durante el mes de enero se tuvo parte de vacaciones colectivas tanto en la parte academica como administrativa. Para este mes durante el retorno no se retiro material de abono de la compostera.</text>
  </threadedComment>
  <threadedComment ref="I75" dT="2024-07-30T19:13:21.18" personId="{EECC3256-223D-43E3-B6D1-0A4E946BF9CE}" id="{0C0E9116-482B-4AE2-9D27-3F1CA6491256}">
    <text xml:space="preserve">Durante el mes de enero se realizó una reestructuración de las camas de compostaje, por lo que se sacó el material allí almacenado y se utilizó como abono para los jardines de los bloques de posgrado. La entrega fue de 1820 kg correspondiendo al 77% de los residuos entregados. </text>
  </threadedComment>
  <threadedComment ref="J75" dT="2024-07-30T19:13:27.94" personId="{EECC3256-223D-43E3-B6D1-0A4E946BF9CE}" id="{D27CD9ED-36EC-47D2-BCFE-F2818B6EA2C7}">
    <text xml:space="preserve">Durante el mes de marzo se entregaron 10 kg de abono para el proyecto de huerta del programa de microbiologia. Correspondiente al 3% de los residuos generados en la sede Belmonte. </text>
  </threadedComment>
  <threadedComment ref="K75" dT="2024-07-30T19:13:35.39" personId="{EECC3256-223D-43E3-B6D1-0A4E946BF9CE}" id="{D58E7324-0086-4407-A2A7-8762272012F7}">
    <text xml:space="preserve">Actualmente no esta en funcionamiento la huerta académica, por lo que no se retira material para su uso.
Desde el área de servicios generales se para el apoyo de la compostera. </text>
  </threadedComment>
  <threadedComment ref="L75" dT="2024-07-30T19:13:42.58" personId="{EECC3256-223D-43E3-B6D1-0A4E946BF9CE}" id="{3EC478BA-33BD-4219-A79D-08D3F127E0E4}">
    <text xml:space="preserve">Desde el área de servicios generales se para el apoyo a la compostera, el material que se tiene almacenado no se esta manejando, ni dando aprovechamiento. </text>
  </threadedComment>
  <threadedComment ref="M75" dT="2024-07-30T19:13:50.41" personId="{EECC3256-223D-43E3-B6D1-0A4E946BF9CE}" id="{0C31676E-AFD2-44BA-B46C-25C753F8A0E7}">
    <text xml:space="preserve">Desde el área de servicios generales se para el apoyo a la compostera, el material que se tiene almacenado no se esta manejando, ni dando aprovechamiento. </text>
  </threadedComment>
  <threadedComment ref="N75" dT="2024-11-28T14:31:27.63" personId="{EECC3256-223D-43E3-B6D1-0A4E946BF9CE}" id="{A15AD6C6-617E-4807-A0CC-7D6F8B4FB704}">
    <text xml:space="preserve">JULIO: Desde el área de servicios generales se para el apoyo a la compostera, el material que se tiene almacenado no se esta manejando, ni dando aprovechamiento. </text>
  </threadedComment>
  <threadedComment ref="O75" dT="2024-11-28T14:31:38.03" personId="{EECC3256-223D-43E3-B6D1-0A4E946BF9CE}" id="{EEABB1F8-2B5D-43CE-B2C2-59E07B9DBBC6}">
    <text xml:space="preserve">AGOSTO: Esta a la espera de reunión para retomar actividades de la compostera </text>
  </threadedComment>
  <threadedComment ref="P75" dT="2024-11-28T14:31:55.11" personId="{EECC3256-223D-43E3-B6D1-0A4E946BF9CE}" id="{7A354519-D619-42A1-850A-0792F0573371}">
    <text>Esta a la espera de reunión para retomar actividades de la compostera</text>
  </threadedComment>
  <threadedComment ref="Q75" dT="2025-01-23T18:54:03.15" personId="{EECC3256-223D-43E3-B6D1-0A4E946BF9CE}" id="{02423C4C-4E1B-4000-951E-C368DE54276A}">
    <text xml:space="preserve">Octubre: Desde el área de servicios generales se informa que los estudiantes de CSEN utilizaron 6 kg de material de aprovechamiento interno- compostaje para el uso de la huerta interna que se tiene.
Dicha compostare no esta en funcionamiento ya que desde Servicios Generales indicaron que solo se podría hacer el riego, pero nada más, por lo tanto no se tiene persona asignada para su manejo. </text>
  </threadedComment>
  <threadedComment ref="R75" dT="2025-01-23T18:54:34.41" personId="{EECC3256-223D-43E3-B6D1-0A4E946BF9CE}" id="{9039AC32-8144-4413-8CBB-EDF0120A5723}">
    <text xml:space="preserve">Noviembre: No se utilizó material almacenado durante este mes, ni se realizó actividades de apoyo para el manejo de la compostera. Proceso suspendido. </text>
  </threadedComment>
  <threadedComment ref="S75" dT="2025-01-27T18:02:10.09" personId="{EECC3256-223D-43E3-B6D1-0A4E946BF9CE}" id="{ECB72B5D-C6DA-401A-B1DC-0CC90CFB7069}">
    <text xml:space="preserve">Dic:No se utilizó material almacenado durante este mes, ni se realizó actividades de apoyo para el manejo de la compostera. Proceso suspendido. </text>
  </threadedComment>
  <threadedComment ref="H76" dT="2024-07-30T19:14:41.99" personId="{EECC3256-223D-43E3-B6D1-0A4E946BF9CE}" id="{41094782-E9FF-4B2D-8F89-AA68160ECBAF}">
    <text xml:space="preserve">Durante el mes de enero se tuvo parte de vacaciones colectivas tanto en la parte academica como administrativa. Para este mes durante el retorno no se retiro material de abono de la compostera. </text>
  </threadedComment>
  <threadedComment ref="I76" dT="2024-07-30T19:15:32.30" personId="{EECC3256-223D-43E3-B6D1-0A4E946BF9CE}" id="{349948AC-E91B-4C7A-8373-E45F9A86D896}">
    <text xml:space="preserve">Durante el mes de febrero se realizó una reestructuración de las camas de compostaje, por lo que se sacó el material allí almacenado y se utilizó como abono para los jardines de los bloques de posgrado. La entrega fue de 1820 kg correspondiendo al 77% de los residuos entregados. </text>
  </threadedComment>
  <threadedComment ref="J76" dT="2024-07-30T19:15:38.67" personId="{EECC3256-223D-43E3-B6D1-0A4E946BF9CE}" id="{58887B49-F818-4748-84E0-37770114F027}">
    <text xml:space="preserve">Durante el mes de marzo se entregaron 10 kg de abono para el proyecto de huerta del programa de microbiologia. Correspondiente al 3% de los residuos generados en la sede Belmonte. </text>
  </threadedComment>
  <threadedComment ref="K76" dT="2024-07-30T19:15:45.46" personId="{EECC3256-223D-43E3-B6D1-0A4E946BF9CE}" id="{A918230E-EE29-4767-9BF0-D92030989803}">
    <text xml:space="preserve">La huerta académica no se tiene en funcionamiento, no han utilizado el material de la compostera.
Por parte de servicios generales no se continuó con el uso y apoyo del compostaje. </text>
  </threadedComment>
  <threadedComment ref="L76" dT="2024-07-30T19:15:51.76" personId="{EECC3256-223D-43E3-B6D1-0A4E946BF9CE}" id="{55E84237-C344-45BB-8562-80723CACE2ED}">
    <text xml:space="preserve">Por parte de servicios generales no se continuó con el uso y apoyo del compostaje </text>
  </threadedComment>
  <threadedComment ref="M76" dT="2024-07-30T19:16:03.48" personId="{EECC3256-223D-43E3-B6D1-0A4E946BF9CE}" id="{16B11C0B-CE33-40DA-AD5D-7EC2FE3E89DF}">
    <text xml:space="preserve">Por parte de servicios generales no se continuó con el uso y apoyo del compostaje </text>
  </threadedComment>
  <threadedComment ref="N76" dT="2024-11-28T14:32:52.07" personId="{EECC3256-223D-43E3-B6D1-0A4E946BF9CE}" id="{A478AC45-3715-43DA-84C4-C05C6DF13A4E}">
    <text xml:space="preserve">JULIO: Desde el área de servicios generales se para el apoyo a la compostera, el material que se tiene almacenado no se esta manejando, ni dando aprovechamiento. </text>
  </threadedComment>
  <threadedComment ref="O76" dT="2024-11-28T14:33:04.18" personId="{EECC3256-223D-43E3-B6D1-0A4E946BF9CE}" id="{BE46B0FD-609E-47D5-ADF3-459B1C2624C5}">
    <text>AGOSTO:Esta a la espera de reunión para retomar actividades de la compostera</text>
  </threadedComment>
  <threadedComment ref="P76" dT="2024-11-28T14:33:15.15" personId="{EECC3256-223D-43E3-B6D1-0A4E946BF9CE}" id="{51F362B1-264C-49DB-B9DD-EC52C0B2074A}">
    <text xml:space="preserve">SEPTIEMBRE: Esta a la espera de reunión para retomar actividades de la compostera </text>
  </threadedComment>
  <threadedComment ref="Q76" dT="2025-01-23T18:52:44.40" personId="{EECC3256-223D-43E3-B6D1-0A4E946BF9CE}" id="{B58CFD58-6ED7-4A1F-8798-D6087DEE9023}">
    <text xml:space="preserve">Octubre: Desde el área de servicios generales se informa que los estudiantes de CSEN utilizaron 6 kg de material de aprovechamiento interno- compostaje para el uso de la huerta interna que se tiene.
Dicha compostare no esta en funcionamiento ya que desde Servicios Generales indicaron que solo se podría hacer el riego, pero nada más, por lo tanto no se tiene persona asignada para su manejo. </text>
  </threadedComment>
  <threadedComment ref="R76" dT="2025-01-23T18:52:58.93" personId="{EECC3256-223D-43E3-B6D1-0A4E946BF9CE}" id="{5D5E09CA-B6B5-4A3E-8982-F01338C5F9FB}">
    <text xml:space="preserve">Noviembre: No se utilizó material almacenado durante este mes, ni se realizó actividades de apoyo para el manejo de la compostera. Proceso suspendido </text>
  </threadedComment>
  <threadedComment ref="S76" dT="2025-01-27T18:02:33.57" personId="{EECC3256-223D-43E3-B6D1-0A4E946BF9CE}" id="{498657E5-EF5E-4898-8173-19084C45BB7D}">
    <text xml:space="preserve">Dic:No se utilizó material almacenado durante este mes, ni se realizó actividades de apoyo para el manejo de la compostera. Proceso suspendido. </text>
  </threadedComment>
  <threadedComment ref="H77" dT="2024-07-30T19:18:00.82" personId="{EECC3256-223D-43E3-B6D1-0A4E946BF9CE}" id="{B0F8D787-0B12-4E20-8A9B-1D1F543FE2D6}">
    <text xml:space="preserve">Durante el mes de enero no se participa en ninguna jornada de entrega de residuos peligrosos, adicional, tampoco se realiza entrega de residuos químicos o industriales a ningún gestor.
Se aclara que se tiene almacenados residuos tantos en los cuartos respel de ambas sedes como en los almacenes de los laboratorios académicos. </text>
  </threadedComment>
  <threadedComment ref="N77" dT="2024-11-28T14:33:55.40" personId="{EECC3256-223D-43E3-B6D1-0A4E946BF9CE}" id="{A9511319-FDF8-40ED-8F95-E30831943A05}">
    <text xml:space="preserve">JULIO: No se realiza entrega de residuos peligrosos. El inventario de RAEE's y demás no es suficiente para la entrega. </text>
  </threadedComment>
  <threadedComment ref="O77" dT="2024-11-28T14:34:04.88" personId="{EECC3256-223D-43E3-B6D1-0A4E946BF9CE}" id="{706892DC-5E2D-4F11-9F2A-06B848E04A68}">
    <text xml:space="preserve">AGOSTO: No se realiza entrega de residuos peligrosos. El inventario de RAEE's y demás no es suficiente para la entrega. </text>
  </threadedComment>
  <threadedComment ref="P77" dT="2024-11-28T14:34:15.05" personId="{EECC3256-223D-43E3-B6D1-0A4E946BF9CE}" id="{87D703C3-CFD2-4B9D-8B55-8E18173BCE8B}">
    <text xml:space="preserve">SEPTIEMBRE: Se entregan equipos de computo, enseres electrónicos que se tenían almacenados en la universidad y no se tenía el permiso para dar de baja. Esta entrega se realizó a la empresa Reproambi quien certificó por medio de la empresa TESLA. </text>
  </threadedComment>
  <threadedComment ref="Q77" dT="2025-01-23T18:50:18.14" personId="{EECC3256-223D-43E3-B6D1-0A4E946BF9CE}" id="{2E4CE193-E09B-400B-850F-627CFDB41C20}">
    <text>Octubre: Se realiza la entrega de 270 kg de residuos industriales a la empresa Vitaplanet. Dichos residuos provienen en su mayoría de áreas de mantenimiento de infraestructura.
Entre los residuos entregados estaban:
Luminaria y bombillos 55 kg
Envases de vidrio 142 kg
Balastros 16 kg
Recipiente contaminado con Soldadura de PCV1kg
Tarros contaminados con pintura 54 kg
Recipientes con Thinner 2 kg</text>
  </threadedComment>
  <threadedComment ref="R77" dT="2025-01-23T18:50:28.44" personId="{EECC3256-223D-43E3-B6D1-0A4E946BF9CE}" id="{23790907-0B91-47FD-8417-B526857A42B4}">
    <text xml:space="preserve">Noviembre: Se realiza la entrega de 114.4 kg de residuos químicos provenientes de los laboratorios de la Facultad de Ciencias de la Salud exactas y naturales y los laboratorios de la Facultad de Ingeniera. Dichos residuos químicos algunos ya tenían un tiempo almacenado y no fueron generados durante las últimas practicas del semestre. Adicional, esta pendiente la entrega de otros químicos al ser controlados por estupefacientes y a la espera que se tenga actualizado el certificado de estupefacientes por parte de la universidad. </text>
  </threadedComment>
  <threadedComment ref="S77" dT="2025-01-27T18:02:59.93" personId="{EECC3256-223D-43E3-B6D1-0A4E946BF9CE}" id="{299A0B5A-B900-488D-84A8-EFB5A260F7D9}">
    <text xml:space="preserve">Dic:Durante este mes no se realizó la entrega de ningún residuo peligroso. Los existentes se almacenan para entrega de enero y poder tener el certificado a tiempo para los respectivos reportes a las entidades ambientales. </text>
  </threadedComment>
  <threadedComment ref="H78" dT="2024-07-30T19:20:47.86" personId="{EECC3256-223D-43E3-B6D1-0A4E946BF9CE}" id="{E723F0EF-4B50-44B6-9EBD-7A4E242021D9}">
    <text xml:space="preserve">Durante el mes de enero no se participa en ninguna jornada de entrega de residuos peligrosos, adicional, tampoco se realiza entrega de residuos químicos o industriales a ningún gestor.
Se aclara que se tiene almacenados residuos tantos en los cuartos respel de ambas sedes como en los almacenes de los laboratorios académicos. </text>
  </threadedComment>
  <threadedComment ref="I78" dT="2024-07-30T19:20:57.07" personId="{EECC3256-223D-43E3-B6D1-0A4E946BF9CE}" id="{3DCF9FCA-CA09-47BD-9C3F-E97B424FBF36}">
    <text xml:space="preserve">Durante el mes de febrero no se participa en ninguna jornada de entrega de residuos peligrosos, adicional, tampoco se realiza entrega de residuos químicos o industriales a ningún gestor.
Se aclara que se tiene almacenados residuos tantos en los cuartos respel de ambas sedes como en los almacenes de los laboratorios académicos. </text>
  </threadedComment>
  <threadedComment ref="J78" dT="2024-07-30T19:21:04.84" personId="{EECC3256-223D-43E3-B6D1-0A4E946BF9CE}" id="{ACD585B7-1115-4CE4-9AC7-24859E91AB53}">
    <text xml:space="preserve">Durante el mes de marzo no se participa en ninguna jornada de entrega de residuos peligrosos, adicional, tampoco se realiza entrega de residuos químicos o industriales a ningún gestor.
Se aclara que se tiene almacenados residuos tantos en los cuartos respel de ambas sedes como en los almacenes de los laboratorios académicos. </text>
  </threadedComment>
  <threadedComment ref="K78" dT="2024-07-30T19:21:14.82" personId="{EECC3256-223D-43E3-B6D1-0A4E946BF9CE}" id="{4FCB4C4D-6C7E-4307-B869-3E9B8B7D278F}">
    <text xml:space="preserve">Durante el mes de abril no se tuvo normalidad académica, por lo que ni laboratorios, ni el área de salud generaron residuos peligrosos. </text>
  </threadedComment>
  <threadedComment ref="L78" dT="2024-07-30T19:21:23.32" personId="{EECC3256-223D-43E3-B6D1-0A4E946BF9CE}" id="{A6BA332E-2CD5-4A7E-AC96-3349BEB8BDD2}">
    <text xml:space="preserve">Durante el mes de mayo se retomaron las actividades académicas. Durante este mes no se tuvo entrega de residuos peligrosos. </text>
  </threadedComment>
  <threadedComment ref="N78" dT="2024-11-28T14:35:09.66" personId="{EECC3256-223D-43E3-B6D1-0A4E946BF9CE}" id="{CF116C39-7783-4F67-B162-BF9DFCA018F3}">
    <text xml:space="preserve">JULIO: No se realiza entrega de residuos peligrosos. El inventario de RAEE's y demás no es suficiente para la entrega. </text>
  </threadedComment>
  <threadedComment ref="O78" dT="2024-11-28T14:35:20.53" personId="{EECC3256-223D-43E3-B6D1-0A4E946BF9CE}" id="{08B8D9A5-1BA2-4F9D-91BC-3CB0F9024CC2}">
    <text xml:space="preserve">AGOSTO: No se realiza entrega de residuos peligrosos. El inventario de RAEE's y demás no es suficiente para la entrega. </text>
  </threadedComment>
  <threadedComment ref="P78" dT="2024-11-28T14:35:30.74" personId="{EECC3256-223D-43E3-B6D1-0A4E946BF9CE}" id="{5103C4FD-5E85-49F0-B52C-2FFA9E434E34}">
    <text xml:space="preserve">SEPTIEMBRE: Se entregan equipos de computo, enseres electrónicos que se tenían almacenados en la universidad y no se tenía el permiso para dar de baja. Esta entrega se realizó a la empresa Reproambi quien certificó por medio de la empresa TESLA. </text>
  </threadedComment>
  <threadedComment ref="Q78" dT="2025-01-23T18:49:07.69" personId="{EECC3256-223D-43E3-B6D1-0A4E946BF9CE}" id="{2EC486B6-3256-49C5-83CA-33E8942ABB0B}">
    <text>Octubre: Se realiza la entrega de 271 kg de residuos industriales a la empresa Vitaplanet. Dichos residuos provienen en su mayoría de áreas de mantenimiento de infraestructura.
Entre los residuos entregados estaban:
Luminaria y bombillos 55 kg
Envases de vidrio 142 kg
Balastros 16 kg
Recipiente contaminado con Soldadura de PCV1kg
Tarros contaminados con pintura 54 kg
Recipientes con Thinner 2 kg</text>
  </threadedComment>
  <threadedComment ref="R78" dT="2025-01-23T18:49:19.15" personId="{EECC3256-223D-43E3-B6D1-0A4E946BF9CE}" id="{0E98F55A-84B0-4EF6-A69F-203146C13E01}">
    <text xml:space="preserve">Noviembre: Se realiza la entrega de 114.4 kg de residuos químicos provenientes de los laboratorios de la Facultad de Ciencias de la Salud exactas y naturales y los laboratorios de la Facultad de Ingeniera. Dichos residuos químicos algunos ya tenían un tiempo almacenado y no fueron generados durante las últimas practicas del semestre. Adicional, esta pendiente la entrega de otros químicos al ser controlados por estupefacientes y a la espera que se tenga actualizado el certificado de estupefacientes por parte de la universidad. </text>
  </threadedComment>
  <threadedComment ref="S78" dT="2025-01-27T18:03:25.16" personId="{EECC3256-223D-43E3-B6D1-0A4E946BF9CE}" id="{D5E3DDDB-790C-4DC2-84E8-6CE48EB278A2}">
    <text xml:space="preserve">Dic:Durante este mes no se realizó la entrega de ningún residuo peligroso. Los existentes se almacenan para entrega de enero y poder tener el certificado a tiempo para los respectivos reportes a las entidades ambientales. </text>
  </threadedComment>
  <threadedComment ref="H79" dT="2024-07-30T19:23:10.28" personId="{EECC3256-223D-43E3-B6D1-0A4E946BF9CE}" id="{18AFC5EC-8346-4878-9318-D4DD2773BCD1}">
    <text xml:space="preserve">Para el mes de enero tanto el personal administrativo como academico se encontraba en receso, solo hasta mitad de enero se retomó las actividades. Por lo anterior, en ninguna de las sedes se tuvo atención en Bienestar universitario y en la sede centro no se generaron residuos de tipo hospitalario en los laboratorios. </text>
  </threadedComment>
  <threadedComment ref="I79" dT="2024-07-30T19:23:21.48" personId="{EECC3256-223D-43E3-B6D1-0A4E946BF9CE}" id="{BC4A36D2-BB10-4F2C-8FE2-EAF5D060A914}">
    <text xml:space="preserve">En el mes de febrero se reactivaron las practicas de laboratorios en la cual se generaron los residuos de tipo hospitalarios. Correspondiendo al 2% de los residuos generados con un valor de 51 kg. </text>
  </threadedComment>
  <threadedComment ref="J79" dT="2024-07-30T19:23:33.00" personId="{EECC3256-223D-43E3-B6D1-0A4E946BF9CE}" id="{AEA9B00C-87C2-4D3B-9D32-2A977A9273B1}">
    <text xml:space="preserve">Con las actividades academicas y admistrativas se genera en la sede belmonte 59.4 kg de residuos hospitalarios, correspondiendo al 18% de los residuos generados.
En la sede centro no se tuvo atención desde el consultorio medico, por lo que no se entregaron residuos hospitalarios. </text>
  </threadedComment>
  <threadedComment ref="K79" dT="2024-07-30T19:23:40.30" personId="{EECC3256-223D-43E3-B6D1-0A4E946BF9CE}" id="{839E0303-EF31-40AF-9D42-B08C3E49F6F0}">
    <text xml:space="preserve">Se tiene anormalidad académica, se entregan residuos de algunos proyectos de investigación. </text>
  </threadedComment>
  <threadedComment ref="L79" dT="2024-07-30T19:23:48.60" personId="{EECC3256-223D-43E3-B6D1-0A4E946BF9CE}" id="{1E2B1C1D-B46E-4A07-A57D-2D1D562EE641}">
    <text xml:space="preserve">Se retoman las actividades académicas, se entregan residuos tanto de la parte de laboratorios académicos como de consultorios.
Biosanitario 64.9 kg
Animales 4.8 kg
Cortopunzante 2.4 kg </text>
  </threadedComment>
  <threadedComment ref="M79" dT="2024-07-30T19:23:55.08" personId="{EECC3256-223D-43E3-B6D1-0A4E946BF9CE}" id="{CE820404-CE2C-47CC-A408-E26AE1380C58}">
    <text xml:space="preserve">Se registran residuos biosanitarios generados tanto en el área de Bienestar Universitario como en los laboratorios académicos, solo se entregan residuos de la sede Belmonte.
Biosanitarios: 64.5 kg
Animales: 0.9 kg
Cortopunzantes: 1.2 kg </text>
  </threadedComment>
  <threadedComment ref="N79" dT="2024-11-28T14:36:24.94" personId="{EECC3256-223D-43E3-B6D1-0A4E946BF9CE}" id="{E3B8BA6D-D808-4161-A2EA-0E810C0783DB}">
    <text xml:space="preserve">JULIO: El 15% de los residuos hospitalarios entregados en julio correspondió solo a material biosanitario. </text>
  </threadedComment>
  <threadedComment ref="O79" dT="2024-11-28T14:36:42.92" personId="{EECC3256-223D-43E3-B6D1-0A4E946BF9CE}" id="{2ABECE9D-6ABD-4EB2-B756-0A4D8D6EEF35}">
    <text xml:space="preserve">AGOSTO: El 1% de los residuos generados en agosto para la sede belmonte correspondieron a residuos hospitalarios clasificados en:
Biosanitarios: 87.20 kg
Animales: 0.30 kg </text>
  </threadedComment>
  <threadedComment ref="P79" dT="2025-01-23T18:47:18.69" personId="{EECC3256-223D-43E3-B6D1-0A4E946BF9CE}" id="{50D1FD05-6BB4-4690-A9C4-F73C880CED2C}">
    <text>En septiembre el 63.8 kg de residuos hospitalarios que se entregaron correspondieron al 15% de los residuos entregados. Dichos residuos correspondían solo a residuos biosanitarios.</text>
  </threadedComment>
  <threadedComment ref="Q79" dT="2025-01-23T18:47:28.44" personId="{EECC3256-223D-43E3-B6D1-0A4E946BF9CE}" id="{1AAA20F0-DF1B-4D2D-943D-6470B181CF7B}">
    <text xml:space="preserve">Durante el mes de octubre la entrega de residuos hospitalarios se dividió de la siguiente manera:
Sede Centro
Biosanitario 0.1 kg
Cortopunzante 0.1 kg
Sede Belmonte
Biosanitario 47.7 kg
Animales 2.7 kg
Cortopunzante 0.5 kg
Se reportó erróneamente 0.4 kg de anatomopatológicos, desde la empresa EMDEPSA negaron el cambio del documento. </text>
  </threadedComment>
  <threadedComment ref="R79" dT="2025-01-23T18:47:36.62" personId="{EECC3256-223D-43E3-B6D1-0A4E946BF9CE}" id="{BCC6FFE9-EDBA-45A6-8DF6-4D10107FF06C}">
    <text xml:space="preserve">Durante noviembre la generación de residuos hospitalarios se clasificó de la siguiente manera:
Sede Centro
Biosanitario 0.3 kg
Sede Belmonte
Biosanitario 38 kg
Cortopunzantes 1.2 kg </text>
  </threadedComment>
  <threadedComment ref="S79" dT="2025-01-27T18:03:47.53" personId="{EECC3256-223D-43E3-B6D1-0A4E946BF9CE}" id="{A6383693-91CF-4246-AE3E-BE9A1429672B}">
    <text xml:space="preserve">Dic: En diciembre se realizó la entrega a le empresa EMDEPSA de 0.32 kg de residuos biosanitarios provenientes de la sede centro y 23 kg de biosanitarios provenientes de la sede belmonte. </text>
  </threadedComment>
  <threadedComment ref="H80" dT="2024-07-30T19:25:05.04" personId="{EECC3256-223D-43E3-B6D1-0A4E946BF9CE}" id="{CBF21C5B-26FB-4617-AA11-261DF39A5CA7}">
    <text xml:space="preserve">Para el mes de enero tanto el personal administrativo como academico se encontraba en receso, solo hasta mitad de enero se retomó las actividades. Por lo anterior, en ninguna de las sedes se tuvo atención en Bienestar universitario y en la sede centro no se generaron residuos de tipo hospitalario en los laboratorios. </text>
  </threadedComment>
  <threadedComment ref="I80" dT="2024-07-30T19:25:12.31" personId="{EECC3256-223D-43E3-B6D1-0A4E946BF9CE}" id="{87324216-E228-45AC-8ABB-587CCAAC74E1}">
    <text xml:space="preserve">En el mes de febrero se reactivaron las practicas de laboratorios en la cual se generaron los residuos de tipo hospitalarios. Correspondiendo al 2% de los residuos generados con un valor de 51 kg. </text>
  </threadedComment>
  <threadedComment ref="J80" dT="2024-07-30T19:25:19.43" personId="{EECC3256-223D-43E3-B6D1-0A4E946BF9CE}" id="{006A3164-ADC7-4CAB-8E11-DDB472D7E5A1}">
    <text xml:space="preserve">Con las actividades academicas y admistrativas se genera en la sede belmonte 59.4 kg de residuos hospitalarios, correspondiendo al 18% de los residuos generados.
En la sede centro no se tuvo atención desde el consultorio medico, por lo que no se entregaron residuos hospitalarios. </text>
  </threadedComment>
  <threadedComment ref="K80" dT="2024-07-30T19:25:26.26" personId="{EECC3256-223D-43E3-B6D1-0A4E946BF9CE}" id="{02BEE8EF-BB67-4809-B465-630ED92D75D5}">
    <text xml:space="preserve">Durante el mes de abril se tuvo anormalidad académica.
La generación de residuos hospitalarios fueron provenientes del área de Bienestar Universitarios y de proyectos de investigación. </text>
  </threadedComment>
  <threadedComment ref="L80" dT="2024-07-30T19:25:32.59" personId="{EECC3256-223D-43E3-B6D1-0A4E946BF9CE}" id="{1B222DE1-C192-41BC-8983-5278B8B0D40B}">
    <text xml:space="preserve">Se retoman las actividades académicas, se entregan residuos tanto de la parte de laboratorios académicos como de consultorios.
Biosanitario 64.9 kg
Animales 4.8 kg
Cortopunzante 2.4 kg </text>
  </threadedComment>
  <threadedComment ref="M80" dT="2024-07-30T19:25:39.02" personId="{EECC3256-223D-43E3-B6D1-0A4E946BF9CE}" id="{23E3E935-C261-4B4A-8135-76A9E993221D}">
    <text xml:space="preserve">Se registran residuos biosanitarios generados tanto en el área de Bienestar Universitario como en los laboratorios académicos, solo se entregan residuos de la sede Belmonte.
Biosanitarios: 64.5 kg
Animales: 0.9 kg
Cortopunzantes: 1.2 kg </text>
  </threadedComment>
  <threadedComment ref="N80" dT="2024-11-28T14:38:11.11" personId="{EECC3256-223D-43E3-B6D1-0A4E946BF9CE}" id="{4047CFE1-B15D-4AF3-BE20-ACD3131B90C7}">
    <text xml:space="preserve">JULIO: El 15% de los residuos hospitalarios entregados en julio correspondió solo a material biosanitario. </text>
  </threadedComment>
  <threadedComment ref="O80" dT="2024-11-28T14:38:24.37" personId="{EECC3256-223D-43E3-B6D1-0A4E946BF9CE}" id="{6EF250EF-FCD1-479F-B4CD-AF2566087D3A}">
    <text xml:space="preserve">AGOSTO: El 1% de los residuos generados en agosto para la sede belmonte correspondieron a residuos hospitalarios clasificados en:
Biosanitarios: 87.20 kg
Animales: 0.30 kg </text>
  </threadedComment>
  <threadedComment ref="P80" dT="2024-11-28T14:38:35.15" personId="{EECC3256-223D-43E3-B6D1-0A4E946BF9CE}" id="{0C1C8036-0462-4DB9-A958-34CDD9A7E4C8}">
    <text xml:space="preserve">En septiembre el 63.8 kg de residuos hospitalarios que se entregaron correspondieron al 15% de los residuos entregados. Dichos residuos correspondían solo a residuos biosanitarios. </text>
  </threadedComment>
  <threadedComment ref="Q80" dT="2025-01-23T18:45:54.88" personId="{EECC3256-223D-43E3-B6D1-0A4E946BF9CE}" id="{5ECC6E8F-BCAD-4CAA-B3BE-4078242F4F91}">
    <text xml:space="preserve">Durante el mes de octubre la entrega de residuos hospitalarios se dividió de la siguiente manera:
Sede Centro
Biosanitario 0.1 kg
Cortopunzante 0.1 kg
Sede Belmonte
Biosanitario 47.7 kg
Animales 2.7 kg
Cortopunzante 0.5 kg
Se reportó erróneamente 0.4 kg de anatomopatológicos, desde la empresa EMDEPSA negaron el cambio del documento. </text>
  </threadedComment>
  <threadedComment ref="R80" dT="2025-01-23T18:46:01.99" personId="{EECC3256-223D-43E3-B6D1-0A4E946BF9CE}" id="{ED5F8568-C7AB-4062-B3FD-644DDDED90B8}">
    <text xml:space="preserve">Durante noviembre la generación de residuos hospitalarios se clasificó de la siguiente manera:
Sede Centro
Biosanitario 0.3 kg
Sede Belmonte
Biosanitario 38 kg
Cortopunzantes 1.2 kg </text>
  </threadedComment>
  <threadedComment ref="S80" dT="2025-01-27T18:04:18.13" personId="{EECC3256-223D-43E3-B6D1-0A4E946BF9CE}" id="{8735D748-0CBF-4C40-9151-C59ABA9B8706}">
    <text xml:space="preserve">Dic: En diciembre se realizó la entrega a le empresa EMDEPSA de 0.32 kg de residuos biosanitarios provenientes de la sede centro y 23 kg de biosanitarios provenientes de la sede belmonte. </text>
  </threadedComment>
  <threadedComment ref="H81" dT="2024-07-30T19:27:09.26" personId="{EECC3256-223D-43E3-B6D1-0A4E946BF9CE}" id="{B161B42D-DB36-4B0E-AE66-FA9E25F81F0E}">
    <text xml:space="preserve">Los datos registrados per capita corresponde al número de estudiantes matriculas y personal administrativo. Sin embargo, durante el mes de enero los estudiantes estaban en vacaciones y mitad de diciembre salieron los administrativos.
Se debe tener en cuenta además, que el valor de residuos ordinarios para ambas sedes es con el aforo, es decir que este valor no varia si hay o no más generación. </text>
  </threadedComment>
  <threadedComment ref="I81" dT="2024-07-30T19:27:18.05" personId="{EECC3256-223D-43E3-B6D1-0A4E946BF9CE}" id="{EC95AF3F-DA84-4AC2-A716-75BD5D0EC06D}">
    <text xml:space="preserve">Para el mes de febrero, se tiene normalidad académica y administrativa.
En cuanto a residuos aprovechables, se entregan los residuos almacenados de algunos días de diciembre, del mes de enero y lo corrido de febrero.
Adicional, se realiza la adecuación de la zona de compost y se retira material como abono para los jardines.
</text>
  </threadedComment>
  <threadedComment ref="J81" dT="2024-07-30T19:27:25.22" personId="{EECC3256-223D-43E3-B6D1-0A4E946BF9CE}" id="{450F44F7-983D-4038-B04F-D7FCC6753A70}">
    <text xml:space="preserve">Se maneja los datos de estudiantes matriculados y promedio de colaboradores del semestre.
Con dicho dato, se ve una reducción del consumo per capita para este mes, teniendo en cuenta que se tienen entregas normales de los residuos. </text>
  </threadedComment>
  <threadedComment ref="K81" dT="2024-07-30T19:27:32.37" personId="{EECC3256-223D-43E3-B6D1-0A4E946BF9CE}" id="{C0374B18-8A12-444F-BCF5-31AC83FF0D6E}">
    <text xml:space="preserve">Se maneja los datos de estudiantes matriculados y promedio de colaboradores del semestre.
Se tiene anormalidad académica, razón por la cual el indicador per capita se ve reducido. </text>
  </threadedComment>
  <threadedComment ref="L81" dT="2024-07-30T19:27:40.67" personId="{EECC3256-223D-43E3-B6D1-0A4E946BF9CE}" id="{40D861BD-98D7-4DE0-9691-FC89C089E03C}">
    <text xml:space="preserve">Se reactivan las actividades académicas, lo cual se evidencia en el indicador per capita del mes. </text>
  </threadedComment>
  <threadedComment ref="M81" dT="2024-07-30T19:27:47.77" personId="{EECC3256-223D-43E3-B6D1-0A4E946BF9CE}" id="{E2C48785-981A-48DE-8288-04174B1F8DCC}">
    <text xml:space="preserve">Se evidencia un aumento en el indicador per capita, teniendo en cuenta que se tuvo una entrega de residuos peligrosos durante la jornada pos consumo a toda la comunidad Unilibrista. </text>
  </threadedComment>
  <threadedComment ref="N81" dT="2024-11-28T14:39:43.99" personId="{EECC3256-223D-43E3-B6D1-0A4E946BF9CE}" id="{ADC562A3-E1A1-4029-AB9B-B59DE4F1E925}">
    <text xml:space="preserve">JULIO: Teniendo en cuenta todo el material aprovechable que se entregó durante el mes correspondiente a unos elementos que se dieron de baja, en la sede Belmonte se evidencia un aumento del consumo percapita de residuos. </text>
  </threadedComment>
  <threadedComment ref="O81" dT="2024-11-28T14:39:52.89" personId="{EECC3256-223D-43E3-B6D1-0A4E946BF9CE}" id="{AC5DC995-A523-41F8-A06E-2589AF791781}">
    <text xml:space="preserve">AGOSTO: Teniendo en cuenta todo el material aprovechable que se entregó durante el mes correspondiente a unos elementos que se dieron de baja, en la sede Belmonte se evidencia un aumento del consumo percapita de residuos. </text>
  </threadedComment>
  <threadedComment ref="P81" dT="2024-11-28T14:40:01.24" personId="{EECC3256-223D-43E3-B6D1-0A4E946BF9CE}" id="{51BBBE7C-1427-497B-978A-425FDCB822B6}">
    <text xml:space="preserve">SEPTIEMBRE: No se entregaron a gestores residuos aprovechables, por lo cual no se registran. Se da una disminución generales este mes de entrega de residuos, es por ello que se evidencia una disminución del indicar percapita. </text>
  </threadedComment>
  <threadedComment ref="Q81" dT="2025-01-23T18:43:42.93" personId="{EECC3256-223D-43E3-B6D1-0A4E946BF9CE}" id="{6368EB73-CA71-488B-ABBC-09FFFCED34F1}">
    <text xml:space="preserve">Octubre: Frente al mes anterior se vio un aumento representativo del indicador percapita para la sede Belmonte, esto se ve representativo por la entrega de residuos aprovechables y peligrosos. </text>
  </threadedComment>
  <threadedComment ref="R81" dT="2025-01-23T18:43:55.80" personId="{EECC3256-223D-43E3-B6D1-0A4E946BF9CE}" id="{1BE85517-456C-4CBD-88F2-29BF8F1AA184}">
    <text>Noviembre: Aunque se entregó un número significativo de residuos químicos, frente a peso no se ve un gran registro. Durante el mes de noviembre la entrega de residuos aprovechables y peligrosos no fue tan alta como en el mes anterior, disminuyendo así el indicador percapita de la sede belmonte y manteniendo igual para la sede centro.</text>
  </threadedComment>
  <threadedComment ref="S81" dT="2025-01-23T18:44:13.69" personId="{EECC3256-223D-43E3-B6D1-0A4E946BF9CE}" id="{0769A451-E24B-4F9E-BBA0-BADD49468AB4}">
    <text xml:space="preserve">Falta el analisis
</text>
  </threadedComment>
  <threadedComment ref="S81" dT="2025-01-27T18:04:48.08" personId="{EECC3256-223D-43E3-B6D1-0A4E946BF9CE}" id="{68379CBE-4C3E-4D50-9839-595E450F5934}" parentId="{0769A451-E24B-4F9E-BBA0-BADD49468AB4}">
    <text>Dic: En ambas sede se tuvo una diminución leve del indicador percapita, teniendo en cuenta que en la sede belmonte aunque aumento la entrega de residuos aprovechables, no se realizó entrega de residuos peligrosos y en la sede centro no se tuvo entrega de residuos aprovechables para este mes de diciembre.</text>
  </threadedComment>
  <threadedComment ref="H82" dT="2024-07-30T19:30:16.69" personId="{EECC3256-223D-43E3-B6D1-0A4E946BF9CE}" id="{4EAE64CF-61B4-4FA1-86EA-F1982F2ACDB9}">
    <text xml:space="preserve">Para el mes de enero se evidencia en la sede Belmonte una disminución notable del consumo teniendo en cuenta que tanto docentes como estudiantes se encuentran en vacaciones. </text>
  </threadedComment>
  <threadedComment ref="I82" dT="2024-07-30T19:30:23.52" personId="{EECC3256-223D-43E3-B6D1-0A4E946BF9CE}" id="{4BEC9996-EDE3-4249-AD91-7CA446423523}">
    <text xml:space="preserve">Para el mes de febrero el consumo vuelve a subir alcanzando los valores promedio de los meses de normalidad académica. Ya que, para este mes las dos sedes se encuentran reanudando actividades académicas y administrativas desde finales de enero. </text>
  </threadedComment>
  <threadedComment ref="J82" dT="2024-07-30T19:30:32.64" personId="{EECC3256-223D-43E3-B6D1-0A4E946BF9CE}" id="{3CA84CC0-4380-4A68-B2A4-6BD08DC501B4}">
    <text xml:space="preserve">Para el mes de marzo se mantiene un promedio constante respecto al mes anterior. </text>
  </threadedComment>
  <threadedComment ref="K82" dT="2024-07-30T19:30:39.57" personId="{EECC3256-223D-43E3-B6D1-0A4E946BF9CE}" id="{4B27234E-FA02-47FF-99AC-EDBEE0E948D9}">
    <text xml:space="preserve">Para el mes de Abril hay una disminución debido a la irregularidad académica que inició a partir de la primera semana del presente mes. </text>
  </threadedComment>
  <threadedComment ref="L82" dT="2024-07-30T19:30:48.16" personId="{EECC3256-223D-43E3-B6D1-0A4E946BF9CE}" id="{50CA66CD-6AE2-46D0-89CE-510F2332484B}">
    <text xml:space="preserve">Para sede Centro se registra un menor consumo porque los recibos suelen llegar con corte a la fecha 15 de cada mes, lo que genera que haya tomado una parte del mes anterior donde no hubo actividad académica. </text>
  </threadedComment>
  <threadedComment ref="M82" dT="2024-07-30T19:30:54.03" personId="{EECC3256-223D-43E3-B6D1-0A4E946BF9CE}" id="{4EE1E62E-E226-49BA-B85C-A22C8A18CBA2}">
    <text xml:space="preserve">Para sede Centro aumenta por las actividades académicas, y las fechas de corte del recibo referenciadas en el mes anterior. </text>
  </threadedComment>
  <threadedComment ref="N82" dT="2024-11-28T14:42:21.08" personId="{EECC3256-223D-43E3-B6D1-0A4E946BF9CE}" id="{0BA88B64-39BD-4E24-9E9A-9C24370DD829}">
    <text xml:space="preserve">JULIO: El consumo para el mes disminuyó por el periodo de vacaciones de estudiantes y por lo tanto, la suspensión de actividades en los restaurantes durante las primeras semanas de julio. </text>
  </threadedComment>
  <threadedComment ref="O82" dT="2024-11-28T14:42:51.08" personId="{EECC3256-223D-43E3-B6D1-0A4E946BF9CE}" id="{81C1A31A-5811-48FE-B02B-D04ABCB63DB9}">
    <text xml:space="preserve">AGOSTO: El consumo en sede Centro disminuyó significativamente en 26 m3, esto asociado a que alrededor de la mitad del tiempo de facturación era temporada de vacaciones para los estudiantes de la sede, el costo no se vio tan disminuido debido al vencimiento de tres ciclos de facturación asociados al "parqueadero" de la sede centro.
Por su parte, la sede Belmonte incrementó sus consumos, lo que está asociado a que en la mitad del ciclo de facturación se retomaron las actividades académicas.
</text>
  </threadedComment>
  <threadedComment ref="P82" dT="2024-11-28T14:43:07.25" personId="{EECC3256-223D-43E3-B6D1-0A4E946BF9CE}" id="{99378EE1-A78E-498A-97ED-760A85407F1A}">
    <text xml:space="preserve">SEPTIEMBRE: Para ambas sedes se presentaron aumentos significativos respecto al mes de Agosto, sin embargo, para la Sede Belmonte no representa una preocupación debido a que a lo largo del año en curso se han presentado valores de consumo mayores.
Por su parte, en la sede Centro el valor registrado si es una alerta ya que el consumo es mucho mayor a los presentados durante el año, el día 23 de octubre se solicitó a Servicios Generales información acerca del consumo. </text>
  </threadedComment>
  <threadedComment ref="Q82" dT="2024-11-28T14:43:24.71" personId="{EECC3256-223D-43E3-B6D1-0A4E946BF9CE}" id="{63FB607A-6B7E-43F1-B09D-72535FC5B873}">
    <text xml:space="preserve">OCTUBRE: La sede Centro vuelve a su valor de consumo promedio para el año 2024 (172 m3), por lo que no hay alertas.
De igual manera, la sede Belmonte vuelve a un valor de consumo normal que se ha presentado durante la mayor parte del año (entre 900 m3 y 1000 m3), por lo que tampoco hay alertas. </text>
  </threadedComment>
  <threadedComment ref="R82" dT="2025-01-23T18:28:59.18" personId="{EECC3256-223D-43E3-B6D1-0A4E946BF9CE}" id="{42194C95-5517-4DA8-A975-E0A41E1263D8}">
    <text xml:space="preserve">Noviembre:La sede Belmonte presentó un aumento de 110 m3 en su consumo mensual respecto a lo registrado del mes de Octubre y por ende hay un leve incremento del pago, sin embargo, este valor no genera preocupaciones, ya que se encuentra muy cercano al promedio de consumo para el 2024, que es de 1170 m3.
Por su parte, la sede Centro tuvo una disminución de 18 m3 en su consumo mensual con referencia al mes anterior y esto se traduce en una pequeña disminución de la tarifa pagada, estas cifras son normales ya que el consumo promedio para esta sede durante el 2024 es de 171 m3.
En conclusión, durante este mes no se hayan novedades significativas en los consumos de ambas sedes. </text>
  </threadedComment>
  <threadedComment ref="S82" dT="2025-01-23T18:29:16.37" personId="{EECC3256-223D-43E3-B6D1-0A4E946BF9CE}" id="{F7008F34-DE89-4D90-8F34-B94EEB39F056}">
    <text xml:space="preserve">Diciembre: En términos generales la Seccional Pereira tiene una disminución de 306 m3 en el consumo mensual de agua frente al mes anterior, esto se justifica por el periodo de vacaciones de los estudiantes y docentes, quienes son los grupos poblacionales mas grandes de la seccional. </text>
  </threadedComment>
  <threadedComment ref="H83" dT="2024-07-30T19:32:21.37" personId="{EECC3256-223D-43E3-B6D1-0A4E946BF9CE}" id="{44DA210B-C8C7-4C1D-883C-0E269B444EB5}">
    <text xml:space="preserve">El consumo de agua en la sede Belmonte disminuyó por las vacaciones administrativas y académicas, que apenas empezaron a retomarse a final de mes. </text>
  </threadedComment>
  <threadedComment ref="I83" dT="2024-07-30T19:32:28.40" personId="{EECC3256-223D-43E3-B6D1-0A4E946BF9CE}" id="{9AD9F66F-EE2E-49FB-BB3B-F85B4CCC2CCB}">
    <text xml:space="preserve">El consumo de agua aumenta considerablemente en ambas sedes debido a la reanudación de actividades académicas y administrativas. </text>
  </threadedComment>
  <threadedComment ref="J83" dT="2024-07-30T19:32:35.81" personId="{EECC3256-223D-43E3-B6D1-0A4E946BF9CE}" id="{B8299FED-CBDF-4860-83AF-437D98029CAC}">
    <text xml:space="preserve">El consumo de agua aumenta en una mínima cantidad respecto al mes anterior. No hay novedad para resaltar, el consumo se mantiene casi estable. </text>
  </threadedComment>
  <threadedComment ref="K83" dT="2024-07-30T19:32:43.39" personId="{EECC3256-223D-43E3-B6D1-0A4E946BF9CE}" id="{C1A0C863-80E5-4049-9159-FD96FBA1EE5E}">
    <text xml:space="preserve">El consumo de agua disminuye respecto al mes anterior debido a la irregularidad académica que se presentó a partir de la primera semana de abril. En la cual disminuyó el consumo por parte de estudiantes y docentes. </text>
  </threadedComment>
  <threadedComment ref="L83" dT="2024-07-30T19:32:52.26" personId="{EECC3256-223D-43E3-B6D1-0A4E946BF9CE}" id="{BD753547-BAAF-450E-AD89-DD490BD328A7}">
    <text xml:space="preserve">No se tienen registros puntuales de las razones por las cuales disminuye el consumo </text>
  </threadedComment>
  <threadedComment ref="M83" dT="2024-07-30T19:32:58.65" personId="{EECC3256-223D-43E3-B6D1-0A4E946BF9CE}" id="{FEBCE630-5A30-4B67-9CFE-7A7F55DC2CA2}">
    <text xml:space="preserve">Para sede Belmonte se mantienen los valores muy estables, sin embargo en sede centro se tiene un leve aumento sin razones puntuales identificadas. </text>
  </threadedComment>
  <threadedComment ref="N83" dT="2024-11-28T14:44:52.62" personId="{EECC3256-223D-43E3-B6D1-0A4E946BF9CE}" id="{F188041D-4BE8-4631-99CC-B9DB0E53A6BB}">
    <text xml:space="preserve">JULIO: Hay una disminución en Sede Belmonte por la reducción de actividades académicas y de los restaurantes. Mientras que en sede Centro se ve un leve aumento porque la factura toma una parte del periodo de junio, en el cual los estudiantes aún tenían algunas actividades. </text>
  </threadedComment>
  <threadedComment ref="O83" dT="2024-11-28T14:45:04.14" personId="{EECC3256-223D-43E3-B6D1-0A4E946BF9CE}" id="{1392227E-0CDC-48AD-931E-618B3A19B8D5}">
    <text xml:space="preserve">AGOSTO: En la sede centro hubo una reducción del consumo debido a que los estudiantes de Trabajo Social y Derecho semestralizado retomaron actividades el 29 de Julio y el periodo de facturación es del 13 de Julio al 12 de Agosto, esto se traduce a que en la mitad del tiempo era periodo de vacaciones, por ende una reducción en la cantidad de personas dentro de la sede.
Para el caso de la sede Belmonte, el aumento del consumo es debido a la reanudación de actividades académicas el 29 de Julio y el periodo facturado es del 22 de Julio al 21 de Agosto, esa es la razón de ser del aumento. </text>
  </threadedComment>
  <threadedComment ref="P83" dT="2024-11-28T14:45:15.54" personId="{EECC3256-223D-43E3-B6D1-0A4E946BF9CE}" id="{C82EB03F-E128-4AB4-B6DD-E854238ED06B}">
    <text xml:space="preserve">SEPTIEMBRE: Para ambas sedes se presentaron aumentos significativos respecto al mes de Agosto, sin embargo, para la Sede Belmonte no representa una preocupación debido a que a lo largo del año en curso se han presentado valores de consumo mayores.
Por su parte, en la sede Centro el valor registrado si es una alerta ya que el consumo es mucho mayor a los presentados durante el año, el día 23 de octubre se solicitó a Servicios Generales información acerca del consumo </text>
  </threadedComment>
  <threadedComment ref="Q83" dT="2024-11-28T14:45:28.23" personId="{EECC3256-223D-43E3-B6D1-0A4E946BF9CE}" id="{43F6FEAF-CDB8-4BD3-A07E-E52E15097B78}">
    <text xml:space="preserve">OCTUBRE: La sede Centro vuelve a su valor de consumo promedio para el año 2024 (172 m3), por lo que no hay alertas.
De igual manera, la sede Belmonte vuelve a un valor de consumo normal que se ha presentado durante la mayor parte del año (entre 900 m3 y 1000 m3), por lo que tampoco hay alertas. </text>
  </threadedComment>
  <threadedComment ref="R83" dT="2025-01-23T18:30:35.38" personId="{EECC3256-223D-43E3-B6D1-0A4E946BF9CE}" id="{B9D07B46-9D03-4B65-847E-786C71A27FE1}">
    <text xml:space="preserve">Noviembre: La sede Belmonte presentó un aumento de 110 m3 en su consumo mensual respecto a lo registrado del mes de Octubre, sin embargo, este valor no genera preocupaciones, ya que se encuentra muy cercano al promedio de consumo para el 2024, que es de 1170 m3.
Por su parte, la sede Centro tuvo una disminución de 18 m3 en su consumo mensual con referencia al mes anterior, estas cifras son normales ya que el consumo promedio para esta sede durante el 2024 es de 171 m3.
En conclusión, durante este mes no se hayan novedades significativas en los consumos de ambas sedes. </text>
  </threadedComment>
  <threadedComment ref="S83" dT="2025-01-23T18:30:45.43" personId="{EECC3256-223D-43E3-B6D1-0A4E946BF9CE}" id="{352A242D-3CA9-4324-B6F2-82C5ABECE2EC}">
    <text xml:space="preserve">Diciembre: En términos generales la Seccional Pereira tiene una disminución en el consumo mensual de agua frente al mes anterior, esto se justifica por el periodo de vacaciones de los estudiantes y docentes, quienes son los grupos poblacionales mas grandes de la seccional y por ende, quienes mayor consumo hacen de este recurso. </text>
  </threadedComment>
  <threadedComment ref="H84" dT="2024-07-30T19:34:47.46" personId="{EECC3256-223D-43E3-B6D1-0A4E946BF9CE}" id="{10B223F5-9440-466C-95D3-140B33D89076}">
    <text xml:space="preserve">El consumo per-cápita se mantiene estable debido a la disminución de la población total. Además, las actividades administrativas se retomaron apenas a mitad de mes. </text>
  </threadedComment>
  <threadedComment ref="I84" dT="2024-07-30T19:34:58.31" personId="{EECC3256-223D-43E3-B6D1-0A4E946BF9CE}" id="{CC733C91-227A-4F26-B7A9-11E517E720E1}">
    <text xml:space="preserve">El consumo per-cápita aumenta debido al regreso a clases y demás actividades dentro del campus. Aplica para ambas sedes. </text>
  </threadedComment>
  <threadedComment ref="J84" dT="2024-07-30T19:35:05.49" personId="{EECC3256-223D-43E3-B6D1-0A4E946BF9CE}" id="{4DC807DA-FEDA-4D12-BAAC-14C063CAEF68}">
    <text xml:space="preserve">El consumo per-cápita aumenta levemente, sin ninguna novedad para resaltar. </text>
  </threadedComment>
  <threadedComment ref="K84" dT="2024-07-30T19:35:12.86" personId="{EECC3256-223D-43E3-B6D1-0A4E946BF9CE}" id="{FA8A5365-7894-49FF-98F0-6769C351EEFD}">
    <text xml:space="preserve">El consumo per-cápita disminuye respecto a los dos meses anteriores debido a la irregularidad académica que se presentó a partir de la primera semana de abril. Por lo tanto, disminuyó la población al interior del Campus. </text>
  </threadedComment>
  <threadedComment ref="L84" dT="2024-07-30T19:35:21.05" personId="{EECC3256-223D-43E3-B6D1-0A4E946BF9CE}" id="{B1D290C0-B362-42B7-8E14-773519A7B24F}">
    <text xml:space="preserve">El consumo per cápita disminuye, pero no se tiene claridad del bajo consumo. </text>
  </threadedComment>
  <threadedComment ref="M84" dT="2024-07-30T19:35:27.07" personId="{EECC3256-223D-43E3-B6D1-0A4E946BF9CE}" id="{70822E74-1088-49BC-9157-FD2C8BFA6343}">
    <text xml:space="preserve">Se mantiene estable respecto al mes anterior </text>
  </threadedComment>
  <threadedComment ref="N84" dT="2024-11-28T14:46:39.89" personId="{EECC3256-223D-43E3-B6D1-0A4E946BF9CE}" id="{4C2F68D8-7F8D-40D9-A820-627A6A1B4729}">
    <text xml:space="preserve">JULIO: Se mantiene estable respecto al mes anterior. Las variaciones son mínimas, debido a la fluctuación de las personas durante este mes. </text>
  </threadedComment>
  <threadedComment ref="O84" dT="2024-11-28T14:46:49.05" personId="{EECC3256-223D-43E3-B6D1-0A4E946BF9CE}" id="{62787984-D229-4064-ADB1-D3ADF2BB306B}">
    <text xml:space="preserve">AGOSTO: Se solicitó la cantidad de personas registradas para el periodo 2024-2 en la seccional (sedes Centro y Belmonte) y se refleja un aumento en la población, es de aclarar que estos valores de población son una aproximación, debido que con el paso del tiempo puede ir variando la cifra.
Para el consumo per cápita, el valor se encuentra un poco por debajo al resultado obtenido durante el mismo periodo del año anterior para ambas sedes. </text>
  </threadedComment>
  <threadedComment ref="P84" dT="2024-11-28T14:47:09.63" personId="{EECC3256-223D-43E3-B6D1-0A4E946BF9CE}" id="{ED4B4B0B-7036-4741-B161-402B48CD6DC2}">
    <text xml:space="preserve">SEPTIEMBRE: El consumo per cápita general aumenta significativamente respecto al mes anterior y se desconocen las causas del aumento, sin embargo, el valor es menor respecto a los valores registrados del histórico de finales de 2023 y los que va del 202 </text>
  </threadedComment>
  <threadedComment ref="Q84" dT="2024-11-28T14:47:21.93" personId="{EECC3256-223D-43E3-B6D1-0A4E946BF9CE}" id="{F89DE8E2-0C37-416B-8BE5-0BC025AD75DF}">
    <text xml:space="preserve">OCTUBRE: El consumo per cápita general disminuye drásticamente respecto al mes pasado y no hay claridad en las cusas de este hecho, pero desde un análisis segregado, ambas sedes presentan valores cercanos a los obtenidos durante las mediciones de todo el año, por lo que no hay generación de alarmas. </text>
  </threadedComment>
  <threadedComment ref="R84" dT="2025-01-23T18:32:00.38" personId="{EECC3256-223D-43E3-B6D1-0A4E946BF9CE}" id="{3C6C8844-5DB4-4D33-BE95-0A2318B0B1CE}">
    <text xml:space="preserve">Noviembre: El consumo per cápita de la seccional incrementa levemente frente al resultado obtenido el mes pasado y se mantiene similar a los registros anteriores de la vigencia 2024-2, es por eso que no hay preocupaciones. </text>
  </threadedComment>
  <threadedComment ref="S84" dT="2025-01-23T18:32:13.12" personId="{EECC3256-223D-43E3-B6D1-0A4E946BF9CE}" id="{D428D36A-3F55-42BD-AA87-DB849E339F9F}">
    <text xml:space="preserve">Diciembre: El consumo per cápita de la Seccional Pereira presenta reducción en los valores debido a la temporada de vacaciones de los estudiantes y docentes, quienes son la población mas numerosa del campus </text>
  </threadedComment>
  <threadedComment ref="H85" dT="2024-07-30T19:36:22.79" personId="{EECC3256-223D-43E3-B6D1-0A4E946BF9CE}" id="{040B8C00-43FE-473A-B791-ADADAA5DB471}">
    <text xml:space="preserve">En el mes de enero de 2024 se sigue evidenciando disminución en el consumo de energía debido a la continuidad de las vacaciones académicas y administrativas. </text>
  </threadedComment>
  <threadedComment ref="I85" dT="2024-07-30T19:36:29.53" personId="{EECC3256-223D-43E3-B6D1-0A4E946BF9CE}" id="{87DD2A67-E1FA-4529-890E-4EC66EC259FF}">
    <text xml:space="preserve">En el mes de febrero de 2024 hay un alto aumento en el consumo de energía debido a la reanudación de actividades administrativas e inicio de semestre académico para ambas sedes. </text>
  </threadedComment>
  <threadedComment ref="J85" dT="2024-07-30T19:36:35.90" personId="{EECC3256-223D-43E3-B6D1-0A4E946BF9CE}" id="{F480EB67-E7E2-4A11-84B1-2F786F22C98F}">
    <text xml:space="preserve">En el mes de marzo el consumo total de energía se mantiene en promedios estables, con una mínima diferencia respecto al mes anterior.
</text>
  </threadedComment>
  <threadedComment ref="K85" dT="2024-07-30T19:36:45.22" personId="{EECC3256-223D-43E3-B6D1-0A4E946BF9CE}" id="{9AB30AE6-087E-46BA-BBE2-8E7097A5A573}">
    <text xml:space="preserve">En el mes de abril hay una evidente disminución en el consumo de energía debido a la irregularidad académica que se presentó a partir de la primera semana del mes presente. </text>
  </threadedComment>
  <threadedComment ref="L85" dT="2024-07-30T19:36:53.25" personId="{EECC3256-223D-43E3-B6D1-0A4E946BF9CE}" id="{23D35BF9-AB10-48C5-ABCC-77A451B29054}">
    <text xml:space="preserve">En el mes de mayo el consumo de energía aumenta por reanudación de las actividades académicas. </text>
  </threadedComment>
  <threadedComment ref="M85" dT="2024-07-30T19:37:05.38" personId="{EECC3256-223D-43E3-B6D1-0A4E946BF9CE}" id="{3BB7D04F-49CB-439F-94AE-18C4F70BFDB1}">
    <text xml:space="preserve">Se mantienen valores estables, tendientes a disminuir por menor presencia de parte del personal administrativo y reducción de estudiantes al finalizar semestre </text>
  </threadedComment>
  <threadedComment ref="N85" dT="2024-11-28T14:48:31.13" personId="{EECC3256-223D-43E3-B6D1-0A4E946BF9CE}" id="{CAEC992D-D6D4-40A3-8E8E-25DA2445D366}">
    <text xml:space="preserve">JULIO: El consumo disminuyó por el periodo vacacional de los estudiantes. </text>
  </threadedComment>
  <threadedComment ref="O85" dT="2024-11-28T14:48:42.28" personId="{EECC3256-223D-43E3-B6D1-0A4E946BF9CE}" id="{B8AA3830-9DE1-4C88-A05D-E88EBF5AF930}">
    <text xml:space="preserve">AGOSTO: La reanudación de actividades académicas en ambas sedes es la principal causal del aumento significativo en los cobros y consumos del servicio. </text>
  </threadedComment>
  <threadedComment ref="P85" dT="2024-11-28T14:48:52.66" personId="{EECC3256-223D-43E3-B6D1-0A4E946BF9CE}" id="{9153AAF1-4DCA-4A91-BD9D-1D7C4C5C9A71}">
    <text xml:space="preserve">SEPTIEMBRE: Aunque en la sede Centro se presentó un aumento en el consumo y el la sede Belmonte hubo una leve disminución (ambos respecto al mes anterior), ninguno de estos valores representa un signo de alarma debido a que son variaciones dentro de los rangos normales en el periodo anual </text>
  </threadedComment>
  <threadedComment ref="Q85" dT="2024-11-28T14:49:02.30" personId="{EECC3256-223D-43E3-B6D1-0A4E946BF9CE}" id="{0F36D489-5F3A-4A29-8482-A1229518F546}">
    <text xml:space="preserve">OCTUBRE: Para la sede Centro se presentó una reducción de 1766 Kw/h en el consumo respecto al mes anterior, sin embargo, su consumo de este mes es normal ya que se encuentra cerca al valor promedio de consumo para esta sede durante el 2024 (6163 Kw/h).
Por su parte, la sede Belmonte presenta un incremento de 1980 Kw/h en su consumo mensual pero que también se encuentra cerca al consumo promedio registrado durante el año (33528 Kw/h). </text>
  </threadedComment>
  <threadedComment ref="R85" dT="2025-01-23T18:33:38.89" personId="{EECC3256-223D-43E3-B6D1-0A4E946BF9CE}" id="{997D6C66-A54A-4C83-B7F7-E4BB823A291B}">
    <text xml:space="preserve">Noviembre: En la sede Belmonte se redujo el consumo de energía eléctrica en un 11,12% respecto al mes anterior y por ende hay una reducción en el valor a pagar, este descenso no es motivo de alarma ya que se encuentra cercano al valor promedio de consumo en la sede para el año 2024, que es de 33360 kW/h.
Por su parte en la sede Centro también se presentó una disminución del consumo frente al mes anterior, que en este caso es del 16,8%, lo que influye en una leve reducción del costo a pagar, este resultado no genera alarmas debido a que es un consumo cercano al valor promedio registrado durante el 2024, que es de 5733 kW/h. </text>
  </threadedComment>
  <threadedComment ref="S85" dT="2025-01-23T18:33:50.54" personId="{EECC3256-223D-43E3-B6D1-0A4E946BF9CE}" id="{B0E5CDAF-FDD5-484E-AE6E-718D7C52ACB1}">
    <text>Diciembre: En la Sede Centro se evidencia una reducción en el consumo, asociado al periodo de vacaciones de la comunidad universitaria.
Para la Sede Belmonte hubo un leve incremento en el consumo, lo que se debe a actividades de mantenimiento, encendido de luminaria navideña y el préstamo de algunos escenarios a entidades externas.</text>
  </threadedComment>
  <threadedComment ref="H86" dT="2024-07-30T19:40:06.33" personId="{EECC3256-223D-43E3-B6D1-0A4E946BF9CE}" id="{D161E756-0CAB-4DBF-9A93-29B0149E177F}">
    <text xml:space="preserve">El consumo de energía en enero de 2024 continuó disminuyendo con respecto a los meses anteriores debido a las vacaciones académicas y administrativas. </text>
  </threadedComment>
  <threadedComment ref="I86" dT="2024-07-30T19:40:14.64" personId="{EECC3256-223D-43E3-B6D1-0A4E946BF9CE}" id="{31B3E72C-A600-4A0D-91C2-8FD967AE042C}">
    <text xml:space="preserve">El consumo de energía en febrero de 2024 fue muy elevado para ambas sedes con respecto a los dos meses anteriores, ya que se reiniciaron las actividades académicas y administrativas. </text>
  </threadedComment>
  <threadedComment ref="J86" dT="2024-07-30T19:40:24.45" personId="{EECC3256-223D-43E3-B6D1-0A4E946BF9CE}" id="{62D9290F-5889-402C-8030-B13BB3E42912}">
    <text xml:space="preserve">El consumo de energía para el mes de marzo no presenta grandes diferencias, se mantiene dentro de los limites estables respecto al consumo anterior.
</text>
  </threadedComment>
  <threadedComment ref="K86" dT="2024-07-30T19:40:35.77" personId="{EECC3256-223D-43E3-B6D1-0A4E946BF9CE}" id="{2D621997-44D3-4161-AF2F-65D8275C85A7}">
    <text xml:space="preserve">En abril se presenta una gran disminución en el consumo debido a la irregularidad académica. </text>
  </threadedComment>
  <threadedComment ref="L86" dT="2024-07-30T19:40:44.75" personId="{EECC3256-223D-43E3-B6D1-0A4E946BF9CE}" id="{2D4FCCDA-2E81-413E-B6D2-AF92DFFE7243}">
    <text xml:space="preserve">En mayo se presenta normalidad académica nuevamente, por lo que tiende a aumentar el consumo. </text>
  </threadedComment>
  <threadedComment ref="M86" dT="2024-07-30T19:40:56.31" personId="{EECC3256-223D-43E3-B6D1-0A4E946BF9CE}" id="{D9153F99-39A5-42DB-B995-C9F7B256EDF3}">
    <text xml:space="preserve">Para sede centro hay una leve disminución, ya que para el mes de junio se presentan vacaciones administrativas para una parte del personal y la finalización del semestre académico. </text>
  </threadedComment>
  <threadedComment ref="N86" dT="2024-11-28T14:50:06.64" personId="{EECC3256-223D-43E3-B6D1-0A4E946BF9CE}" id="{00D93EC3-669D-4801-81D1-DDCDEEDD8DC9}">
    <text xml:space="preserve">JULIO: Para el mes de julio disminuye notablemente por el poco flujo de personas debido a las vacaciones de los estudiantes. </text>
  </threadedComment>
  <threadedComment ref="O86" dT="2024-11-28T14:50:17.70" personId="{EECC3256-223D-43E3-B6D1-0A4E946BF9CE}" id="{CF0CF852-4EE7-4628-8068-7D65DB64562F}">
    <text xml:space="preserve">AGOSTO: La reanudación de actividades académicas en ambas sedes es la principal causal del aumento significativo en los cobros y consumos del servicio. </text>
  </threadedComment>
  <threadedComment ref="P86" dT="2024-11-28T14:50:27.95" personId="{EECC3256-223D-43E3-B6D1-0A4E946BF9CE}" id="{4CBFC3A4-F5C0-4304-AF9D-6FA816F952F6}">
    <text xml:space="preserve">SEPTIEMBRE: Aunque en la Sede Centro en consumo presentó un aumento, no es algo que genere alertas debido a que se encuentra dentro del rango normal de variación de consumo.
Por su parte la Sede Belmonte redujo su consumo respecto al mes anterior pero es un valor acorde al rango de consumo normal para los periodos académicos. </text>
  </threadedComment>
  <threadedComment ref="Q86" dT="2024-11-28T14:50:38.86" personId="{EECC3256-223D-43E3-B6D1-0A4E946BF9CE}" id="{38F53268-2648-4813-910D-61777F2751D6}">
    <text xml:space="preserve">OCTUBRE: La sede Belmonte presenta un leve incremento de 1980 Kw/h en su consumo energético respecto al mes anterior, este valor se encuentra cerca al promedio de consumo del 2024, por lo que no hay señales de alarma.
En la sede Centro hubo una reducción sustancial del consumo frente al mes anterior, pero sigue sin ser alarmante debido a que el consumo se estabiliza respecto al promedio de consumo de 2024 que se encuentra en 6163 Kw/h. </text>
  </threadedComment>
  <threadedComment ref="R86" dT="2025-01-23T18:34:37.08" personId="{EECC3256-223D-43E3-B6D1-0A4E946BF9CE}" id="{ECEB3250-3B67-4E4B-9AA6-A884370E5871}">
    <text xml:space="preserve">Noviembre: En la sede Belmonte se redujo el consumo de energía eléctrica en un 11,12% respecto al mes anterior, este descenso no es motivo de alarma ya que se encuentra cercano al valor promedio de consumo en la sede para el año 2024, que es de 33360 kW/h.
Por su parte en la sede Centro también se presentó una disminución del consumo frente al mes anterior, que en este caso es del 16,8%, este resultado no genera alarmas debido a que es un consumo cercano al valor promedio registrado durante el 2024, que es de 5733 kW/h. </text>
  </threadedComment>
  <threadedComment ref="S86" dT="2025-01-23T18:34:47.72" personId="{EECC3256-223D-43E3-B6D1-0A4E946BF9CE}" id="{37F60212-8548-4C32-83DB-FF3CFF820BEB}">
    <text xml:space="preserve">Diciembre: En la Sede Centro se evidencia una reducción en el consumo, asociado al periodo de vacaciones de la comunidad universitaria.
Para la Sede Belmonte, aunque también se encuentra en periodo de vacaciones, hubo un leve incremento en el consumo, lo que se debe a actividades de mantenimiento, encendido de luminaria navideña y el préstamo de algunos escenarios a entidades externas. </text>
  </threadedComment>
  <threadedComment ref="H87" dT="2024-07-30T19:42:22.23" personId="{EECC3256-223D-43E3-B6D1-0A4E946BF9CE}" id="{3ACD3753-B055-4BBF-8D1E-267BB3E1F70A}">
    <text xml:space="preserve">El consumo per-cápita se mantiene estable respecto al mes anterior, debido a que hay una disminución en la población universitaria. Además de que apenas se están reanudando las actividades administrativas. </text>
  </threadedComment>
  <threadedComment ref="I87" dT="2024-07-30T19:42:29.80" personId="{EECC3256-223D-43E3-B6D1-0A4E946BF9CE}" id="{D4DDBCE2-D267-49B9-A600-71C1291A0ABD}">
    <text xml:space="preserve">El aumento en el mes de febrero se debe a la reanudación del semestre académico. </text>
  </threadedComment>
  <threadedComment ref="J87" dT="2024-07-30T19:42:37.73" personId="{EECC3256-223D-43E3-B6D1-0A4E946BF9CE}" id="{19FFAE2D-C869-4573-A3B7-4527953EC920}">
    <text xml:space="preserve">Para el mes de marzo hay un mínimo aumento. No hay novedades que resaltar. </text>
  </threadedComment>
  <threadedComment ref="K87" dT="2024-07-30T19:42:44.68" personId="{EECC3256-223D-43E3-B6D1-0A4E946BF9CE}" id="{15AC95D3-28E3-489F-9C90-B7893B3E8158}">
    <text xml:space="preserve">En el mes de abril se da una disminución debido a la irregularidad académica que se presentó. </text>
  </threadedComment>
  <threadedComment ref="L87" dT="2024-07-30T19:42:55.60" personId="{EECC3256-223D-43E3-B6D1-0A4E946BF9CE}" id="{2C97E38C-134A-4BA8-9D6C-1488CB0AF225}">
    <text xml:space="preserve">En el mes de mayo hay un poco de aumento en el consumo, porque ya los estudiantes habían regresado en su totalidad. </text>
  </threadedComment>
  <threadedComment ref="M87" dT="2024-07-30T19:43:05.61" personId="{EECC3256-223D-43E3-B6D1-0A4E946BF9CE}" id="{FC956258-51F8-4039-8538-845ACE26708F}">
    <text xml:space="preserve">Toma nuevamente una disminución por la variabilidad en los estudiantes quienes estaban terminando semestre. Adicionalmente, parte del personal administrativo empezaba su semana de vacaciones. </text>
  </threadedComment>
  <threadedComment ref="N87" dT="2024-11-28T14:52:10.72" personId="{EECC3256-223D-43E3-B6D1-0A4E946BF9CE}" id="{AD8A4758-94A0-44C0-BD8A-482FC2C3B403}">
    <text xml:space="preserve">JULIO: Hay una disminución en el consumo per cápita debido a las vacaciones de estudiantes y por ende, la fluctuación en la cantidad de personas al interior de la universidad.
</text>
  </threadedComment>
  <threadedComment ref="O87" dT="2024-11-28T14:52:20.67" personId="{EECC3256-223D-43E3-B6D1-0A4E946BF9CE}" id="{2A028D3F-0C8E-445F-996D-0F97CDBCD534}">
    <text xml:space="preserve">AGOSTO: Se solicitó la cantidad de personas registradas para el periodo 2024-2 en la seccional (sedes Centro y Belmonte) y se refleja un aumento en la población, es de aclarar que estos valores de población son una aproximación, debido que con el paso del tiempo puede ir variando la cifra.
Para el consumo per cápita, el valor se encuentra un poco por encima del mes anterior debido a la reanudación de actividades académicas en ambas sedes. </text>
  </threadedComment>
  <threadedComment ref="P87" dT="2024-11-28T14:52:31.69" personId="{EECC3256-223D-43E3-B6D1-0A4E946BF9CE}" id="{A4583517-D7C9-4CE8-866A-3693C55C5CF9}">
    <text xml:space="preserve">SEPTIEMBRE: El consumo per cápita para ambas sedes presenta variaciones leves respecto al mes anterior y se mantiene dentro de los rangos de variación presentados a lo largo del presente años, por lo que no hay novedades relevantes. </text>
  </threadedComment>
  <threadedComment ref="Q87" dT="2024-11-28T14:52:42.48" personId="{EECC3256-223D-43E3-B6D1-0A4E946BF9CE}" id="{60071826-EB6A-4F23-84E3-0B210E0AEA6C}">
    <text xml:space="preserve">OCTUBRE: El consumo per cápita de ambas sedes (Centro y Belmonte) presenta nuevamente variaciones leves respecto al mes anterior, los valores obtenidos están dentro de los rangos de variación del 2024, por lo que no hay novedades para reportar. </text>
  </threadedComment>
  <threadedComment ref="R87" dT="2025-01-23T18:40:13.50" personId="{EECC3256-223D-43E3-B6D1-0A4E946BF9CE}" id="{6F9AE578-223F-4F38-BFFE-CB038DC0E91B}">
    <text xml:space="preserve">Noviembre: El consumo per cápita de la seccional continúa disminuyendo levemente frente a los resultados obtenidos de la vigencia 2024-2, pero al no ser cambios abruptos y ser valores cercanos, es por eso que no hay generación de alarmas. </text>
  </threadedComment>
  <threadedComment ref="S87" dT="2025-01-23T18:40:27.55" personId="{EECC3256-223D-43E3-B6D1-0A4E946BF9CE}" id="{1A228A1E-35F7-4F2C-8E35-341AA18390D0}">
    <text>Diciembre: El consumo per cápita de la Seccional Pereira presenta una reducción leve en el resultado total debido a la temporada de vacaciones de los estudiantes y docentes, quienes son la población mas numerosa del campus.</text>
  </threadedComment>
  <threadedComment ref="H88" dT="2024-07-30T19:44:12.45" personId="{EECC3256-223D-43E3-B6D1-0A4E946BF9CE}" id="{11142FB8-8100-4FFB-94E3-A502CFA07B78}">
    <text xml:space="preserve">Se realizo el recorrido en la sede centro inspeccionó los bloques de clase del 1, 2 y 3 piso de la Sede Centro.
Se inspeccionó el consultorio medico y de psicología de la sede centro.
Se inspeccionó el cuarto de residuos de la sede centro. Se evidencia correo del área de salud con los hallazgos. Se solicitó a Servicios Generales las correcciones.
Se inspeccionó el cuarto de residuos de la sede Belmonte. </text>
  </threadedComment>
  <threadedComment ref="I88" dT="2024-07-30T19:44:25.06" personId="{EECC3256-223D-43E3-B6D1-0A4E946BF9CE}" id="{E095DCB6-E37B-4B84-A625-3C9F09940017}">
    <text xml:space="preserve">En Sede Belmonte se inspeccionó el área de residuos y de salud.
En Sede Centro se inspeccionó el área de salud, residuos y concesionarios. </text>
  </threadedComment>
  <threadedComment ref="J88" dT="2024-07-30T19:44:36.46" personId="{EECC3256-223D-43E3-B6D1-0A4E946BF9CE}" id="{1EA1EDDA-1858-45EC-A6A9-B1BF8D936698}">
    <text xml:space="preserve">En Sede Centro se inspeccionó el área de salud, de residuos y los puntos ecológicos.
En Sede Belmonte se inspeccionó el área de salud, residuos, puntos ecológicos y los salones de clase de los edificios Eduardo Jaramillo Gonzáles y el Bloque A, para un total de 12 salones inspeccionados.
Para las inspecciones de los punto ecológicos y los salones de clase se tuvo apoyo de la practicante en SST. </text>
  </threadedComment>
  <threadedComment ref="K88" dT="2024-07-30T19:44:45.49" personId="{EECC3256-223D-43E3-B6D1-0A4E946BF9CE}" id="{F56F086D-E96C-4E3E-B5C6-D6F0307FCCC1}">
    <text xml:space="preserve">En Sede Centro se realizó inspección en el área de salud; residuos; puntos ecológicos y los salones de cada piso, para un total de 20 salones inspeccionados.
En Sede Belmonte se inspeccionó el área de salud; residuos; 3 bloques de clase (Edificio Daniel Becerra, Jaime Cortés y Eduardo Jaramillo), para un total de 56 salones inspeccionados.
Para las inspecciones de los puntos ecológicos y los bloques de clase se tuvo apoyo de la practicante en SST. Los principales hallazgos fueron por la incorrecta segregación en la fuente y algunos tomacorrientes en regular estado. </text>
  </threadedComment>
  <threadedComment ref="L88" dT="2024-07-30T19:44:55.03" personId="{EECC3256-223D-43E3-B6D1-0A4E946BF9CE}" id="{D17F60AC-0D99-413C-9760-A44ED7B30281}">
    <text xml:space="preserve">En sede Belmonte se realizaron inspecciones en el cuarto de residuos, y los laboratorios de la Facultad de Ingeniería y FACSEN. </text>
  </threadedComment>
  <threadedComment ref="M88" dT="2024-07-30T19:45:02.17" personId="{EECC3256-223D-43E3-B6D1-0A4E946BF9CE}" id="{449C3CAD-E12E-4C1C-B7B4-C85BA7ADA066}">
    <text xml:space="preserve">En sede Belmonte se realizaron inspecciones en el cuarto de residuos, de salud y concesionarios (Mr Cofee, Zona U y La locura).
En sede Centro se realizaron inspecciones en el cuarto de salud y residuos. </text>
  </threadedComment>
  <threadedComment ref="N88" dT="2024-11-28T14:53:46.72" personId="{EECC3256-223D-43E3-B6D1-0A4E946BF9CE}" id="{15620E9A-ACAB-42CB-95DE-8B4108F5C980}">
    <text xml:space="preserve">JULIO: En sede Belmonte y centro se realizaron inspecciones en cuarto de residuos y área de salud. </text>
  </threadedComment>
  <threadedComment ref="O88" dT="2024-11-28T14:53:59.90" personId="{EECC3256-223D-43E3-B6D1-0A4E946BF9CE}" id="{7D78652D-B94E-474F-986A-B02B205F5A4B}">
    <text xml:space="preserve">AGOSTO: Para ambas sedes (Belmonte y Centro) se realizaron inspecciones en los cuartos de residuos y áreas de salud. </text>
  </threadedComment>
  <threadedComment ref="P88" dT="2024-11-28T14:54:18.28" personId="{EECC3256-223D-43E3-B6D1-0A4E946BF9CE}" id="{F3E3C75D-E759-43D7-A7E2-B0E96A45D8AB}">
    <text xml:space="preserve">SEPTIEMBRE: Tanto en la sede Centro como en la sede Belmonte se llevaron a cabo las inspecciones mensuales a los cuartos de residuos y a las áreas de salud.
</text>
  </threadedComment>
  <threadedComment ref="Q88" dT="2025-01-23T18:41:16.93" personId="{EECC3256-223D-43E3-B6D1-0A4E946BF9CE}" id="{7647B341-73F9-4AD0-86E1-8516FCE36FAB}">
    <text xml:space="preserve">Octubre: Se lleva a cabo las inspecciones correspondientes a los cuartos de residuos y áreas de salud de las sedes Belmonte y Centro.
En Belmonte se levanta el hallazgo de que la puerta de cuarto de residuos no aprovechables presenta abolladuras, adicionalmente en este punto de acopio hay presencia de productos sin rotulación.
Por su parte, en la sede Centro se encontró que durante el mes no se reportó entrega de residuos biosanitarios. </text>
  </threadedComment>
  <threadedComment ref="R88" dT="2025-01-23T18:41:39.73" personId="{EECC3256-223D-43E3-B6D1-0A4E946BF9CE}" id="{473AAC6D-7CAA-4B5D-8D87-9D1B59E92CC7}">
    <text xml:space="preserve">Noviembre: Se lleva a cabo las inspecciones correspondientes a los cuartos de residuos y áreas de salud de las sedes Belmonte y Centro.
Adiciona, se realizaron inspecciones a los consecionarios:
Anana
La Locura
D' Todito Bloque C
D' todito Posgrado
Oh Lala </text>
  </threadedComment>
  <threadedComment ref="S88" dT="2025-01-23T18:41:53.41" personId="{EECC3256-223D-43E3-B6D1-0A4E946BF9CE}" id="{8366CA1A-BA4D-4B97-B959-C84D2B96E674}">
    <text>Diciembre: Se realizaron las ultimas inspecciones del 2024 a los cuartos de residuos y áreas de salud de las sedes Belmonte y Centro sin la evidencia de hallazgos.</text>
  </threadedComment>
  <threadedComment ref="H89" dT="2025-01-27T18:05:29.93" personId="{EECC3256-223D-43E3-B6D1-0A4E946BF9CE}" id="{C4862470-EAC2-4107-B656-357B534227FF}">
    <text xml:space="preserve">Durante el año 2024, se cumplió con la meta estándar nacional del 70% y se superó por encima del 153,33% de cumplimiento. De un total de 15 oficinas programadas para transferencia documental, se ejecutó el proceso en 23 oficinas.
Por otro lado, es importante resaltar, que adicional a las oficinas programadas para las transferencias documentales se recibió documentación de 8 oficinas más, que no se encontraban dentro de la programación inicialmente propuesta. Que por solicitud de las mismas oficinas y disposición para la entrega de la documentación, cumpliendo con los términos indicados en los procedimientos de organización de archivos de gestión y de transferencias documentales, solicitaron dicho proceso para evitar acumulación de documentación y la congestión en las oficinas.
Para todas las oficinas, se realizó el seguimiento en la ejecución de las transferencias documentales y se registró en el informe de novedades y/u observaciones por cada transferencia, los términos que deben mejorar y los ajustes que se deben llevar a cabo para cumplir para las próximas transferencias.
El volumen total del proceso de transferencias fueron los siguientes: 309 cajas de archivo inactivo entre cajas referencia x100 y x300; 2625 unidades de conservación entre carpetas y tomos. Para un total de 154.572 folios transferidos </text>
  </threadedComment>
  <threadedComment ref="H90" dT="2024-07-18T20:38:55.08" personId="{EECC3256-223D-43E3-B6D1-0A4E946BF9CE}" id="{742AC1F7-ECE5-4EAC-BF62-328850C18DE1}">
    <text xml:space="preserve">ENERO: Se cumplió con la meta nacional del 100%, para lo cual, se recibió y gestionó 12 expedientes para consulta y préstamo de las oficinas de Administración de Personal, Registro y Control y CEIDEUL. Las cuales fueron atendidas dentro del tiempo establecido en el acuerdo de servicio. </text>
  </threadedComment>
  <threadedComment ref="I90" dT="2024-07-18T20:39:06.98" personId="{EECC3256-223D-43E3-B6D1-0A4E946BF9CE}" id="{4640D999-4428-40A2-97EE-E7ECC3654051}">
    <text xml:space="preserve">FEBRERO: Se cumplió con la meta nacional del 100%, para lo cual, se recibió y gestionó 27 expedientes para consulta y préstamo de las oficinas de Administración de Personal, Registro y Control, CEIDEUL, Rectoría Seccional, Centro de Investigaciones Socio-Jurídicas y Secretaria Académica de F. Ingenierías. Las cuales fueron atendidas dentro del tiempo establecido en el acuerdo de servicio. </text>
  </threadedComment>
  <threadedComment ref="J90" dT="2024-07-18T20:39:15.79" personId="{EECC3256-223D-43E3-B6D1-0A4E946BF9CE}" id="{A341993D-10BB-4AB4-9F82-B83C2C0D33BC}">
    <text xml:space="preserve">MARZO: Se cumplió con la meta nacional del 100%, para lo cual, se recibió y gestionó 2 expedientes para consulta y préstamo de Registro y Control - Radicación de Títulos. Las cuales fueron atendidas dentro del tiempo establecido en el acuerdo de servicio. </text>
  </threadedComment>
  <threadedComment ref="K90" dT="2024-07-18T20:39:23.55" personId="{EECC3256-223D-43E3-B6D1-0A4E946BF9CE}" id="{E22C66F6-62FB-493D-9116-B882A7CED0C0}">
    <text xml:space="preserve">ABRIL: Se cumplió con la meta nacional del 100%, para lo cual, se recibió y gestionó 18 expedientes para consulta y préstamo de Administración de Personal, Tesorería, CEIDEUL, Registro Y Control, Centro De Investigaciones FDCPS, Secretaría Seccional y Sindicatura. Las cuales fueron atendidas dentro del tiempo establecido en el acuerdo de servicio. </text>
  </threadedComment>
  <threadedComment ref="L90" dT="2024-07-18T20:39:33.46" personId="{EECC3256-223D-43E3-B6D1-0A4E946BF9CE}" id="{61535DB5-3137-4CF4-B29A-B3C0713799D9}">
    <text>MAYO: Se cumplió con la meta nacional del 100%, para lo cual, se recibió y gestionó un total de 21 expedientes para consulta y préstamo de las oficinas: Administración de Personal, Registro Y Control Y Secretaría Seccional. Las cuales fueron atendidas dentro del tiempo establecido en el acuerdo de servicio.
Préstamos realizados en el mes: 10
Consultas realizadas: 11</text>
  </threadedComment>
  <threadedComment ref="M90" dT="2024-07-18T20:39:41.72" personId="{EECC3256-223D-43E3-B6D1-0A4E946BF9CE}" id="{ED8BED07-6367-418D-9B27-9AEB290C4540}">
    <text xml:space="preserve">JUNIO: Se cumplió con la meta nacional del 100%, para lo cual, se recibió y gestionó un total de 19 expedientes para consulta y préstamo de las oficinas: Administración de Personal, Registro Y Control, CEIDEUL - Prácticas, Secretaría Académica - Derecho y Decanatura de Ciencias de la Salud. Las cuales fueron atendidas dentro del tiempo establecido en el acuerdo de servicio.
Préstamos realizados en el mes: 4
Consultas realizadas: 9
Retiros (Reintegro A.G.): 6 </text>
  </threadedComment>
  <threadedComment ref="N90" dT="2024-10-23T18:36:56.25" personId="{EECC3256-223D-43E3-B6D1-0A4E946BF9CE}" id="{DBAB2E6E-9584-43C2-B2BE-C381810377A7}">
    <text>JULIO: Se cumplió con la meta nacional del 100%, para lo cual, se recibió y gestionó un total de 17 expedientes para consulta y préstamo de las oficinas: Registro Y Control, Secretaría Seccional, Decanatura FCS, CEIDEUL, Dirección De Programas Pregrado FDCPS, Centro De Investigaciones FDCPS, Secretaría Seccional Y Administración De Personal. Las cuales fueron atendidas dentro del tiempo establecido en el acuerdo de servicio.
Préstamos realizados en el mes: 4
Consultas realizadas: 12
Retiros (Reintegro A.G.): 1</text>
  </threadedComment>
  <threadedComment ref="O90" dT="2024-10-23T18:37:05.18" personId="{EECC3256-223D-43E3-B6D1-0A4E946BF9CE}" id="{00044CC8-01FE-4134-B6C9-E25255F857DB}">
    <text xml:space="preserve">AGOSTO: Se cumplió con la meta nacional del 100%, para lo cual, se recibió y gestionó un total de 10 expedientes para consulta y préstamo de las oficinas: Registro Y Control, Administración De Personal y CEIDEUL. Las cuales fueron atendidas dentro del tiempo establecido en el acuerdo de servicio.
Préstamos realizados en el mes: 5
Consultas realizadas: 5
Retiros (Reintegro A.G.): 0 </text>
  </threadedComment>
  <threadedComment ref="P90" dT="2024-10-23T18:37:15.20" personId="{EECC3256-223D-43E3-B6D1-0A4E946BF9CE}" id="{455EFA23-9569-4249-9E8E-FC54669A729D}">
    <text xml:space="preserve">SEPTIEMBRE: Se cumplió con la meta nacional del 100%, para lo cual, se recibió y gestionó un total de 17 expedientes para consulta y préstamo de las oficinas: Registro Y Control, Administración De Personal, Centro de investigaciones-FDCPS y Secretaria Seccional. Las cuales fueron atendidas dentro del tiempo establecido en el acuerdo de servicio.
Préstamos realizados en el mes: 2
Consultas realizadas: 10
Retiros (Reintegro A.G.): 5 </text>
  </threadedComment>
  <threadedComment ref="Q90" dT="2024-11-28T13:50:14.29" personId="{EECC3256-223D-43E3-B6D1-0A4E946BF9CE}" id="{295F6A7F-1ADA-4242-87B7-5F6898FD434A}">
    <text xml:space="preserve">OCTUBRE: Se cumplió con la meta nacional del 100%, para lo cual, se recibió y gestionó un total de 29 expedientes para consulta y préstamo de las oficinas: Registro Y Control, Administración De Personal, Secretaria Seccional, CEIDEUL y Tesorería. Las cuales fueron atendidas dentro del tiempo establecido en el acuerdo de servicio.
Préstamos realizados en el mes: 18
Consultas realizadas: 11
Retiros (Reintegro A.G.): 0 </text>
  </threadedComment>
  <threadedComment ref="R90" dT="2025-01-17T21:37:20.50" personId="{EECC3256-223D-43E3-B6D1-0A4E946BF9CE}" id="{20C8E81D-F32F-48A3-B434-796DAF3586C0}">
    <text xml:space="preserve">NOVIEMBRE: Se cumplió con la meta nacional del 100%, para lo cual, se recibió y gestionó un total de 11 expedientes para consulta y préstamo de las oficinas de la Seccional Pereira: Registro Y Control, Administración De Personal, Secretaria Seccional, Centro de investigaciones - FDCPS. Las cuales fueron atendidas dentro del tiempo establecido en el acuerdo de servicio.
Préstamos realizados en el mes: 5
Consultas realizadas: 6
Retiros (Reintegro A.G.): 0 </text>
  </threadedComment>
  <threadedComment ref="S90" dT="2025-01-27T18:05:56.11" personId="{EECC3256-223D-43E3-B6D1-0A4E946BF9CE}" id="{6E3255DE-3C4A-4B6E-B86B-9798F5AA12F7}">
    <text xml:space="preserve">DICIEMBRE: Se cumplió con la meta nacional del 100%, para lo cual, se recibió y gestionó un total de 26 expedientes para consulta y préstamo de las oficinas de la Seccional Pereira: Administración De Personal y Compras. Las cuales fueron atendidas dentro del tiempo establecido en el acuerdo de servicio.
Préstamos realizados en el mes: 1
Consultas realizadas: 8
Retiros (Reintegro A.G.):17 </text>
  </threadedComment>
  <threadedComment ref="H91" dT="2024-07-26T19:20:20.65" personId="{EECC3256-223D-43E3-B6D1-0A4E946BF9CE}" id="{90900906-F522-4F61-8A6E-1CEE21516341}">
    <text xml:space="preserve">Primer Semestre 2024: Se cumple la meta del 100%. De un total 127 documentos recibidos, el 100% fueron entregados dentro de los tiempos establecidos en el acuerdo de servicio.
Es de aclarar, que en el caso de presentarse inconvenientes para la entrega de la documentación, se notifica a los destinatarios de la correspondencia de forma digitalizada al correo electrónico institucional, el mismo día de la recepción de los documentos. Esto con el fin de garantizar la entrega y gestión de la información en la oficina. </text>
  </threadedComment>
  <threadedComment ref="N91" dT="2025-01-27T18:06:39.18" personId="{EECC3256-223D-43E3-B6D1-0A4E946BF9CE}" id="{93DDD2D5-1E90-439D-97E8-314A24B28AFC}">
    <text xml:space="preserve">Segundo Semestre 2024: Se cumple la meta del 100%. De un total 47 documentos recibidos, el 100% fueron entregados dentro de los tiempos establecidos en el acuerdo de servicio.
Es de aclarar, que en el caso de presentarse inconvenientes para la entrega de la documentación, se notifica a los destinatarios de la correspondencia de forma digitalizada al correo electrónico institucional, el mismo día de la recepción de los documentos. Esto con el fin de garantizar la entrega y gestión de la información en la oficina. </text>
  </threadedComment>
  <threadedComment ref="H92" dT="2024-07-18T20:40:56.57" personId="{EECC3256-223D-43E3-B6D1-0A4E946BF9CE}" id="{8A186ADF-B750-4FE9-90F1-17F5743E944D}">
    <text xml:space="preserve">ENERO: Durante el mes, se cumplió con la meta nacional del 100%, para lo cual, se recibió y gestionó 12 expedientes para su consulta y préstamo dentro del tiempo establecido en el acuerdo de servicio; de los cuales 5 se prestaron de forma física y se devolvieron dentro de los términos para su devolución.
La oficina que solicito el préstamo fue: Administración de Personal y Registro Control </text>
  </threadedComment>
  <threadedComment ref="I92" dT="2024-07-18T21:23:59.77" personId="{EECC3256-223D-43E3-B6D1-0A4E946BF9CE}" id="{12C039DD-2B05-447D-9073-46452C1A378E}">
    <text xml:space="preserve">FEBRERO: Durante el mes, se cumplió con la meta nacional del 100%, para lo cual, se recibió y gestionó 27 expedientes para su consulta y préstamo dentro del tiempo establecido en el acuerdo de servicio; de los cuales 14 se prestaron de forma física y se devolvieron dentro de los términos para su devolución.
La oficina que solicito el préstamo fue: Administración de Personal y Registro Control </text>
  </threadedComment>
  <threadedComment ref="J92" dT="2024-07-18T21:24:36.80" personId="{EECC3256-223D-43E3-B6D1-0A4E946BF9CE}" id="{0AE9D858-D739-4E44-BCBA-29B086F7D42D}">
    <text xml:space="preserve">MARZO: Durante el mes, se cumplió con la meta nacional del 100%, para lo cual, se recibió y gestionó 2 expedientes para consulta dentro del tiempo establecido en el acuerdo de servicio; de los cuales ninguno se prestaron de forma física, puesto que solo se enviaron de forma digitalizada a través de correo electrónico. </text>
  </threadedComment>
  <threadedComment ref="K92" dT="2024-07-18T21:24:50.89" personId="{EECC3256-223D-43E3-B6D1-0A4E946BF9CE}" id="{AEEB5DF3-6374-4FD9-B140-A3BAF2C1738C}">
    <text xml:space="preserve">ABRIL: Durante el mes, se cumplió con la meta nacional del 100%, para lo cual, se recibió y gestionó 18 expedientes para su consulta y préstamo dentro del tiempo establecido en el acuerdo de servicio; de los cuales 3 se prestaron de forma física y se devolvieron dentro de los términos para su devolución. </text>
  </threadedComment>
  <threadedComment ref="L92" dT="2024-07-18T21:24:54.58" personId="{EECC3256-223D-43E3-B6D1-0A4E946BF9CE}" id="{EE7D32E1-AA38-40E4-9AC4-E14C2B6FAAF2}">
    <text xml:space="preserve">MAYO: Se cumplió con la meta nacional del 100%, para lo cual, se recibió y gestionó un total de 21 expedientes para consulta y préstamo dentro del tiempo establecido en el acuerdo de servicio; de los cuales 10 se prestaron de forma física y se devolvieron dentro de los términos para su devolución o se reintegraron al archivo de gestión.
Préstamos realizados en el mes: 8
Reintegros a los Archivos de Gestión: 2
Oficinas solicitantes: Admisiones y Registro y Administración de Personal. </text>
  </threadedComment>
  <threadedComment ref="M92" dT="2024-07-18T21:25:02.49" personId="{EECC3256-223D-43E3-B6D1-0A4E946BF9CE}" id="{09186353-B63F-417C-820F-6C133959E48B}">
    <text xml:space="preserve">JUNIO: Se cumplió con la meta nacional del 100%, para lo cual, se recibió y gestionó un total de 19 expedientes para consulta y préstamo dentro del tiempo establecido en el acuerdo de servicio; de los cuales 4 se prestaron de forma física y se devolvieron dentro de los términos para su devolución o se reintegraron al archivo de gestión.
Préstamos realizados en el mes: 4
Oficinas solicitantes: Admisiones y Registro y Administración de Personal. </text>
  </threadedComment>
  <threadedComment ref="N92" dT="2024-10-23T18:37:56.68" personId="{EECC3256-223D-43E3-B6D1-0A4E946BF9CE}" id="{8494DE48-FAF9-4C40-BE37-4F99C93F56BE}">
    <text>JULIO: Se cumplió con la meta nacional del 100%, para lo cual, se recibió y gestionó un total de 17 expedientes para consulta y préstamo dentro del tiempo establecido en el acuerdo de servicio; de los cuales 4 se prestaron de forma física y se devolvieron dentro de los términos para su devolución o se reintegraron al archivo de gestión.
Préstamos realizados en el mes: 4
Oficinas solicitantes: Admisiones y Registro y Administración de Personal.</text>
  </threadedComment>
  <threadedComment ref="O92" dT="2024-10-23T18:38:05.03" personId="{EECC3256-223D-43E3-B6D1-0A4E946BF9CE}" id="{CDC43B2D-9320-434D-AFCA-1023DDD01B2A}">
    <text xml:space="preserve">AGOSTO: Se cumplió con la meta nacional del 100%, para lo cual, se recibió y gestionó un total de 10 expedientes para consulta y préstamo dentro del tiempo establecido en el acuerdo de servicio; de los cuales 5 se prestaron de forma física y se devolvieron dentro de los términos para su devolución o se reintegraron al archivo de gestión.
Préstamos realizados en el mes: 5
Oficinas solicitantes: Admisiones y Registro y Administración de Personal. </text>
  </threadedComment>
  <threadedComment ref="P92" dT="2024-10-23T18:38:13.65" personId="{EECC3256-223D-43E3-B6D1-0A4E946BF9CE}" id="{2D42767E-A536-4832-AF24-71CF5BF6C5DE}">
    <text xml:space="preserve">SEPTIEMBRE: Se cumplió con la meta nacional del 100%, para lo cual, se recibió y gestionó un total de 17 expedientes para consulta, reintegro y préstamo dentro del tiempo establecido en el acuerdo de servicio; de los cuales 2 se prestaron de forma física y se devolvieron dentro de los términos para su devolución.
Préstamos realizados en el mes: 2
Oficinas solicitantes: Secretaria Seccional y Administración de Personal. </text>
  </threadedComment>
  <threadedComment ref="Q92" dT="2024-11-28T13:50:43.31" personId="{EECC3256-223D-43E3-B6D1-0A4E946BF9CE}" id="{99179EC4-252D-4B8E-BB3C-59F98BC6306B}">
    <text xml:space="preserve">OCTUBRE: Se cumplió con la meta nacional del 100%, para lo cual, se recibió y gestionó un total de 29 expedientes para consulta y préstamo dentro del tiempo establecido en el acuerdo de servicio; de los cuales 18 se prestaron de forma física y se devolvieron dentro de los términos para su devolución.
Préstamos realizados en el mes: 18
Oficinas solicitantes: Secretaria Seccional, Administración de Personal, Tesorería y Registro y Control. </text>
  </threadedComment>
  <threadedComment ref="R92" dT="2025-01-17T21:39:11.61" personId="{EECC3256-223D-43E3-B6D1-0A4E946BF9CE}" id="{5D75BE32-A60A-4440-8884-D3477E1EEDE4}">
    <text xml:space="preserve">NOVIEMBRE: Se cumplió con la meta nacional del 100%, para lo cual, se recibió y gestionó un total de 11 expedientes para consulta y préstamo dentro del tiempo establecido en el acuerdo de servicio; de los cuales 5 se prestaron de forma física y se devolvieron dentro de los términos para su devolución.
Préstamos realizados en el mes: 5
Oficinas solicitantes: Administración de Personal y Registro y Control. </text>
  </threadedComment>
  <threadedComment ref="S92" dT="2025-01-27T18:07:19.12" personId="{EECC3256-223D-43E3-B6D1-0A4E946BF9CE}" id="{4EC140BE-F9E9-4D67-BA48-8E19690C6A7C}">
    <text xml:space="preserve">NOVIEMBRE: Se cumplió con la meta nacional del 100%, para lo cual, se recibió y gestionó un total de 26 expedientes para consulta y préstamo dentro del tiempo establecido en el acuerdo de servicio; de los cuales 1 se prestó de forma física y se devolvió dentro de los términos para su devolución.
Préstamos realizados en el mes: 1
Oficinas solicitantes: Oficina de Compras. </text>
  </threadedComment>
  <threadedComment ref="H93" dT="2024-07-30T17:55:49.54" personId="{EECC3256-223D-43E3-B6D1-0A4E946BF9CE}" id="{84979397-1F78-4275-B76C-72F9D85FE59C}">
    <text xml:space="preserve">Para el período 2024-1 se cumple la meta nacional de la Evaluación Docente, obteniéndose un resultado promedio de la Facultad de 4,69.
El resultado por programa se describe a continuación:
Economía: 4,76
Contaduría Pública : 4,82
Administración de Empresas : 4,71
De un total de 32 docentes evaluados el 88% están en el rango de excelente, el 9% en el rango de bueno y el 3% en el rango de satisfactorio.
</text>
  </threadedComment>
  <threadedComment ref="N93" dT="2025-01-27T20:46:45.15" personId="{EECC3256-223D-43E3-B6D1-0A4E946BF9CE}" id="{663AF5C2-A664-4D88-8F31-59406C71DB36}">
    <text xml:space="preserve">2024-2: Para el período 2024-2 se cumple la meta nacional de la Evaluación Docente, obteniéndose un resultado promedio de la Facultad de 4,76.
El resultado por programa se describe a continuación:
Economía: 4,76
Contaduría Pública : 4,78
Administración de Empresas : 4,56
Se evaluaron 31 docentes en la Facultad </text>
  </threadedComment>
  <threadedComment ref="H94" dT="2024-08-06T17:09:01.57" personId="{EECC3256-223D-43E3-B6D1-0A4E946BF9CE}" id="{3CA25693-4411-4DD8-9827-794B0A1443DB}">
    <text xml:space="preserve">Durante el Primer período académico en la Facultad se cumplió la meta nacional de cuatro punto cinco (4.5), obteniéndose un resultado de (4,57). De un total de 50 docentes evaluados se obtuvieron los siguientes resultados: 68% (34 docentes) obtuvieron la calificación de Excelente y 26% (13 docentes) obtuvieron la calificación de Bueno y con calificación Satisfactorio 6% (3 docentes). No se obtuvieron calificaciones de Regular ni de Muy deficiente; La evaluación se distribuye por programa así:
Ingeniería Comercial: 4,67
Ingeniería Civil: 4,50
Ingeniería de Sistemas: 4,67
Ingeniería Financiera: 4,73 </text>
  </threadedComment>
  <threadedComment ref="N94" dT="2025-01-20T21:36:08.77" personId="{EECC3256-223D-43E3-B6D1-0A4E946BF9CE}" id="{5F76AE71-5378-4C97-9DF7-0EF536A97785}">
    <text xml:space="preserve">2024-2:Durante el segundo académico en la Facultad se cumplió la meta nacional de cuatro punto cinco (4.5), obteniéndose un resultado de (4,64). De un total de 47 docentes evaluados se obtuvieron los siguientes resultados: 76,59% (36 docentes) obtuvieron la calificación de Excelente y 21,27% (10 docentes) obtuvieron la calificación de Bueno y con calificación Satisfactorio 2,1% (1 docente). No se obtuvieron calificaciones de Regular ni de Muy deficiente; La evaluación se distribuye por programa así:
Ingeniería Comercial: 4,82
Ingeniería Civil: 4,58
Ingeniería de Sistemas: 4,69
Ingeniería Financiera: 4,77 </text>
  </threadedComment>
  <threadedComment ref="H95" dT="2024-07-18T21:28:06.49" personId="{EECC3256-223D-43E3-B6D1-0A4E946BF9CE}" id="{25EDE5AF-34DA-454C-9A05-B480B91F7616}">
    <text xml:space="preserve">Durante el semestre del año 2024-1 en el programa de Derecho de un total de 49 docentes evaluados en el calendario semestralzado, 15 cumplieron con el umbral del reglamento docente (70% de los estudiantes que evalúan), no se cumplió la meta estándar nacional, pero si con el rango excelente, obteniéndose un resultado del 4,7.
Durante el semestre del año 2024-1 en el programa de Trabajo Social de un total de 10 docentes todos superaron el umbral, contando con una claificación promedio excelente, 4,7. discriminado así:
1.DERECHO Calendario semestralizado: Total docentes evaluados 15 de 49; todos superaron el umbral. Promedio 4,7.
2. TRABAJO SOCIAL: Total docentes evaluados 10, todos superaron el umbral. Promedio 4,7.
Se destaca que con relación al periodo inmediatamente anterior, del programa ade derecho calendario semestralizado, se incrementó en 12 los docenes que superaron en umbral.
Como acción de mejora, se continuará incentivando e instruyendo a los estudiantes sobre la importancia de la evaluación docente como oportunidad de mejora para la calidad académica, haciendo especial énfasis en que debe diligenciarse todas las encuestas de evaluación con el propósito d que todos los profesores superen el umbral que establece el reglamento docente.
De esta forma se cumple la meta propuesta. </text>
  </threadedComment>
  <threadedComment ref="N95" dT="2025-01-20T21:36:35.41" personId="{EECC3256-223D-43E3-B6D1-0A4E946BF9CE}" id="{6DA22118-C650-4444-BAF4-FBF1B11658ED}">
    <text xml:space="preserve">2024-2: En el programa de Derecho de un total de 57 docentes universo para evaluar, 44 cumplieron con el umbral del reglamento docente (70% de los estudiantes que evalúan) obteniendo un promedio en calificación de 4.5, cumpliendo la meta nacional.
2024-2: En el programa de Trabajo Social de un total de 9 docentes universo para evaluar, 9 superaron el umbral, docente (70% de los estudiantes que evalúan) obteniendo un promedio en calificación de 4.6, cumpliendo la meta nacional.
1.DERECHO: Docentes evaluados 44 de 57, promedio 4,5.
2. TRABAJO SOCIAL: Docentes evaluados 9 de 9,promedio 4,6
Se destaca que, con relación al periodo inmediatamente anterior, del programa de derecho incrementó significativamente el número de docentes que superaron en umbral.
Como acción de mejora, se continuará incentivando e instruyendo a los estudiantes sobre la importancia de la evaluación docente como oportunidad de mejora para la calidad académica, haciendo especial énfasis en que debe diligenciarse todas las encuestas de evaluación con el propósito de que todos los docentes superen el umbral que establece el reglamento docente. </text>
  </threadedComment>
  <threadedComment ref="H96" dT="2024-07-18T21:27:27.16" personId="{EECC3256-223D-43E3-B6D1-0A4E946BF9CE}" id="{BEABADEB-7AE1-4B77-B9BA-DA5B1057082B}">
    <text xml:space="preserve">En el periodo 2024-1 la Facultad de Ciencias de la Salud, Exactas y Naturales tuvo un promedio de 4,71 como resultado de la evaluación docente.
El comportamiento por programas, es como sigue:
Enfermería.
Cuenta con 22 docentes entre jornada completa, media jornada y catedráticos. El promedio de la evaluación docente fue de 4,72, siendo el menor valor, 4,38 y el mayor, 4.87.
Microbiología.
El programa cuenta con 23 docentes entre jornada completa, media jornada y catedráticos. El promedio de la evaluación docente fue de 4.78, con un valor menor de 4,48 y máximo de 4.99.
Nutrición y Dietética.
El programa cuenta con 23 docentes. El promedio de la evaluación fue de 4.67. Los valores del programa estuvieron entre 3.83 y 4.96.
Como en períodos anteriores, es importante resaltar el compomiso y sentido de pertenencia de los docentes, quienes apuntan al mejoramiento de la calidad académica y al liderazgo de los directores de programa que se traducen en los resultados de esta evaluación. </text>
  </threadedComment>
  <threadedComment ref="N96" dT="2025-01-20T21:37:05.49" personId="{EECC3256-223D-43E3-B6D1-0A4E946BF9CE}" id="{A18215E9-5606-4F91-BA75-B46CF7823F29}">
    <text xml:space="preserve">En el periodo 2024-2 la Facultad de Ciencias de la Salud, Exactas y Naturales tuvo un promedio de 4,71 como resultado de la evaluación docente. El comportamiento por programas, es como sigue: Enfermería: El programa uenta con 20 docentes entre jornada completa, media jornada y catedráticos. El promedio de la evaluación docente fue de 4,76, siendo el menor valor, 4,51 y el mayor, 4.93. Microbiología: El programa cuenta con 20 docentes entre jornada completa, media jornada y catedráticos. El promedio de la evaluación docente fue de 4.79, con un valor menor de 4,56 y máximo de 4.99. Nutrición y Dietética: El programa cuenta con 20 docentes. El promedio de la evaluación fue de 4.59. Los valores del programa estuvieron entre 3.56 y 4.89. Como en períodos anteriores, es importante resaltar el compromiso y sentido de pertenencia de los docentes, quienes apuntan al mejoramiento de la calidad académica y al liderazgo de los directores de programa que se traducen en los resultados de esta evaluación.
</text>
  </threadedComment>
  <threadedComment ref="H97" dT="2025-01-20T21:37:31.62" personId="{EECC3256-223D-43E3-B6D1-0A4E946BF9CE}" id="{813A06E9-6213-4620-A1B3-C66CAF5EB09A}">
    <text xml:space="preserve">Para el año 2024, teniendo en cuenta el Decreto 1174 del 12 de julio de 2023 del MEN, se radico adecuadamente el documento maestro del programa de Ingeniería de Sistemas.
Por aprobación del consejo académico de seccional y la Consejo Directivo de la Seccional del mes de agosto, se aprobó la NO renovación del registro de la especialización en Gerencia Social. Durante los 7 años de vigencia la especialización no tuvo estudiantes. Bogota indico mediante correo electrónico de la Dra. Sonia Amaya que el programa se debe dejar vencer. </text>
  </threadedComment>
  <threadedComment ref="H98" dT="2025-01-20T21:37:55.30" personId="{EECC3256-223D-43E3-B6D1-0A4E946BF9CE}" id="{1A603D00-F4EF-4DBF-9CA8-0865964DAE3F}">
    <text xml:space="preserve">Para el año 2024 no se proyectaron programas para ser sometidos a Acreditación, dado que ningún programa acreditado presento fecha de vencimiento para esta vigencia.
Para el año 2024 se tiene previsto radicar un programa con fines de Acreditación de Alta Calidad. El programa que se sometió a autoevaluación es Microbiología. En el año 2024 se realizó la recolección y valoración de evidencias según el modelo institucional. Se elaboraron las evidencias necesarias. Cada líder de factor consolido la información en una carpeta. Con la Oficina de Aseguramiento de la Calidad Académica se reviso cada una de las evidencias y su valoración. Una vez concluido este ejercicio se remitió a Bogotá la matriz correspondiente con la ponderación de evidencias documentales, numéricas y de apreciación; obteniendo de esta manera la valoración total del programa.
Se compartió la Guía de informe con cada uno de los lideres, así como las encuestas y los resultados del proceso, para dar inicio a la redacción del documento. Cada uno de los lideres procedió a redactar el factor correspondiente y a organizar los archivos. La dirección de Aseguramiento de la Calidad Académica, reviso coda factor con el líder, realizando los ajustes pertinentes, que estuvieron orientados a mostrar las principales evidencias y resultados e impactos de la gestión del programa.
Una vez listos los factores se procedió a consolida un documento total con sus anexos, se reviso nuevamente y se procedió a radicar ante el CNA, proceso que estuvo concluido el 18 de diciembre mediante radicación No. proceso 6584 en el CNA </text>
  </threadedComment>
  <threadedComment ref="H99" dT="2024-07-18T21:26:37.48" personId="{EECC3256-223D-43E3-B6D1-0A4E946BF9CE}" id="{B8B8EBC6-A519-4557-8F45-BC34DEB95F91}">
    <text xml:space="preserve">La facultad de Ciencias de la Salud, Exactas y Naturales cuenta con 48 docentes de los cuales, 37, el 77% cuentan con formaciòn avanzada de Maestría o doctorado. De ellos, 27, el 56%, con Maestría y el 21% restante (10 docentes) con formación doctoral.
Por programa, la situación es la siguiente:
Enfermería:
Del total, 18 docentes, 14 tienen maestría y 3 doctorado, que corresponden al 94%.
Microbiología cuenta con 13 docentes, de los cuales, 4 son doctores y 7 tienen formaciòn en maestrìa, que corresponde al 85% del total.
Nutrición y Dietética
Cuenta con 17 docentes, de los cuales 3 tienen formaciòn doctoral y 6 maestrìa, lo que corresponde al 53% del total.
</text>
  </threadedComment>
  <threadedComment ref="N99" dT="2025-01-20T21:41:06.20" personId="{EECC3256-223D-43E3-B6D1-0A4E946BF9CE}" id="{A83303F5-44E4-4672-BCF7-3595851C9AC5}">
    <text xml:space="preserve">2024-2:La Facultad de Ciencias de la Salud, Exacatas y Naturales cuenta con 52 docentes, de los cuales, 40, el 76,92% cuenta con formación de alto nivel: 11 doctores y 39 docentes con Maestría. Los programas tienen la siguiente distribución:
Enfermería: El porcentaje global con formación de alto nivel es de 84,2%
Microbiología: El porcentaje global con formación de alto nivel es de 92,8%
Nutrición y Dietética: El porcentaje global con formación de alto nivel es de 63,16%
La meta se cumple. </text>
  </threadedComment>
  <threadedComment ref="H100" dT="2024-07-30T17:56:32.88" personId="{EECC3256-223D-43E3-B6D1-0A4E946BF9CE}" id="{E390F92D-FFA9-4445-9162-F8EF021E3867}">
    <text xml:space="preserve">Para el 2024-1 la facultad contó con 32 docentes de los cuales el 13% (4) son doctores, 75% (24) magister y el 13% (4) especialistas.
Dado lo anterior, la FACEAC cumple con el indicador al contar con el 88% de sus profesores con grado académico de doctor y/o magister.
Por programa y centro de costos se tiene:
Administración de empresas: De 14 profesores, el 79% (11) son magister y el 21% (3) son especialistas.
Contaduría pública: 7 docentes, los cuales el 100% son magister.
Economia: De 11 docentes, el 36% (4) son doctores, el 55% (6) magister y el 9% (1) especialista. </text>
  </threadedComment>
  <threadedComment ref="N100" dT="2025-01-27T20:47:54.35" personId="{EECC3256-223D-43E3-B6D1-0A4E946BF9CE}" id="{D7D74BB5-49E6-4BA8-AA72-089595B3C9A3}">
    <text xml:space="preserve">2024-2:Para el 2024-2 la facultad contó con 29 docentes de los cuales el 17% (5) son doctores, 72% (21) magister y el 10% (3) especialistas.
Dado lo anterior, la FACEAC cumple con el indicador al contar con el 90% de sus profesores con grado académico de doctor y/o magister.
Por programa y centro de costos se tiene:
Administración de empresas: De 10 profesores, el 10% (1) es doctor, el 70% (7) son magister y el 20% (2) son especialistas.
Contaduría pública: 6 docentes, los cuales el 100% son magister.
Economia: De 13 docentes, el 31% (4) son doctores, el 62% (8) magister y el 7% (1) especialista. </text>
  </threadedComment>
  <threadedComment ref="H101" dT="2024-07-18T21:26:47.97" personId="{EECC3256-223D-43E3-B6D1-0A4E946BF9CE}" id="{4779D408-AE11-4689-B7A5-22907AF70CE0}">
    <text xml:space="preserve">En la facultad, para el periodo 2024- contamos con un total de 68 docentes vinculados, se tienen 10 Doctores, 48 magísteres, 10 especialistas, obteniéndose un resultado del 85,29%.
Programa de Trabajo Social
Total de Docentes: 8
Magíster: 6
Doctores: 2
Programa de Derecho (Semestral y Anualizado)
Total docentes: 60
Magister: 42
Doctores: 8.
Con lo anterior se evidencia que se cumple la meta nacional. </text>
  </threadedComment>
  <threadedComment ref="N101" dT="2025-01-20T21:40:48.35" personId="{EECC3256-223D-43E3-B6D1-0A4E946BF9CE}" id="{A1B08FBE-BE15-4FE0-BAD9-A59541508383}">
    <text xml:space="preserve">2024-2:2024-2: En la facultad contó con un total de 72 docentes vinculados, se tienen 10 Doctores, 53 magísteres, 9 especialistas, obteniéndose un resultado del 87,50%.
Programa de Trabajo Social
Total de Docentes: 6
Magíster: 4
Doctores: 2
Programa de Derecho (Semestral y Anualizado)
Total docentes: 66
Magister: 49
Doctores: 8. </text>
  </threadedComment>
  <threadedComment ref="H102" dT="2024-07-18T21:26:24.65" personId="{EECC3256-223D-43E3-B6D1-0A4E946BF9CE}" id="{E7E89964-E4CC-4AA0-8679-D74CEE02DD65}">
    <text xml:space="preserve">Facultad de Ingenierías: Se cumple la meta estándar nacional , en la Facultad de ingenierías se obtuvo un resultado del 82%. De un total de 50 docentes adscritos a la Facultad, por centro de costos, se tienen 33 docentes con formación en maestría, equivalente al 66%, seguido del nivel de formación de especialización con el 14% (7 docentes) y el 18% cuenta con nivel de formación de doctorado (9 docentes).
Discriminados por programa así incluyendo los de ciencias básicas que pueden prestar servicios en varios programas a la vez:
Ing. Civil: Total docentes: 30 - 5 con doctorado - 18 con maestría y 6 con especialización.
Ing. Comercial: Total docentes: 7 - 2 con doctorado, 4 con maestría y 1 con especialización.
Ing. Sistemas: Total docentes: 7 - 3 con doctorado - 4 con maestría
Ing. Financiera: Total docentes: 5 con maestría </text>
  </threadedComment>
  <threadedComment ref="N102" dT="2025-01-20T21:41:24.88" personId="{EECC3256-223D-43E3-B6D1-0A4E946BF9CE}" id="{9FED4993-2F20-4B5D-9884-4DC9AF7EE4EB}">
    <text xml:space="preserve">2024-2: Facultad de Ingenierías: Se cumple la meta estándar nacional , en la Facultad de ingenierías se obtuvo un resultado del 87,22%. De un total de 47 docentes adscritos a la Facultad, por centro de costos, se tienen 32 docentes con formación en maestría, equivalente al 68,08%, seguido del nivel de formación con doctorado del 19,14% (9 docentes) y el 12,76% cuenta con nivel de formación de especialista (6 docentes).
Discriminados por programa así incluyendo los de ciencias básicas que pueden prestar servicios en varios programas a la vez:
Ing. Civil: Total docentes: 30 - 5 con doctorado - 18 con maestría y 6 con especialización.
Ing. Comercial: Total docentes: 7 - 2 con doctorado, 4 con maestría y 1 con especialización.
Ing. Sistemas: Total docentes: 7 - 3 con doctorado - 4 con maestría
Ing. Financiera: Total docentes: 5 con maestría </text>
  </threadedComment>
  <threadedComment ref="H103" dT="2024-08-06T17:11:00.55" personId="{EECC3256-223D-43E3-B6D1-0A4E946BF9CE}" id="{BA343210-BA82-4817-AF76-179C7DC6206E}">
    <text>Para el primer semestre de 2024 se programaron 9664 horas aula, de las cuales se cumplió el 100%.
Por programa se tiene:
Enfermerìa, programó y ejecutó 3472 horas.
Microbiología, programó 2960 horas que fueron dictadas en su totalidad
Nutrición y Dietética, programó 3232 horas y su realización fue del 100%
Vale la pena resaltar la responsabilidad de los docentes en cuanto al cumplimiento de las responsabildades adquiridas en su contratación.</text>
  </threadedComment>
  <threadedComment ref="N103" dT="2025-01-20T21:40:19.81" personId="{EECC3256-223D-43E3-B6D1-0A4E946BF9CE}" id="{EDDF9212-1223-4934-A0A8-607AB86860B3}">
    <text xml:space="preserve">2024-2:La Facultad de Ciencias de la Salud, Exactas y Naturales progrmó para el segundo período de 2024 15652 horas aulas, que comprenden las teóricas, de laboratorio y de práctica. La ejecución fue del 100%.
Por programas fue así:
Enfermería: 9108
Microbiolñogía: 3504
Nutrición y Dietética: 3040 
</text>
  </threadedComment>
  <threadedComment ref="H104" dT="2024-08-08T19:33:29.55" personId="{EECC3256-223D-43E3-B6D1-0A4E946BF9CE}" id="{FC0976CF-7725-4EAD-8773-940E2DF28CCD}">
    <text xml:space="preserve">Pese a la coyuntura del primer semestre la Facultad programó y ejecutó 6.832 horas, así:
Administración de Empresas 2240
Contaduría Pública 2288
Economia 2304
Total FACEAC 6832
Cumpliendo con la meta nacional de ejecución del 100%. </text>
  </threadedComment>
  <threadedComment ref="N104" dT="2025-01-27T20:48:31.76" personId="{EECC3256-223D-43E3-B6D1-0A4E946BF9CE}" id="{0372C7BB-0384-4B01-BC1A-B80E927AA3AA}">
    <text>2024-2: Para el segundo semestre del 2024, la Facultad programó y ejecutó 6.832 horas, así:
Administración de Empresas 2240
Contaduría Pública 2288
Economia 2304
Total FACEAC 6832
Cumpliendo con la meta nacional de ejecución del 100%.</text>
  </threadedComment>
  <threadedComment ref="H105" dT="2024-08-06T17:10:33.70" personId="{EECC3256-223D-43E3-B6D1-0A4E946BF9CE}" id="{1B3438AE-1D3D-4346-91A8-2A63688C881C}">
    <text xml:space="preserve">Se cumple la meta nacional del 100% con 6.580 horas de clases presenciales en el semestre 2024-1 programadas y ejecutadas (2.036 Programa de Derecho Semestralizado y 4.256 horas del programa de Trabajo Social presenciales semanales por 16 semanas). </text>
  </threadedComment>
  <threadedComment ref="N105" dT="2025-01-20T21:39:31.08" personId="{EECC3256-223D-43E3-B6D1-0A4E946BF9CE}" id="{BEF57AEB-039F-499A-B7A9-BFB2BE726153}">
    <text xml:space="preserve">2024-2:2024-2: Se cumple la meta nacional del 100% con 12.208 horas de clases presenciales en el semestre 2024-2 programadas y ejecutadas (10.272 Programa de Derecho Semestralizado y 1.936 horas del programa de Trabajo Social presenciales semanales por 16 semanas). </text>
  </threadedComment>
  <threadedComment ref="H106" dT="2024-08-06T17:10:15.29" personId="{EECC3256-223D-43E3-B6D1-0A4E946BF9CE}" id="{C1FA1415-010D-4CC0-A528-BF1C786FC77B}">
    <text>Facultad de Ingeniería: En la facultad desde el inicio de las clases y hasta la fecha de terminación del período académico contemplado en el Calendario Académico para el primer semestre de 2024, las clases programadas desde cada uno de los programas adscritos a la Facultad y desde el área de Ciencias Básicas se orientaron en un 97%. La metodología implementada fue presencial. Importante resaltar que el 3% obedeció a irregularidades presentadas por el cese de actividades de los estudiantes.</text>
  </threadedComment>
  <threadedComment ref="N106" dT="2025-01-20T21:40:03.41" personId="{EECC3256-223D-43E3-B6D1-0A4E946BF9CE}" id="{06582396-B5E5-4531-BA44-2F27EF3567D7}">
    <text xml:space="preserve">2024-2: Facultad de Ingeniería: En la facultad desde el inicio de las clases y hasta la fecha de terminación del período académico contemplado en el Calendario Académico para el Segundo Semestre de 2024, las clases programadas desde cada uno de los programas adscritos a la Facultad y desde el área de Ciencias Básicas se orientaron en un 100%. La metodología implementada fue presencial. Importante resaltar que cuando un docente no pudo orientar la clase se planeó la reposición respectiva. </text>
  </threadedComment>
  <threadedComment ref="E107" dT="2024-07-26T20:58:18.97" personId="{EECC3256-223D-43E3-B6D1-0A4E946BF9CE}" id="{6F12F5D3-3829-4231-BF9E-A3D266B368D1}">
    <text xml:space="preserve">LA META SERA IGUAL O MAYOR A LA MEDIA O PROMEDIO NACIONAL. </text>
  </threadedComment>
  <threadedComment ref="H107" dT="2024-08-06T17:11:43.20" personId="{EECC3256-223D-43E3-B6D1-0A4E946BF9CE}" id="{A560D25B-9C7E-4449-9AA5-C9866B9B605A}">
    <text xml:space="preserve">AÑO 2023
PROGRAMA DE DERECHO:
En el programa de Derecho el desempeño de estudiantes en las Pruebas SABER PRO, se obtuvo un resultado del 1,06% superando la meta estándar del indicador (1%). El resultado de la Media o Promedio del Programa - Prueba SABER PRO fue de 158, frente a la Media o Promedio Nacional del Programa- prueba SABER PRO que fue de 149.
Se mantiene el resultado y mantenemos estrategias de mejoramiento continuo ejerciendo estrategias con la lider seccional de SABER PRO.
PROGRAMA DE TRABAJO SOCIAL:
En el programa de Trabajo Social el desempeño de estudiantes en las Pruebas SABER PRO, ha presentado un comportamiento constante durante los últimos 3 periodos, donde hay unas leves fluctuaciones que no muestran comportamientos con tendencias crecientes de mayor consideración, tanto así que en el año 2023 tuvo un crecimiento de 16 puntos, obteniéndose un resultado en el indicador del 1,02% frente a la meta del 1%: El resultado de la Media o Promedio del Programa - Prueba SABER PRO fue de 138, frente a la Media o Promedio Nacional del Programa- prueba SABER PRO que fue de 135.
Todo ello en consideración a los planes de mejora implementados en la seccional y especialmente en la facultad, los cuales seguiremos implementando, para mejorar nuestro registro en las próximas pruebas </text>
  </threadedComment>
  <threadedComment ref="E108" dT="2024-07-26T20:57:59.35" personId="{EECC3256-223D-43E3-B6D1-0A4E946BF9CE}" id="{DEDEC7C5-1686-4311-95BB-9CD422DDA671}">
    <text xml:space="preserve">LA META SERA IGUAL O MAYOR A LA MEDIA O PROMEDIO NACIONAL. </text>
  </threadedComment>
  <threadedComment ref="H108" dT="2024-08-22T18:48:57.39" personId="{EECC3256-223D-43E3-B6D1-0A4E946BF9CE}" id="{DFB441C5-EFAB-4D88-BEA5-E323491E1F71}">
    <text>Año 2023. Se destaca que el resultado de las pruebas Saber Pro del programa de Nutrición y Dietética estuvo por encima del promedio nacional, de la sede y del grupo de referencia. Esta cifra muestra un ascenso anual en los resultados, que en el 2021 fue de 140, en el 2022 de 144 y en el 2023, 154. Un aspecto importante al respecto es el proyecto de mejora que desarrolla el programa .
Con respecto a los programas de Enfermería y Microbiología, se observa un ligero descenso en los resultados, debido probablemente a características específicas de los grupos que presentaron las pruebas, pero que ha generado necesidad de implementar una estrategia que conduzca a su mejoramiento.</text>
  </threadedComment>
  <threadedComment ref="H108" dT="2024-08-22T18:49:24.49" personId="{EECC3256-223D-43E3-B6D1-0A4E946BF9CE}" id="{38159AD8-BB43-443C-9541-91ED40418A91}" parentId="{DFB441C5-EFAB-4D88-BEA5-E323491E1F71}">
    <text>Se formuló acción correctiva</text>
  </threadedComment>
  <threadedComment ref="E109" dT="2024-07-26T20:58:03.45" personId="{EECC3256-223D-43E3-B6D1-0A4E946BF9CE}" id="{7F3ADFB0-AD82-4629-B334-716A80766B1E}">
    <text xml:space="preserve">LA META SERA IGUAL O MAYOR A LA MEDIA O PROMEDIO NACIONAL. </text>
  </threadedComment>
  <threadedComment ref="H109" dT="2024-08-23T16:25:06.98" personId="{EECC3256-223D-43E3-B6D1-0A4E946BF9CE}" id="{BC23DEDE-92FE-425E-ACFA-8B2E208F4EFE}">
    <text xml:space="preserve">Para el 2023 en los resultados de saber pro se cumple con la meta nacional en los programas de contaduría pública (1,04),administración de empresas (1,09); y el programa de economía (1.06) con un promedio por facultad de 1.06
Como acciones de mejora durante el año 2024 se inplementó los simulacros saberpro en las aulas virtuales por programa académico y en los semestres 1,5 y 7 con el fin de identificar las debilidades por estudiante y semestre académico en las competencias genericas y especificas y trabajarlas desde el aula. </text>
  </threadedComment>
  <threadedComment ref="E110" dT="2024-07-26T20:58:07.31" personId="{EECC3256-223D-43E3-B6D1-0A4E946BF9CE}" id="{A231C5A9-DAB5-456E-95CF-9816EA9BD4FE}">
    <text xml:space="preserve">LA META SERA IGUAL O MAYOR A LA MEDIA O PROMEDIO NACIONAL. </text>
  </threadedComment>
  <threadedComment ref="H110" dT="2024-09-09T21:31:56.38" personId="{EECC3256-223D-43E3-B6D1-0A4E946BF9CE}" id="{564D6F48-C36C-4D38-9A55-A7B276060EC0}">
    <text>AÑO 2023; Los resultados relacionados para cada programa corresponden a la evaluación de desempeño en las pruebas Saber en lo relacionado a las Competencias Genéricas toda vez que el ICFES no reportó resultados para las Competencias Específicas. Se destaca que para este período las resultados alcanzaron niveles superiores a la media nacional (145) así:
Ingeniería Civil= 152
Ingeniería de Sistemas = 154
Ingeniería Comercial = 145
Ingeniería Financiera = 148
Para cada programa académico este resultado es el promedio de los resultados obtenidos en cada competencia Genérica evaluada así:
INGENIERÍA COMERCIAL
Comunicación Escrita = 143
Razonamiento Cuantitativo = 150
Lectura Crítica= 141
Competencias Ciudadanas = 132
Inglés = 158
INGENIERÍA CIVIL:
Comunicación Escrita = 147
Razonamiento Cuantitativo = 166
Lectura Crítica= 143
Competencias Ciudadanas = 141
Inglés = 162
INGENIERÍA DE SISTEMAS:
Comunicación Escrita = 125
Razonamiento Cuantitativo = 152
Lectura Crítica= 161
Competencias Ciudadanas = 135
Inglés = 196
INGENIERÍA FINANCIERA:
Comunicación Escrita = 146
Razonamiento Cuantitativo = 151
Lectura Crítica= 143
Competencias Ciudadanas = 137
Inglés = 163</text>
  </threadedComment>
  <threadedComment ref="H111" dT="2025-01-31T20:48:30.55" personId="{EECC3256-223D-43E3-B6D1-0A4E946BF9CE}" id="{FF6D97FA-A8F2-47FA-BC41-5ECD1E60DBE0}">
    <text xml:space="preserve">2024: Para el grupo de investigación en Derecho, Estado y Sociedad de la facultad de Derecho, Ciencias Políticas y Sociales se conserva la categoría A en la medición de grupos de minciencias.
</text>
  </threadedComment>
  <threadedComment ref="H111" dT="2025-01-31T21:29:14.56" personId="{EECC3256-223D-43E3-B6D1-0A4E946BF9CE}" id="{57DF4D17-518F-47E9-9E4B-49EE574943D0}" parentId="{FF6D97FA-A8F2-47FA-BC41-5ECD1E60DBE0}">
    <text>Este indicador está para revisión desde la dirección nacional de invetsigaciones</text>
  </threadedComment>
  <threadedComment ref="H112" dT="2024-08-06T17:15:48.32" personId="{EECC3256-223D-43E3-B6D1-0A4E946BF9CE}" id="{6EF3CF1F-839A-45CB-862B-4F63EFD6A92D}">
    <text xml:space="preserve">Los docentes con horas de investigación de la Facultad de Ingeniería y asociados a los cinco grupos de investigación han generado productos de generación de nuevo conocimiento, formación de recurso humano, apropiación social del conocimiento y desarrollo tecnológico. Con el desarrollo de estos productos se fortalecen los grupos de investigación de la facultad. </text>
  </threadedComment>
  <threadedComment ref="N112" dT="2025-01-31T20:48:59.21" personId="{EECC3256-223D-43E3-B6D1-0A4E946BF9CE}" id="{C66A0BDE-B99E-4197-A3E4-C5C0FAE58142}">
    <text xml:space="preserve">2024-2: Los grupos de investigación Trueque, Inap, Gicivil, Dracma y Obelix se fusionaron en el grupo IngeLibre. Todos los integrantes de Ingelibre realizaron las actualizaciones de las plataformas Minciencias y participaron en la convocatoria de medición de grupos e investigadores. Se obtuvieron productos de alto impacto como artículos Q1-Q4 y una patente de invención dentro del grupo </text>
  </threadedComment>
  <threadedComment ref="H113" dT="2024-07-26T21:03:18.01" personId="{EECC3256-223D-43E3-B6D1-0A4E946BF9CE}" id="{58A5D789-6AD8-42C7-9682-5C3A44EA1080}">
    <text xml:space="preserve">2024-1:La Facultad de Ciencias Económicas, Administrativas y Contables al 30 de junio de 2024 tiene tres grupos de investigación (TEM, AIO y GRICFAS), los cuales se encuentra categorizados en B.
La facultad cuanta con poco recurso humano dedicado a la investigación, por lo que se espera para el 2024-02 tener fusionado los grupos, de igual forma se espera que para este periodo se tenga una mayor producción académica.
Se destaca el trabajo de cohesión y cooperación por los proyectos realizados con otras facultades y otras instituciones de educación superior y redes de investigación que dan respuesta a la investigación formativa, líneas de investigación y producción académica. </text>
  </threadedComment>
  <threadedComment ref="N113" dT="2025-01-31T20:49:30.63" personId="{EECC3256-223D-43E3-B6D1-0A4E946BF9CE}" id="{A995D494-A53A-4117-B6ED-226FB928E400}">
    <text xml:space="preserve">2024-2: Como resultado de las actividades de investigación realizadas en los tres grupos de las Facultad categorizados en B (TEM, AIO y GRICFAS) se logra evidenciar una buena producción académica, dado que ya se cuenta con artículos: 3 con carta de aceptación y 6 en construcción.
El equipo de trabajo del centro de Investigaciones en el segundo semestre del 2024 no solo continuo con las labores investigativas derivadas de los proyectos de convocatoria al cual pertenece cada integrante, sino que también se centro en la fisión de grupo y el direccionamiento nacional y seccional de investigaciones para dar respuesta a la convocatoria 957 de Minciencias.
el equipo investigador de facultad presento proyecto a la convocatoria nacional para ser ejecutado en los siguientes 2 años </text>
  </threadedComment>
  <threadedComment ref="H114" dT="2024-08-09T21:06:53.75" personId="{EECC3256-223D-43E3-B6D1-0A4E946BF9CE}" id="{9AB3EE5E-C0AF-4936-839B-ADD4955869A2}">
    <text xml:space="preserve">El centro de investigaciones socio jurídicas a junio 30 de 2024
cuenta con 1 grupo de investigación reconocido en A por minciencias
en la actualidad se encuentran activos 3 proyectos de investigación de convocatoria nacional en los que se están construyendo productos de generación de conocimiento y formación de recurso humano </text>
  </threadedComment>
  <threadedComment ref="N114" dT="2025-01-27T18:08:58.82" personId="{EECC3256-223D-43E3-B6D1-0A4E946BF9CE}" id="{88277BE8-58D7-4A9C-8BAE-6C4EF7B8F15F}">
    <text xml:space="preserve">2024-2: Desde el centro de investigaciones socio jurídicas, se realizaron las actividades proyectadas por el grupo de investigación, participando en convocatoria nacional de investigaciones y en la convocatoria de medición de grupos de minciencias.
se realizaron las actividades de formación de recurso humano y semilleros de investigación, se participó en eventos académicos a nivel nacional e internacional, se tuvo producción de nuevo conocimiento, libros y capítulos de libros, articulo en revista indexada, como también normas nacionales y conceptos técnicos.
la valoración promedio del grupo de investigación Derecho, Estado y Sociedad fue de 4,7 </text>
  </threadedComment>
  <threadedComment ref="H115" dT="2024-07-26T21:03:05.00" personId="{EECC3256-223D-43E3-B6D1-0A4E946BF9CE}" id="{27E38DD7-6FC1-48DF-ACE8-CB160A02F68A}">
    <text xml:space="preserve">2024-1: Los profesores integrantes de los grupos de investigación de la facultad de Ciencias de la Salud, Exactas y Naturales: Microbiotec y Gerencia del Cuidado, han generado actividades de investigación formativa, cientifica y aplicada, en respuesta a los programas académicos, lineas de investigación y tipologias Minciencias. </text>
  </threadedComment>
  <threadedComment ref="N115" dT="2025-01-29T20:25:42.40" personId="{EECC3256-223D-43E3-B6D1-0A4E946BF9CE}" id="{06585ECE-4B33-45F8-94FE-BE575AEB6D01}">
    <text xml:space="preserve">2024: Los integrantes del grupo de investigación Microbiotec y Gerencia del Cuidado, cumplieron con la proyección de productos, en respuesta a la tipologia Minciencias, y a las necesidades de cada área de conocimiento.
De igual manera respondieron a las diferentes estrategias y actividades desarrolladas en respuesta a la convocatoria 957 Minciencias para medición de grupos e investigadores. </text>
  </threadedComment>
  <threadedComment ref="H116" dT="2025-01-31T20:50:16.19" personId="{EECC3256-223D-43E3-B6D1-0A4E946BF9CE}" id="{5BF73092-5417-410F-8FF4-7253FD347D34}">
    <text xml:space="preserve">2024: En la facultad de ciencias económicas se tenían 4 proyectos en ejecución de los cuales 3 de ellos ya cuentan con acta de finalización: 1-Análisis de los planes de desarrollo AMCO desde la sustentabilidad ambiental. 2-STEM y las brechas de género en Risaralda. 3.Trayectorias laborales de las mujeres y jóvenes nini en Colombia Durante la pandemia de covid.19. El proyecto que esta en ejecución es compartido con la Facultad de Ciencias de la Salud Exactas y Naturales, y esta para evaluación final.
El el caso de la facultad de Ingeniería se tiene un proyecto con acta de finalización que venia del año 2023 y se tiene el proyecto "Determinación de umbrales de lluvia como agente detonante de deslizamientos y eventos torrenciales en la cuenta de la quebrada Dosquebradas Risaralda". para la evaluación final que se realizará el 4 febrero de 2025.
En la facultad de Derecho Ciencias Políticas y Sociales se tiene tres proyectos para la evaluación final en la plataforma centenario el 5 de febrero de 2025
En Ciencias de la Salud Exactas y Naturales tienen siete proyectos en ejecución de los cuales 6 están para evaluación en la plataforma centenario el 6 de febrero de 2025. El proyecto de plazas de mercado en ejecución hasta el año 2027 confluyen docentes de las facultades de Salud, Ciencias económicas y Ingeniería.
En general los proyectos han avanzado en el cumplimiento de su ejecución, sin embargo en algunos se han presentado inconvenientes en su ejecución en particular en la facultad de Salud cambio en el líder de proyecto, periodo de licencia de maternidad del proyecto "Análisis Insilico de genes relacionados con actividades promotoras de crecimiento vegetal de aislamientos de bacterias de suelos agrícolas del Eje Cafetero". </text>
  </threadedComment>
  <threadedComment ref="H117" dT="2025-01-31T20:51:06.06" personId="{EECC3256-223D-43E3-B6D1-0A4E946BF9CE}" id="{680038D8-3E36-4A62-AC3A-CE7585A8212A}">
    <text xml:space="preserve">2024: La ejecución presupuestal del año 2024 en el proceso de investigaciones fue del orden de $2.353 millones (fuente: oficina de presupuesto) equivalente al 5,67%, es decir, que la ejecución fue superior en 3,67 puntos con respecto a la meta establecida para el año que es el 2% de los ingresos. La mayor ejecución en parte se explica principalmente por el mayor número de docentes con horas asignadas al proceso investigativo, en particular en la facultad de Derecho, Ciencias Políticas y Sociales. Igualmente se explica en la ejecución de recursos para publicaciones y los proyectos de investigaciones. </text>
  </threadedComment>
  <threadedComment ref="H118" dT="2025-01-29T20:26:51.03" personId="{EECC3256-223D-43E3-B6D1-0A4E946BF9CE}" id="{E4C98A73-9B8F-4B44-A68B-76C6F404A197}">
    <text xml:space="preserve">2024: Los 11 grupos de investigación de la seccional Pereira no presentaron cambios en la clasificación de grupos, si bien Minciencias realizó convocatoria 957 en el 2024 para medición de grupos y de investigadores (con cierre el 6 de diciembre), los resultados preliminares serán publicados el 11 marzo de 2025.
Es importante socializar que la Universidad tomó la decisión de unificar algunos de grupos de investigación con el objetivo de mejorar la eficiencia, en particular en la facultad de Ingeniería que contaba con 5 grupo GICIVIL, TRUEQUE, DRACMA y OBELIX, INAP se fusionaron en el grupo denominado INGELIBRE. En la Facultad de Ciencias Económicas administrativas y contables tenía 3 grupos TENDENCIA ECONÓMICA MUNDIAL - GRICFAS y AIO, se fusionaron en el grupo TRIECA.
En consecuencia la seccional se presentó ala convocatoria 957 de Minciencias con 5 grupos.
Para efectos de este indicador se registran los 11 grupos de investigación como estaba antes de la fusión, sin cambio en los como se comentó. </text>
  </threadedComment>
  <threadedComment ref="H119" dT="2025-01-23T18:25:44.85" personId="{EECC3256-223D-43E3-B6D1-0A4E946BF9CE}" id="{0A5792CC-E0C3-48F7-A6B5-9F6C116922D7}">
    <text xml:space="preserve">2024: La movilidad en la seccional Pereira durante el 2024 transcurrió así:
La movilidad de docentes hacia el exterior se tiene un acumulado de 13 en total desagregados así: , 3 en 20241 y 10 para el 20242 donde las clases en línea bajo modalidad magistral o espejo y menor proporción asistencia a eventos. Y Son 7 movilidades de docentes internacionales entrantes para 2024 de ellos 3 asistieron a eventos en la seccional y 4 fueron docentes que dictaron clases virtuales, las movilidades se dan por colaboración de redes y promoción de clases
espejo.
Los países registrados en visita entrante o saliente (virtual o presencial) son España, Brasil, Singapur, México, Perú, Estados Unidos, España, Argentina. </text>
  </threadedComment>
  <threadedComment ref="H120" dT="2025-01-23T18:26:14.83" personId="{EECC3256-223D-43E3-B6D1-0A4E946BF9CE}" id="{C5CA9E22-ED86-4054-98BF-3F8924506243}">
    <text xml:space="preserve">2024: En la seccional Pereira para el 2024 se movilizaron hacia el exterior un total de 67 estudiantes realizaron movilidad saliente internacional, de ellos virtuales son 34 virtuales en cursos dictados desde UNAM México, FLACSO México y estancia Delfín Virtual con ICA Peru . Y presenciales fueron 33, asi: Asistieron 18 estudiantes de Ingenieria Civil al curso internacional a la PUCV Chile , por convocatoria ICETEX Subvenciones en total 4 estudiantes , uno de economia, 2 de Ing Sistemas, 1 Ing Financiera realizaron visita a Unlpam Argentina. En intercambio salieron: a la Universidad Castilla de la mancha España 2 estudiantes de microbiología y dos mas a la Universidad de Poitiers Francia 2. de FACEAC pasaron a doble titulación con NSUL , USA y del programa de derecho pasaron a realizar 3 estudiantes la doble titulación en U Poitiers. </text>
  </threadedComment>
  <threadedComment ref="H121" dT="2024-08-08T19:38:35.70" personId="{EECC3256-223D-43E3-B6D1-0A4E946BF9CE}" id="{A80AFF37-848C-499E-ACCF-93D2EB3BF82E}">
    <text xml:space="preserve">2024-1:Desde la ORI se gestionaron los siguientes convenios : Alianza Francesa, RUN y Penser para el primer semestre del 2024.
Cada uno tiene en común el ser convenios de cooperación académica. La Alianza Francesa y el Centro Colombo Americano brindan tarifas especiales a la comunidad unilibrista en sus cursos regulares, son acuerdos igualmente de cooperación académica que permiten la movilidad de estudiantes docentes investigadores y de prácticas internacionales a través de instituciones asociadas a ellas como lo son Education USA, Campus France, Embajada Francesa. </text>
  </threadedComment>
  <threadedComment ref="N121" dT="2025-01-20T21:44:17.41" personId="{EECC3256-223D-43E3-B6D1-0A4E946BF9CE}" id="{F7D193C9-7A88-45E1-8E80-368D13CAE2B6}">
    <text xml:space="preserve">2024-2:Seccional Pereira: para el segundo semestre del 2024 desde la ORI se gestionaron los siguientes convenios : Universidad Federal de Mato Grosso, Universidad Nacional de la Pampa, Universidad San Martín de Porres, U de Guadalajara, Risvalley y Jhart. </text>
  </threadedComment>
  <threadedComment ref="H122" dT="2024-08-08T19:39:33.50" personId="{EECC3256-223D-43E3-B6D1-0A4E946BF9CE}" id="{504E33BD-4E69-48C5-BFC2-315163236A07}">
    <text xml:space="preserve">2024-1:Para el primer semestre del 2024 en la seccional Pereira , se tramitó ante la sede principal un certificado de equivalencias internacionales del estudiante Nicolás Padilla quien cursó doble titulación en la Universidad de Poitiers, programa de derecho.
Es importante aclarar que la certificaciones son enviadas por ORI Bogotá, y en la seccional se gestiona es el trámite. </text>
  </threadedComment>
  <threadedComment ref="N122" dT="2025-01-20T21:44:45.13" personId="{EECC3256-223D-43E3-B6D1-0A4E946BF9CE}" id="{7BB3CAC6-434A-4218-8328-80252E214059}">
    <text xml:space="preserve">2024-2:Para el segundo semestre del 2024 en la seccional Pereira, se tramitó ante la sede principal un certificado de equivalencias internacionales de tres estudiantes quienes cursaron doble titulación en la Universidad de Poitiers, programa de derecho. Fueron: Mariana Eusse Soto, Nicolás Padilla Botero, Ana Sofía Navia Rojas.
Es importante aclarar que la certificaciones son enviadas por ORI Bogotá, y en la seccional se gestiona es el trámite.
</text>
  </threadedComment>
  <threadedComment ref="H123" dT="2024-08-08T19:40:35.36" personId="{EECC3256-223D-43E3-B6D1-0A4E946BF9CE}" id="{72AE2C93-96EF-4452-92EF-71CA7719CAF3}">
    <text xml:space="preserve">2024-1: Un egresado: Luis Alejandro Escobar Sanchez, egresado Ingenieria Civil solicitaron servicio WES , siendo atendido por la ORI enviando al interesado la información para ser revisada por la ORI seccional y reenviada a ORI Bogotá para que se diera ingreso a la plataforma WES. </text>
  </threadedComment>
  <threadedComment ref="N123" dT="2025-01-20T21:45:15.22" personId="{EECC3256-223D-43E3-B6D1-0A4E946BF9CE}" id="{800088A3-31AF-49D8-8940-476BFCF51214}">
    <text xml:space="preserve">2024-2::Seccional Pereira: un egresado Chaterine Restrepo ingenieria civil solicitó servicio WES , siendo atendido por la ORI enviando al interesado la información para ser revisada y diligenciar la plataforma la egresada.
</text>
  </threadedComment>
  <threadedComment ref="H124" dT="2024-08-09T20:32:39.41" personId="{EECC3256-223D-43E3-B6D1-0A4E946BF9CE}" id="{AC0FF4FF-4D12-4277-8424-3BE6B0DF5C33}">
    <text xml:space="preserve">Seccional Pereira: en el primer periodo 2024 se presentaron tres movilidades internacionales de docentes a los siguientes países Singapur, México y Brasil, quienes fueron apoyados por las instituciones que los invitaron. </text>
  </threadedComment>
  <threadedComment ref="N124" dT="2025-01-20T21:45:46.61" personId="{EECC3256-223D-43E3-B6D1-0A4E946BF9CE}" id="{DDA33CCB-E41F-4D91-A570-5B985E0DB3EA}">
    <text xml:space="preserve">2024-2:Seccional Pereira: en el segundo periodo 2024 se presentaron dos movilidades administrativas ORI con recursos brindados por la institución (coordinación ORI) a la ciudad de Manizales y Armenia. </text>
  </threadedComment>
  <threadedComment ref="N125" dT="2025-01-29T20:27:36.37" personId="{EECC3256-223D-43E3-B6D1-0A4E946BF9CE}" id="{178E1E77-B252-40F2-88EE-E1121C853E5B}">
    <text xml:space="preserve">2024-2: Id 364. Evaluación del Desempeño del Estudiante de Práctica Empresarial. Seccional Pereira
Durante el segundo semestre de 2024 registraron la práctica 264 estudiantes; así:
71 autorizados por la Facultad de Ciencias Económicas, Administrativas y Contables pertenecientes al pensum nuevo y como requisito de grado y distribuidos en los siguientes programas académicos: 56 en Administración de Empresas y 15 en Economía. Estas prácticas están en proceso y por lo tanto no cuentan con la certificación de cumplimiento.
193 estudiantes matricularon las prácticas y correspondientes a los siguientes programas, así:
Trabajo Social - práctica social 1: 6 estudiantes cuyas prácticas están en proceso y por lo tanto no cuentan con la certificación de cumplimiento.
Trabajo Social - práctica social 2: 14 estudiantes de los cuales 11 están certificados y 3 están pendientes de cierre de práctica y entrega de la certificación de cumplimiento.
Enfermería ? práctica integrada: 3 estudiantes de los cuales 1 está certificado y 2 no cuentan con la certificación de cumplimiento.
Nutrición y Dietética ? práctica integrada: 24 estudiantes los cuales cuentan con la certificación de cumplimiento.
Microbiología ? práctica profesional: 10 estudiantes de los cuales 5 están certificados, 2 están en movilidad internacional y 3 están pendientes de cierre de práctica y entrega de la certificación de cumplimiento.
Microbiología ? práctica pasantía: 13 estudiantes de los cuales terminaron sus prácticas y cuentan con la certificación de cumplimiento 11 y 2 están pendientes de cierre de práctica y entrega de la certificación de cumplimiento.
Administración de Empresas ? práctica empresarial 2: 16 estudiantes de los cuales 14 están certificados y 2 no tienen la certificación de cumplimiento.
Economía ? práctica empresarial: 1 estudiante el cual termino su práctica y cuenta con la certificación de cumplimiento.
Contaduría ? práctica empresarial: 13 estudiantes los cuales tienen la certificación de cumplimiento.
Ingeniería Civil ? Prácticas (empresarial-33) (social-28): 61 estudiantes de los cuales 30 en la práctica empresarial están certificados y 3 están pendientes, mientras que en la práctica social 27 cuentan con certificación de cumplimiento y 1 está pendiente; en síntesis, 4 estudiantes no tienen la certificación de cumplimiento.
Ingeniería Comercial ? Prácticas (empresarial-10) (social-4): 14 estudiantes de los cuales 8 en la práctica empresarial están certificados y 2 están pendientes, mientras que en la práctica social todos cuentan con certificación de cumplimiento; en síntesis, 2 estudiantes no tienen la certificación de cumplimiento.
Ingeniería Financiera ? Prácticas (empresarial-4) (social-6): 10 estudiantes de los cuales 2 en la práctica empresarial están certificados y 2 están pendientes, mientras que en la práctica social todos cuentan con certificación de cumplimiento; en síntesis, 2 estudiantes no tienen la certificación de cumplimiento.
Ingeniería de Sistemas ? Prácticas (empresarial-5) (social-2): 7 estudiantes quienes cuentan con certificación de cumplimiento y no tienen pendientes.
De estos 193 estudiantes que matricularon las prácticas se recibieron 164 certificaciones de cumplimiento de práctica, 10 perdieron las prácticas, 6 están en proceso y 13 no tienen el certificado; de una parte, de otra, 71 estudiantes de pensum nuevo de Ciencias Económicas, Administrativas y Contables aun no finalizan sus procesos. La sumatoria de las certificaciones de cumplimiento de las prácticas (164) recibidas es de 778.60 puntos obteniendo un promedio de calificación de 4,75 discriminado de la siguiente manera:
127 estudiantes fueron evaluados por las empresas con calificación sobresaliente entre 5.0 y 4.6 para un total de 622.60 puntos y promedio de 4.90;
32 de ellos fueron evaluados con calificación excelente entre 4.5 y 4.0 para un total de 139.30 puntos y promedio de 4.35;
4 estudiantes obtuvieron una calificación aceptable entre 3.4 y 3.9 con una sumatoria de 14.70 puntos y promedio de 3.68, y
1 estudiante obtuvo una calificación de 2.00 respectivamente.
Es importante tener en cuenta que la Universidad sigue realizando convenios con instituciones y/o sitios diferentes a la ciudad de origen, Pereira- y que corresponden a los ubicaciones de vivienda de los estudiantes practicantes que logran incorporarse a sus regiones para hacer inmersión en el campo laboral a partir del desarrollo de sus prácticas universitarias; en el segundo semestre del año 2024 contábamos con 103 convenios de los cuales 35 corresponden al sector público y 68 al sector privado.
264 ESTUDIANTES INSCRIBIERON SUS PRACTICAS EN EL PERIODO 2024-2
No. de practicantes Facultad de ingenierías: 61 (33 en práctica empresarial y 28 en práctica social)
No. de practicantes Facultad de Ciencias Económicas, administrativas y contables: 31
No. de practicantes Pensum Nuevo Facultad de Ciencias Económicas, administrativas y contables: 71
No. de practicantes Facultad de Ciencias de la Salud, Exactas y Naturales: 50
No. de practicantes Facultad de Derecho y Ciencias Sociales (Trabajo Social): 20 </text>
  </threadedComment>
  <threadedComment ref="H126" dT="2024-09-17T16:30:47.37" personId="{EECC3256-223D-43E3-B6D1-0A4E946BF9CE}" id="{9B3C44BE-B48C-4653-990C-FFB5E7FAF1E5}">
    <text xml:space="preserve">2024-1: Durante el primer semestre del año 2024, se registraron 282 estudiantes; 30 en la facultad de Derecho y Ciencias Políticas y Sociales con el programa de Trabajo Social y 77 de la facultad de Ciencias de la Salud, Exactas y Naturales, los cuales no se reportan en el indicador.
Ahora bien, el total de solicitudes para asignación de prácticas en las facultades de Ciencias Económicas, Administrativas y Contables fue de 55 estudiantes y en la facultad de Ingenierías de 120.
Según lo anterior, el número de prácticas asignadas y ejecutadas de manera eficiente fue de 164 estudiantes con un porcentaje equivalente al 95.30%.
En resumen de los 282 estudiantes practicantes registrados, se aclara que hay 107 estudiantes que no se registran por pertenecer a otros programas; además en el nuevo pensum de la Facultad de Ciencias Económicas, Administrativas y Contables hay registrados en la plataforma KAWAK 161 estudiantes más que están autorizados para realizar sus prácticas como requisito de grado, quedando un universo total de estudiantes practicantes registrados en el semestre 2024-1 de 443.
Finalmente y según las bases de datos consultadas por el indicador, 11 estudiantes no terminaron sus prácticas, 8 de ellos perdieron por diversos motivos, y 3 de ellos hicieron la cancelación en el período permitido; sin embargo, los restantes 164 estudiantes practicantes fueron ubicados adecuadamente en las empresas con las cuales existen convenios vigentes y/o solicitudes específicas de los sectores público y privado de la región y el país. </text>
  </threadedComment>
  <threadedComment ref="N126" dT="2025-01-29T20:28:11.69" personId="{EECC3256-223D-43E3-B6D1-0A4E946BF9CE}" id="{CB8788D2-7840-4350-A18C-A2CB4C494B53}">
    <text>2024-2: Durante el segundo semestre del año 2024, se registraron 264 estudiantes; 20 en la facultad de Derecho y Ciencias Políticas y Sociales con el programa de Trabajo Social y 50 de la facultad de Ciencias de la Salud, Exactas y Naturales, los cuales no se reportan en el indicador.
Ahora bien, el total de solicitudes para asignación de prácticas en las facultades de Ciencias Económicas, Administrativas y Contables fue de 102 estudiantes y en la facultad de Ingenierías de 92.
Según lo anterior, el número de prácticas asignadas y ejecutadas de manera eficiente fue de 193 estudiantes con un porcentaje equivalente al 98.98%.
En resumen de los 264 estudiantes practicantes registrados, se aclara que hay 70 estudiantes que no se registran por pertenecer a otros programas; además en el nuevo pensum de la Facultad de Ciencias Económicas, Administrativas y Contables hay registrados 102 estudiantes en la plataforma KAWAK, de ellos 31 pertenecen al pensum anterior de 10 semestres y los 71 restantes fueron autorizados para realizar sus prácticas como requisito de grado, confirmando así un universo total de estudiantes practicantes para el semestre 2024-2 de 264.
Finalmente y según las bases de datos consultadas por el indicador, 10 estudiantes no aprobaron sus prácticas, 8 de ellos perdieron por diversos motivos, 1 no aceptó la empresas y decidió aplazarla y la estudiante restante canceló por motivos de embarazo; sin embargo, los restantes 254 estudiantes practicantes fueron ubicados adecuadamente en las empresas con las cuales existen convenios vigentes y/o solicitudes específicas de los sectores público y privado de la región y el país.</text>
  </threadedComment>
  <threadedComment ref="H127" dT="2025-01-20T21:46:52.25" personId="{EECC3256-223D-43E3-B6D1-0A4E946BF9CE}" id="{D05ACB9B-4CD9-4420-901B-6CA63DE60D58}">
    <text xml:space="preserve">En el año 2024 se radicaron 305 solicitudes de conciliación, discriminando el resultado de la siguiente manera:
Acuerdos conciliatorios: 169
Acuerdos de apoyo: 03
No acuerdo: 55
Inasistencias: 47
Desistidas y canceladas: 24
De las anteriores solicitudes, 7 se encuentran suspendidas y pendientes de continuar con el tramite conciliatorio. </text>
  </threadedComment>
  <threadedComment ref="H128" dT="2025-01-30T20:53:06.03" personId="{EECC3256-223D-43E3-B6D1-0A4E946BF9CE}" id="{F2263698-42B2-487C-B4DF-9DC8968AAD14}">
    <text xml:space="preserve">AÑO 2024: Año 2024: La ejecución presupuestal de la seccional Pereira, reportada por presupuesto fue la siguiente:
1. Ejecución presupuestal seccional Pereira: $38.548.000.000
2. Ejecución presupuestal de Proyección Social y Educación Continuada: $258.000.000 </text>
  </threadedComment>
  <threadedComment ref="H129" dT="2024-09-17T16:31:45.64" personId="{EECC3256-223D-43E3-B6D1-0A4E946BF9CE}" id="{474DACFC-D277-40A4-A04B-91348B40EB3C}">
    <text xml:space="preserve">2024-1: De acuerdo con el número de convenios institucionales vigentes durante la vigencia del semestre 2024-1, contamos con la vinculación de 97 sitios de práctica, aclarando que desde el sector público, las secretarias de despacho así como los institutos descentralizados se contabilizan por unidad de acuerdo con la ubicación de los estudiantes practicantes y en forma específica descritos de la siguiente manera:
En el sector público, 35 convenios realizados con instituciones como gobernaciones, alcaldías, hospitales, personerías, contralorías, DIAN e instituciones educativas.
En el sector privado, 62 convenios realizados con empresarios en general (comercio, industria, servicios, construcción), emprendedores, fundaciones, corporaciones, asociaciones sectoriales, gremios de la producción y el sistema financiero.
Haciendo un seguimiento puntual a los listados de chequeo de los 18 grupos de prácticas y al acompañamiento de los docentes asignados a prácticas, el seguimiento se hizo de tres formas diferentes: en el sitio de prácticas (empresa/institución), mediante comunicaciones telefónicas y/o de manera virtual.
Según la verificación, encontramos un porcentaje de cumplimiento del 93.97% al lograr atender en seguimientos, verificaciones y asesorías 265 de 282 estudiantes y recaudando el formato F06 de cumplimiento de las prácticas debidamente diligenciado y firmado por parte de los empresarios.
La población pendiente de verificación de las certificaciones (empresarios) se esta realizando mediante verificación de la información recibida vía e-mail, en pocos casos física; en este caso en particular se busca confirmar no solo el seguimiento de los docentes sino también la veracidad de algunos certificados de cumplimiento de prácticas aportados por los estudiantes.
Finalmente, de universo total de practicantes correspondiente a 443 estudiantes, 161 de estos corresponden a estudiantes que están autorizados para hacer las prácticas como requisito de grado y no como asignaturas en los programas de la Facultad de Ciencias Económicas, Administrativas y Contables al pertenecer a los pensum nuevos. </text>
  </threadedComment>
  <threadedComment ref="N129" dT="2025-01-29T20:28:53.24" personId="{EECC3256-223D-43E3-B6D1-0A4E946BF9CE}" id="{A0FF8458-310C-4F39-9175-34814CA0FBA6}">
    <text xml:space="preserve">2024-2: Id 558. Porcentaje de empresas con Seguimiento (Virtual y/o Presencial) en Prácticas Empresariales. Seccional Pereira
De acuerdo con el número de convenios institucionales vigentes durante la vigencia del semestre 2024-2, contamos con la vinculación de 103 sitios de práctica, aclarando que desde el sector público, las secretarias de despacho así como los institutos descentralizados se contabilizan por unidad de acuerdo con la ubicación de los estudiantes practicantes y en forma específica descritos de la siguiente manera:
En el sector público, 35 convenios realizados con instituciones como gobernaciones, alcaldías, hospitales, personerías, contralorías, DIAN e instituciones educativas.
En el sector privado, 68 convenios realizados con empresarios en general (comercio, industria, servicios, construcción), emprendedores, fundaciones, corporaciones, asociaciones sectoriales, gremios de la producción y el sistema financiero.
Haciendo un seguimiento puntual a los listados de chequeo de los 18 grupos de prácticas y al acompañamiento de los docentes (11) asignados a prácticas , el seguimiento se hizo de tres formas diferentes: en el sitio de prácticas (empresa/institución), mediante comunicaciones telefónicas y/o de manera virtual.
Según la verificación, encontramos un porcentaje de cumplimiento del 96.21% al lograr atender en seguimientos, verificaciones y asesorías 254 de 264 estudiantes y recaudando el formato F06 de cumplimiento de las prácticas debidamente diligenciado y firmado por parte de los empresarios.
La población pendiente de verificación de las certificaciones (empresarios) se está realizando mediante información recibida vía e-mail, en pocos casos física; en este caso en particular se busca confirmar no solo el seguimiento de los docentes sino también la veracidad de algunos certificados de cumplimiento de prácticas aportados por los estudiantes.
Finalmente, del universo total de practicantes correspondiente a 264 estudiantes, 71 de ellos corresponden a estudiantes que están autorizados para hacer las prácticas como requisito de grado y no como asignaturas en los programas de la Facultad de Ciencias Económicas, Administrativas y Contables al pertenecer a los pensum nuevos. </text>
  </threadedComment>
  <threadedComment ref="H130" dT="2024-08-09T20:38:47.30" personId="{EECC3256-223D-43E3-B6D1-0A4E946BF9CE}" id="{F47B4469-B816-4275-ACA8-D87D2E382FDB}">
    <text xml:space="preserve">En el primer semestre del año se cumple la meta estándar nacional del 80%, con un porcentaje de cumplimiento del 87%, con un total de 52 programas de educación continuada ejecutados frente a 60 programas planeados:
Diplomados: 3
Cursos: 4
Conversatorios: 7
Seminarios: 3
Otras actividades académicas: 35 </text>
  </threadedComment>
  <threadedComment ref="N130" dT="2025-01-31T20:52:02.51" personId="{EECC3256-223D-43E3-B6D1-0A4E946BF9CE}" id="{89A0DF9F-9512-485A-ABFC-79163E79C1D8}">
    <text>2024-2: En el segundo semestre del año se cumple la meta estándar nacional del 80%, con un porcentaje de cumplimiento del 80,65%, con un total de 50 programas de educación continuada ejecutados frente a 62 programas planeados:
Diplomados: 5
Cursos: 10
Congresos: 2
Conferencias: 19
Seminarios: 5
Otras actividades académicas: 9</text>
  </threadedComment>
  <threadedComment ref="H131" dT="2024-07-18T21:35:10.45" personId="{EECC3256-223D-43E3-B6D1-0A4E946BF9CE}" id="{69672D24-5B4B-48DD-B060-048E6F723CA6}">
    <text xml:space="preserve">Para el primer semestre del año 2024 se proyectaba recibir 192 solicitudes de conciliación, de las cuales se recibieron 135 discriminadas de la siguiente manera; 122 del área de familia, 12 del área civil y 1 acuerdo de apoyo. Lo anterior, establece un porcentaje de cumplimiento de 70.31% </text>
  </threadedComment>
  <threadedComment ref="N131" dT="2025-01-20T21:48:15.31" personId="{EECC3256-223D-43E3-B6D1-0A4E946BF9CE}" id="{C508E51A-91CE-43AB-A760-A65ED2AE2A8C}">
    <text xml:space="preserve">2024-2: Para el segundo semestre del año 2024 se proyectaba recibir 200 solicitudes de conciliación, de las cuales se recibieron 170 discriminadas de la siguiente manera; 147 del área de familia, 20 del área civil y 3 acuerdos de apoyo. Lo anterior, establece un porcentaje de cumplimiento de 85.00% </text>
  </threadedComment>
  <threadedComment ref="H132" dT="2024-07-26T21:09:05.76" personId="{EECC3256-223D-43E3-B6D1-0A4E946BF9CE}" id="{59976ED6-69B5-47F6-A229-81D85A9950ED}">
    <text xml:space="preserve">En el primer semestre del año 2024 no se han recibido PQRSD en el Centro de Conciliación. </text>
  </threadedComment>
  <threadedComment ref="N132" dT="2025-01-20T21:48:46.95" personId="{EECC3256-223D-43E3-B6D1-0A4E946BF9CE}" id="{B85D87C7-5583-44EF-9CC8-B55C6F06302C}">
    <text xml:space="preserve">2024-2: Para el segundo semestre del año 2024, se recibieron 3 PQRSD:
De las tres PQRSD, dos de estas solicitaban el inicio del proceso de insolvencia de persona natural no comerciante, dando respuesta oportuna conforme la normatividad por cuanto, a la fecha no se cuenta con el aval del Ministerio de Justicia y del Derecho para llevar este tipo de procesos.
La tercera PQRSD, se solicitaba representación ante la Justicia Penal Militar.
Las anteriores solicitudes fueron resultas de manera oportuna.
Las solicitudes fueron resueltas de manera oportuna. </text>
  </threadedComment>
  <threadedComment ref="H133" dT="2024-07-18T21:35:53.23" personId="{EECC3256-223D-43E3-B6D1-0A4E946BF9CE}" id="{358FEDF4-14B7-43A2-98E1-152D6EA231E7}">
    <text xml:space="preserve">En el primer semestre del año 2024, 122 personas calificaron el servicio prestado por el Consultorio Jurídico y Centro de Conciliación, de las cuales 109 evaluaron todos los ítems entre excelente y bueno, mientras que 13 personas calificaron entre regular y malo algunos de los ítems, destacando que de estos únicamente un usuario dio una calificación de más de aspectos como malos. Las observaciones realizadas fueron socializadas con los estudiantes, personal administrativo y docentes del caso para las respectivas acciones correctivas. </text>
  </threadedComment>
  <threadedComment ref="N133" dT="2025-01-20T21:49:13.01" personId="{EECC3256-223D-43E3-B6D1-0A4E946BF9CE}" id="{2D6D425E-623B-448A-B2B5-B7D91A2958D1}">
    <text xml:space="preserve">2024-2:En el segundo semestre del año 2024, 255 usuarios realizaron la calificación del servicio del Consultorio Jurídico y Centro de Conciliación, entre los cuales 7 casos fueron calificados entre regular y malo realizando el respectivo seguimiento de los mismos para tomar las acciones correctivas necesarias </text>
  </threadedComment>
  <threadedComment ref="H134" dT="2024-07-18T21:36:15.14" personId="{EECC3256-223D-43E3-B6D1-0A4E946BF9CE}" id="{E088FED2-CB5C-48B0-AC27-E9020E4201B2}">
    <text xml:space="preserve">Se realizaron 4 brigadas jurídicas desde proyección social de la facultad de derecho ciencias políticas y sociales:
1. 13 de abril en acompañamiento al Ingenio Risaralda por convenio existente con la Universidad, al Municipio de Santuario, asistimos 10 personas, entre estudiantes, docentes y personal administrativo, se impactaron 29 personas de la comunidad.
2. El 4 de mayo por invitación de la alcaldía municipal, asistimos al Municipio de Guática, 11 personas entre docentes, estudiantes y personal administrativo, se impactaron 25 personas de la comunidad.
3. Brigada Fundación acción interna, por convenio suscrito por la facultad de derecho ciencias políticas y sociales, por lo cual se realizó brigada jurídica en la cárcel de varones de la 40, donde se dio asesoría jurídica a los internos relacionada con beneficios administrativos como: CAMBIOS DE FASE, REDENCIÓN DE PENA, PRISIÓN DOMICILIARIA, LIBERTAD CONDICIONAL. Igualmente, por situación de salud de un interno delicada, a la cual no se le estaba prestando la debida atención, actuamos como agentes oficiosos y se presentó tutela, la cual fue a favor del interno y se están realizando los trámites para la cirugía, estamos atentos de cualquier demora y/o incumplimiento para dar inicio del incidente de desacato. Se impactaron 11 internos.
4. Capacitación sobre el Bullying: La visita se realizó el 28 de mayo 2024 y se impactaron dos grupos de 4 y 5 de primaria la Institución Educativa Augusto Zuluaga Patiño. </text>
  </threadedComment>
  <threadedComment ref="N134" dT="2025-01-20T21:49:38.67" personId="{EECC3256-223D-43E3-B6D1-0A4E946BF9CE}" id="{28A51A24-1A9E-41C7-ACE8-7E887689D772}">
    <text>2024-2:Para 2024-2 se participó en 4 brigadas, de la siguiente manera:
1-En acompañamiento a la dirección de proyección social 22 de agosto Brigada jurídica mega colegio Cuba, 7 asesorías.
2- Brigada jurídica Viterbo Caldas por invitación del alcalde Municipal 14 septiembre, 11 asesorías.
3- Brigada jurídica Punto Vive en acompañamiento a la dirección de proyección social por invitación de la Alcaldía de Pereira 3 de octubre, 6 asistentes a capacitación sobre derecho de petición y acción de tutela. 35 asesorías.
4- Brigada jurídica social Municipio de Toro Valle en acompañamiento al Ingenio Risaralda por convenio suscrito con la Universidad, 5 de octubre, 3 asesorías.
TOTAL PERSONAS IMPACTADAS EN LAS 4 BRIGADAS 56</text>
  </threadedComment>
  <threadedComment ref="B135" dT="2025-01-16T18:41:00.33" personId="{EECC3256-223D-43E3-B6D1-0A4E946BF9CE}" id="{B013BDA5-6BCD-4A56-ABB3-A337C254D0EF}">
    <text>INHABILITADO POR BOGOTÁ</text>
  </threadedComment>
  <threadedComment ref="H135" dT="2025-01-20T21:50:19.07" personId="{EECC3256-223D-43E3-B6D1-0A4E946BF9CE}" id="{A197E807-6A72-4C6C-8EE2-20D1BDC78894}">
    <text>INHABILITADO POR BOGOTÁ 2024</text>
  </threadedComment>
  <threadedComment ref="H137" dT="2024-12-11T19:33:42.78" personId="{EECC3256-223D-43E3-B6D1-0A4E946BF9CE}" id="{88CAD0DB-38DD-4F85-B969-7BC68F5687DF}">
    <text xml:space="preserve">AÑO 2023: La seccional Pereira obtuvo en los módulos de competencias genéricas de las pruebas SABER PRO año 2023 un promedio Seccional de 151, cumpliendo con la meta nacional establecida en comparación con el promedio nacional (Colombia) que fue de 145. </text>
  </threadedComment>
  <threadedComment ref="H138" dT="2025-01-31T21:26:35.89" personId="{EECC3256-223D-43E3-B6D1-0A4E946BF9CE}" id="{B48C52AF-5B77-4614-B12A-C6A73016D46D}">
    <text xml:space="preserve">2024: PEREIRA: En 2024, el Plan Estratégico de Comunicaciones Internas de la Universidad Libre Seccional Pereira logró avances significativos en la proyección institucional y el fortalecimiento de su impacto en la comunidad universitaria. Se implementaron estrategias clave alineadas con los pilares de información, educación y comunicación, logrando mayor alcance digital, fortalecimiento de la identidad institucional y una divulgación efectiva de eventos. La separación de las funciones de comunicación y mercadeo optimizó esfuerzos, permitiendo un posicionamiento más sólido. Además, se crearon contenidos innovadores y formatos audiovisuales interactivos, en colaboración con distintas áreas académicas y administrativas, fomentando el sentido de pertenencia y la cohesión institucional cumpliendo con las siguientes 13 metas de 15 propuestas en el plan estratégico: :
1 Crear un modelo de comunicación
2 Crear lineamientos para difundir información
3 Lineamientos para segmentar información
4 Narrativa institucional
5 Protocolo de situaciones no previsibles y crisis
6 Adaptación de contenidos
7 Comité editorial y creativo
8 Plan de posicionamiento equipo directivo
9 Red de terceros
10 Directorio de embajadores
11 Directorio de temáticas
12 Mapa de eventos y fechas especiales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N175"/>
  <sheetViews>
    <sheetView tabSelected="1" zoomScale="40" zoomScaleNormal="40" workbookViewId="0">
      <selection sqref="A1:S1"/>
    </sheetView>
  </sheetViews>
  <sheetFormatPr baseColWidth="10" defaultColWidth="11.42578125" defaultRowHeight="15"/>
  <cols>
    <col min="1" max="1" width="40.85546875" style="197" customWidth="1"/>
    <col min="2" max="2" width="48.5703125" style="66" customWidth="1"/>
    <col min="3" max="3" width="57.7109375" style="83" customWidth="1"/>
    <col min="4" max="4" width="16.140625" style="83" customWidth="1"/>
    <col min="5" max="5" width="28.42578125" style="83" customWidth="1"/>
    <col min="6" max="6" width="11.42578125" style="33"/>
    <col min="7" max="7" width="22.28515625" style="33" customWidth="1"/>
    <col min="8" max="8" width="15.5703125" style="166" customWidth="1"/>
    <col min="9" max="9" width="17.42578125" style="166" customWidth="1"/>
    <col min="10" max="10" width="18.140625" style="166" customWidth="1"/>
    <col min="11" max="11" width="15.7109375" style="166" bestFit="1" customWidth="1"/>
    <col min="12" max="12" width="17" style="166" customWidth="1"/>
    <col min="13" max="13" width="14.7109375" style="166" customWidth="1"/>
    <col min="14" max="14" width="15.140625" style="166" bestFit="1" customWidth="1"/>
    <col min="15" max="15" width="17.28515625" style="166" bestFit="1" customWidth="1"/>
    <col min="16" max="16" width="16.140625" style="166" customWidth="1"/>
    <col min="17" max="17" width="18.5703125" style="166" bestFit="1" customWidth="1"/>
    <col min="18" max="18" width="14.5703125" style="166" customWidth="1"/>
    <col min="19" max="19" width="16.140625" style="166" customWidth="1"/>
    <col min="20" max="20" width="15.5703125" style="33" customWidth="1"/>
    <col min="21" max="16384" width="11.42578125" style="33"/>
  </cols>
  <sheetData>
    <row r="1" spans="1:21" ht="58.5" customHeight="1">
      <c r="A1" s="248" t="s">
        <v>284</v>
      </c>
      <c r="B1" s="248"/>
      <c r="C1" s="248"/>
      <c r="D1" s="248"/>
      <c r="E1" s="248"/>
      <c r="F1" s="248"/>
      <c r="G1" s="248"/>
      <c r="H1" s="248"/>
      <c r="I1" s="248"/>
      <c r="J1" s="248"/>
      <c r="K1" s="248"/>
      <c r="L1" s="248"/>
      <c r="M1" s="248"/>
      <c r="N1" s="248"/>
      <c r="O1" s="248"/>
      <c r="P1" s="248"/>
      <c r="Q1" s="248"/>
      <c r="R1" s="248"/>
      <c r="S1" s="248"/>
    </row>
    <row r="2" spans="1:21" s="67" customFormat="1" ht="15.75">
      <c r="A2" s="195"/>
      <c r="B2" s="73"/>
      <c r="C2" s="73"/>
      <c r="D2" s="73"/>
      <c r="E2" s="73"/>
      <c r="F2" s="73"/>
      <c r="G2" s="74"/>
      <c r="H2" s="249" t="s">
        <v>6</v>
      </c>
      <c r="I2" s="249"/>
      <c r="J2" s="249"/>
      <c r="K2" s="249"/>
      <c r="L2" s="249"/>
      <c r="M2" s="249"/>
      <c r="N2" s="249"/>
      <c r="O2" s="249"/>
      <c r="P2" s="249"/>
      <c r="Q2" s="249"/>
      <c r="R2" s="249"/>
      <c r="S2" s="249"/>
    </row>
    <row r="3" spans="1:21" s="9" customFormat="1" ht="19.5" customHeight="1">
      <c r="A3" s="195"/>
      <c r="B3" s="73"/>
      <c r="C3" s="73"/>
      <c r="D3" s="73"/>
      <c r="E3" s="73"/>
      <c r="F3" s="73"/>
      <c r="G3" s="74"/>
      <c r="H3" s="390" t="s">
        <v>7</v>
      </c>
      <c r="I3" s="390"/>
      <c r="J3" s="390"/>
      <c r="K3" s="390"/>
      <c r="L3" s="390"/>
      <c r="M3" s="390"/>
      <c r="N3" s="390"/>
      <c r="O3" s="390"/>
      <c r="P3" s="390"/>
      <c r="Q3" s="390"/>
      <c r="R3" s="390"/>
      <c r="S3" s="390"/>
    </row>
    <row r="4" spans="1:21" s="9" customFormat="1" ht="19.5" customHeight="1">
      <c r="A4" s="196"/>
      <c r="B4" s="75"/>
      <c r="C4" s="75"/>
      <c r="D4" s="75"/>
      <c r="E4" s="75"/>
      <c r="F4" s="75"/>
      <c r="G4" s="76"/>
      <c r="H4" s="390" t="s">
        <v>8</v>
      </c>
      <c r="I4" s="390"/>
      <c r="J4" s="390"/>
      <c r="K4" s="390"/>
      <c r="L4" s="390"/>
      <c r="M4" s="390"/>
      <c r="N4" s="390" t="s">
        <v>9</v>
      </c>
      <c r="O4" s="390"/>
      <c r="P4" s="390"/>
      <c r="Q4" s="390"/>
      <c r="R4" s="390"/>
      <c r="S4" s="390"/>
    </row>
    <row r="5" spans="1:21" s="9" customFormat="1" ht="21.75" customHeight="1">
      <c r="A5" s="196"/>
      <c r="B5" s="75"/>
      <c r="C5" s="75"/>
      <c r="D5" s="75"/>
      <c r="E5" s="75"/>
      <c r="F5" s="75"/>
      <c r="G5" s="76"/>
      <c r="H5" s="390" t="s">
        <v>10</v>
      </c>
      <c r="I5" s="390"/>
      <c r="J5" s="390"/>
      <c r="K5" s="390" t="s">
        <v>11</v>
      </c>
      <c r="L5" s="390"/>
      <c r="M5" s="390"/>
      <c r="N5" s="390" t="s">
        <v>12</v>
      </c>
      <c r="O5" s="390"/>
      <c r="P5" s="390"/>
      <c r="Q5" s="390" t="s">
        <v>13</v>
      </c>
      <c r="R5" s="390"/>
      <c r="S5" s="390"/>
    </row>
    <row r="6" spans="1:21" s="9" customFormat="1" ht="37.5" customHeight="1" thickBot="1">
      <c r="A6" s="81" t="s">
        <v>0</v>
      </c>
      <c r="B6" s="68" t="s">
        <v>1</v>
      </c>
      <c r="C6" s="81" t="s">
        <v>2</v>
      </c>
      <c r="D6" s="82" t="s">
        <v>3</v>
      </c>
      <c r="E6" s="81" t="s">
        <v>4</v>
      </c>
      <c r="F6" s="68" t="s">
        <v>5</v>
      </c>
      <c r="G6" s="68" t="s">
        <v>295</v>
      </c>
      <c r="H6" s="10" t="s">
        <v>14</v>
      </c>
      <c r="I6" s="10" t="s">
        <v>15</v>
      </c>
      <c r="J6" s="10" t="s">
        <v>16</v>
      </c>
      <c r="K6" s="10" t="s">
        <v>17</v>
      </c>
      <c r="L6" s="10" t="s">
        <v>18</v>
      </c>
      <c r="M6" s="10" t="s">
        <v>19</v>
      </c>
      <c r="N6" s="10" t="s">
        <v>20</v>
      </c>
      <c r="O6" s="10" t="s">
        <v>21</v>
      </c>
      <c r="P6" s="10" t="s">
        <v>22</v>
      </c>
      <c r="Q6" s="10" t="s">
        <v>23</v>
      </c>
      <c r="R6" s="10" t="s">
        <v>24</v>
      </c>
      <c r="S6" s="10" t="s">
        <v>25</v>
      </c>
    </row>
    <row r="7" spans="1:21" s="9" customFormat="1" ht="69.75" customHeight="1">
      <c r="A7" s="370" t="s">
        <v>26</v>
      </c>
      <c r="B7" s="77" t="s">
        <v>33</v>
      </c>
      <c r="C7" s="15" t="s">
        <v>372</v>
      </c>
      <c r="D7" s="16" t="s">
        <v>32</v>
      </c>
      <c r="E7" s="17">
        <v>0.98</v>
      </c>
      <c r="F7" s="17" t="s">
        <v>28</v>
      </c>
      <c r="G7" s="17" t="s">
        <v>29</v>
      </c>
      <c r="H7" s="253">
        <v>0.99929999999999997</v>
      </c>
      <c r="I7" s="253"/>
      <c r="J7" s="253"/>
      <c r="K7" s="253"/>
      <c r="L7" s="253"/>
      <c r="M7" s="253"/>
      <c r="N7" s="253">
        <v>0.99909999999999999</v>
      </c>
      <c r="O7" s="253"/>
      <c r="P7" s="253"/>
      <c r="Q7" s="253"/>
      <c r="R7" s="253"/>
      <c r="S7" s="254"/>
      <c r="T7" s="149">
        <f t="shared" ref="T7:T10" si="0">AVERAGE(H7:S7)</f>
        <v>0.99919999999999998</v>
      </c>
      <c r="U7" s="150">
        <f>+T7-E7</f>
        <v>1.9199999999999995E-2</v>
      </c>
    </row>
    <row r="8" spans="1:21" s="9" customFormat="1" ht="72.75" customHeight="1">
      <c r="A8" s="371"/>
      <c r="B8" s="79" t="s">
        <v>27</v>
      </c>
      <c r="C8" s="11" t="s">
        <v>376</v>
      </c>
      <c r="D8" s="12" t="s">
        <v>32</v>
      </c>
      <c r="E8" s="13">
        <v>0.98</v>
      </c>
      <c r="F8" s="13" t="s">
        <v>28</v>
      </c>
      <c r="G8" s="13" t="s">
        <v>29</v>
      </c>
      <c r="H8" s="203">
        <v>0.99850000000000005</v>
      </c>
      <c r="I8" s="203"/>
      <c r="J8" s="203"/>
      <c r="K8" s="203"/>
      <c r="L8" s="203"/>
      <c r="M8" s="203"/>
      <c r="N8" s="203">
        <v>0.99819999999999998</v>
      </c>
      <c r="O8" s="203"/>
      <c r="P8" s="203"/>
      <c r="Q8" s="203"/>
      <c r="R8" s="203"/>
      <c r="S8" s="209"/>
      <c r="T8" s="149">
        <f t="shared" si="0"/>
        <v>0.99835000000000007</v>
      </c>
      <c r="U8" s="150">
        <f>+T8-E8</f>
        <v>1.8350000000000088E-2</v>
      </c>
    </row>
    <row r="9" spans="1:21" s="9" customFormat="1" ht="60" customHeight="1" thickBot="1">
      <c r="A9" s="372"/>
      <c r="B9" s="2" t="s">
        <v>30</v>
      </c>
      <c r="C9" s="3" t="s">
        <v>31</v>
      </c>
      <c r="D9" s="4" t="s">
        <v>32</v>
      </c>
      <c r="E9" s="14">
        <v>0.9</v>
      </c>
      <c r="F9" s="14" t="s">
        <v>0</v>
      </c>
      <c r="G9" s="14" t="s">
        <v>29</v>
      </c>
      <c r="H9" s="266">
        <v>0.96450000000000002</v>
      </c>
      <c r="I9" s="266"/>
      <c r="J9" s="266"/>
      <c r="K9" s="266"/>
      <c r="L9" s="266"/>
      <c r="M9" s="266"/>
      <c r="N9" s="266">
        <v>0.91749999999999998</v>
      </c>
      <c r="O9" s="266"/>
      <c r="P9" s="266"/>
      <c r="Q9" s="266"/>
      <c r="R9" s="266"/>
      <c r="S9" s="367"/>
      <c r="T9" s="84"/>
    </row>
    <row r="10" spans="1:21" s="9" customFormat="1" ht="54" customHeight="1">
      <c r="A10" s="391" t="s">
        <v>34</v>
      </c>
      <c r="B10" s="85" t="s">
        <v>395</v>
      </c>
      <c r="C10" s="21" t="s">
        <v>377</v>
      </c>
      <c r="D10" s="26" t="s">
        <v>32</v>
      </c>
      <c r="E10" s="22">
        <v>0.8</v>
      </c>
      <c r="F10" s="22" t="s">
        <v>28</v>
      </c>
      <c r="G10" s="22" t="s">
        <v>29</v>
      </c>
      <c r="H10" s="245">
        <v>0.80820000000000003</v>
      </c>
      <c r="I10" s="245"/>
      <c r="J10" s="245"/>
      <c r="K10" s="245"/>
      <c r="L10" s="245"/>
      <c r="M10" s="245"/>
      <c r="N10" s="245">
        <v>0.80159999999999998</v>
      </c>
      <c r="O10" s="245"/>
      <c r="P10" s="245"/>
      <c r="Q10" s="245"/>
      <c r="R10" s="245"/>
      <c r="S10" s="337"/>
      <c r="T10" s="149">
        <f t="shared" si="0"/>
        <v>0.80489999999999995</v>
      </c>
      <c r="U10" s="150">
        <f>+T10-E10</f>
        <v>4.8999999999999044E-3</v>
      </c>
    </row>
    <row r="11" spans="1:21" s="9" customFormat="1" ht="43.5" thickBot="1">
      <c r="A11" s="392"/>
      <c r="B11" s="2" t="s">
        <v>35</v>
      </c>
      <c r="C11" s="3" t="s">
        <v>373</v>
      </c>
      <c r="D11" s="4" t="s">
        <v>36</v>
      </c>
      <c r="E11" s="14">
        <v>0.8</v>
      </c>
      <c r="F11" s="14" t="s">
        <v>0</v>
      </c>
      <c r="G11" s="14" t="s">
        <v>29</v>
      </c>
      <c r="H11" s="266">
        <v>0.98909999999999998</v>
      </c>
      <c r="I11" s="266"/>
      <c r="J11" s="266"/>
      <c r="K11" s="266"/>
      <c r="L11" s="266"/>
      <c r="M11" s="266"/>
      <c r="N11" s="266">
        <v>1</v>
      </c>
      <c r="O11" s="266"/>
      <c r="P11" s="266"/>
      <c r="Q11" s="266"/>
      <c r="R11" s="266"/>
      <c r="S11" s="367"/>
      <c r="T11" s="84"/>
    </row>
    <row r="12" spans="1:21" s="9" customFormat="1" ht="112.5" customHeight="1">
      <c r="A12" s="368" t="s">
        <v>37</v>
      </c>
      <c r="B12" s="32" t="s">
        <v>38</v>
      </c>
      <c r="C12" s="15" t="s">
        <v>39</v>
      </c>
      <c r="D12" s="16" t="s">
        <v>36</v>
      </c>
      <c r="E12" s="17">
        <v>0.8</v>
      </c>
      <c r="F12" s="17" t="s">
        <v>0</v>
      </c>
      <c r="G12" s="17" t="s">
        <v>29</v>
      </c>
      <c r="H12" s="253">
        <v>1</v>
      </c>
      <c r="I12" s="253"/>
      <c r="J12" s="253"/>
      <c r="K12" s="253"/>
      <c r="L12" s="253"/>
      <c r="M12" s="253"/>
      <c r="N12" s="253">
        <v>1</v>
      </c>
      <c r="O12" s="253"/>
      <c r="P12" s="253"/>
      <c r="Q12" s="253"/>
      <c r="R12" s="253"/>
      <c r="S12" s="254"/>
      <c r="T12" s="84"/>
    </row>
    <row r="13" spans="1:21" s="9" customFormat="1" ht="96.75" customHeight="1" thickBot="1">
      <c r="A13" s="369"/>
      <c r="B13" s="80" t="s">
        <v>40</v>
      </c>
      <c r="C13" s="29" t="s">
        <v>41</v>
      </c>
      <c r="D13" s="41" t="s">
        <v>32</v>
      </c>
      <c r="E13" s="30">
        <v>0.9</v>
      </c>
      <c r="F13" s="30" t="s">
        <v>28</v>
      </c>
      <c r="G13" s="30" t="s">
        <v>42</v>
      </c>
      <c r="H13" s="86">
        <v>1</v>
      </c>
      <c r="I13" s="86">
        <v>1</v>
      </c>
      <c r="J13" s="86">
        <v>1</v>
      </c>
      <c r="K13" s="86">
        <v>1</v>
      </c>
      <c r="L13" s="86">
        <v>1</v>
      </c>
      <c r="M13" s="86">
        <v>1</v>
      </c>
      <c r="N13" s="86">
        <v>1</v>
      </c>
      <c r="O13" s="86">
        <v>1</v>
      </c>
      <c r="P13" s="86">
        <v>1</v>
      </c>
      <c r="Q13" s="86">
        <v>1</v>
      </c>
      <c r="R13" s="86">
        <v>1</v>
      </c>
      <c r="S13" s="162">
        <v>1</v>
      </c>
      <c r="T13" s="149">
        <f t="shared" ref="T13" si="1">AVERAGE(H13:S13)</f>
        <v>1</v>
      </c>
      <c r="U13" s="150">
        <f>+T13-E13</f>
        <v>9.9999999999999978E-2</v>
      </c>
    </row>
    <row r="14" spans="1:21" s="9" customFormat="1" ht="57" customHeight="1">
      <c r="A14" s="214" t="s">
        <v>43</v>
      </c>
      <c r="B14" s="32" t="s">
        <v>50</v>
      </c>
      <c r="C14" s="89" t="s">
        <v>51</v>
      </c>
      <c r="D14" s="16" t="s">
        <v>32</v>
      </c>
      <c r="E14" s="87">
        <v>1</v>
      </c>
      <c r="F14" s="17" t="s">
        <v>0</v>
      </c>
      <c r="G14" s="17" t="s">
        <v>47</v>
      </c>
      <c r="H14" s="210">
        <v>0.14000000000000001</v>
      </c>
      <c r="I14" s="210"/>
      <c r="J14" s="210"/>
      <c r="K14" s="210"/>
      <c r="L14" s="210"/>
      <c r="M14" s="210"/>
      <c r="N14" s="210"/>
      <c r="O14" s="210"/>
      <c r="P14" s="210"/>
      <c r="Q14" s="210"/>
      <c r="R14" s="210"/>
      <c r="S14" s="211"/>
      <c r="T14" s="84"/>
    </row>
    <row r="15" spans="1:21" s="9" customFormat="1" ht="41.25" customHeight="1">
      <c r="A15" s="215"/>
      <c r="B15" s="1" t="s">
        <v>52</v>
      </c>
      <c r="C15" s="90" t="s">
        <v>53</v>
      </c>
      <c r="D15" s="12" t="s">
        <v>32</v>
      </c>
      <c r="E15" s="13">
        <v>0.8</v>
      </c>
      <c r="F15" s="13" t="s">
        <v>0</v>
      </c>
      <c r="G15" s="13" t="s">
        <v>29</v>
      </c>
      <c r="H15" s="203">
        <v>0.86050000000000004</v>
      </c>
      <c r="I15" s="203"/>
      <c r="J15" s="203"/>
      <c r="K15" s="203"/>
      <c r="L15" s="203"/>
      <c r="M15" s="203"/>
      <c r="N15" s="203">
        <v>0.90339999999999998</v>
      </c>
      <c r="O15" s="203"/>
      <c r="P15" s="203"/>
      <c r="Q15" s="203"/>
      <c r="R15" s="203"/>
      <c r="S15" s="209"/>
      <c r="T15" s="84"/>
    </row>
    <row r="16" spans="1:21" s="9" customFormat="1" ht="59.25" customHeight="1">
      <c r="A16" s="215"/>
      <c r="B16" s="79" t="s">
        <v>48</v>
      </c>
      <c r="C16" s="90" t="s">
        <v>49</v>
      </c>
      <c r="D16" s="12" t="s">
        <v>32</v>
      </c>
      <c r="E16" s="12">
        <v>10</v>
      </c>
      <c r="F16" s="12" t="s">
        <v>28</v>
      </c>
      <c r="G16" s="12" t="s">
        <v>47</v>
      </c>
      <c r="H16" s="212">
        <v>0.12820000000000001</v>
      </c>
      <c r="I16" s="212"/>
      <c r="J16" s="212"/>
      <c r="K16" s="212"/>
      <c r="L16" s="212"/>
      <c r="M16" s="212"/>
      <c r="N16" s="212"/>
      <c r="O16" s="212"/>
      <c r="P16" s="212"/>
      <c r="Q16" s="212"/>
      <c r="R16" s="212"/>
      <c r="S16" s="213"/>
      <c r="T16" s="84"/>
    </row>
    <row r="17" spans="1:21" s="9" customFormat="1" ht="185.25" customHeight="1">
      <c r="A17" s="215"/>
      <c r="B17" s="1" t="s">
        <v>374</v>
      </c>
      <c r="C17" s="90" t="s">
        <v>375</v>
      </c>
      <c r="D17" s="12" t="s">
        <v>32</v>
      </c>
      <c r="E17" s="152" t="s">
        <v>378</v>
      </c>
      <c r="F17" s="13" t="s">
        <v>0</v>
      </c>
      <c r="G17" s="13" t="s">
        <v>47</v>
      </c>
      <c r="H17" s="217">
        <f>7458/3434*100</f>
        <v>217.18112987769365</v>
      </c>
      <c r="I17" s="218"/>
      <c r="J17" s="218"/>
      <c r="K17" s="218"/>
      <c r="L17" s="218"/>
      <c r="M17" s="218"/>
      <c r="N17" s="218"/>
      <c r="O17" s="218"/>
      <c r="P17" s="218"/>
      <c r="Q17" s="218"/>
      <c r="R17" s="218"/>
      <c r="S17" s="219"/>
      <c r="T17" s="84"/>
    </row>
    <row r="18" spans="1:21" s="9" customFormat="1" ht="75.75" customHeight="1">
      <c r="A18" s="215"/>
      <c r="B18" s="1" t="s">
        <v>296</v>
      </c>
      <c r="C18" s="90" t="s">
        <v>54</v>
      </c>
      <c r="D18" s="12" t="s">
        <v>32</v>
      </c>
      <c r="E18" s="152" t="s">
        <v>46</v>
      </c>
      <c r="F18" s="13" t="s">
        <v>0</v>
      </c>
      <c r="G18" s="13" t="s">
        <v>29</v>
      </c>
      <c r="H18" s="198">
        <v>477.07</v>
      </c>
      <c r="I18" s="198"/>
      <c r="J18" s="198"/>
      <c r="K18" s="198"/>
      <c r="L18" s="198"/>
      <c r="M18" s="198"/>
      <c r="N18" s="198">
        <v>322.14</v>
      </c>
      <c r="O18" s="198"/>
      <c r="P18" s="198"/>
      <c r="Q18" s="198"/>
      <c r="R18" s="198"/>
      <c r="S18" s="199"/>
      <c r="T18" s="84"/>
    </row>
    <row r="19" spans="1:21" s="9" customFormat="1" ht="84.75" customHeight="1" thickBot="1">
      <c r="A19" s="216"/>
      <c r="B19" s="78" t="s">
        <v>289</v>
      </c>
      <c r="C19" s="91" t="s">
        <v>44</v>
      </c>
      <c r="D19" s="4" t="s">
        <v>32</v>
      </c>
      <c r="E19" s="153" t="s">
        <v>46</v>
      </c>
      <c r="F19" s="4" t="s">
        <v>28</v>
      </c>
      <c r="G19" s="4" t="s">
        <v>47</v>
      </c>
      <c r="H19" s="266">
        <v>-0.18340000000000001</v>
      </c>
      <c r="I19" s="266"/>
      <c r="J19" s="266"/>
      <c r="K19" s="266"/>
      <c r="L19" s="266"/>
      <c r="M19" s="266"/>
      <c r="N19" s="266"/>
      <c r="O19" s="266"/>
      <c r="P19" s="266"/>
      <c r="Q19" s="266"/>
      <c r="R19" s="266"/>
      <c r="S19" s="367"/>
      <c r="T19" s="84"/>
    </row>
    <row r="20" spans="1:21" s="9" customFormat="1" ht="84.75" customHeight="1">
      <c r="A20" s="373" t="s">
        <v>55</v>
      </c>
      <c r="B20" s="1" t="s">
        <v>70</v>
      </c>
      <c r="C20" s="11" t="s">
        <v>71</v>
      </c>
      <c r="D20" s="12" t="s">
        <v>32</v>
      </c>
      <c r="E20" s="13">
        <v>0.8</v>
      </c>
      <c r="F20" s="13" t="s">
        <v>0</v>
      </c>
      <c r="G20" s="13" t="s">
        <v>47</v>
      </c>
      <c r="H20" s="387">
        <v>0.90410000000000001</v>
      </c>
      <c r="I20" s="388"/>
      <c r="J20" s="388"/>
      <c r="K20" s="388"/>
      <c r="L20" s="388"/>
      <c r="M20" s="388"/>
      <c r="N20" s="388"/>
      <c r="O20" s="388"/>
      <c r="P20" s="388"/>
      <c r="Q20" s="388"/>
      <c r="R20" s="388"/>
      <c r="S20" s="389"/>
      <c r="T20" s="84"/>
    </row>
    <row r="21" spans="1:21" s="9" customFormat="1" ht="84.75" customHeight="1">
      <c r="A21" s="374"/>
      <c r="B21" s="1" t="s">
        <v>72</v>
      </c>
      <c r="C21" s="11" t="s">
        <v>73</v>
      </c>
      <c r="D21" s="12" t="s">
        <v>36</v>
      </c>
      <c r="E21" s="13">
        <v>0.02</v>
      </c>
      <c r="F21" s="13" t="s">
        <v>0</v>
      </c>
      <c r="G21" s="13" t="s">
        <v>47</v>
      </c>
      <c r="H21" s="239">
        <v>2.2499999999999999E-2</v>
      </c>
      <c r="I21" s="240"/>
      <c r="J21" s="240"/>
      <c r="K21" s="240"/>
      <c r="L21" s="240"/>
      <c r="M21" s="240"/>
      <c r="N21" s="240"/>
      <c r="O21" s="240"/>
      <c r="P21" s="240"/>
      <c r="Q21" s="240"/>
      <c r="R21" s="240"/>
      <c r="S21" s="241"/>
      <c r="T21" s="84"/>
    </row>
    <row r="22" spans="1:21" s="9" customFormat="1" ht="84.75" customHeight="1">
      <c r="A22" s="374"/>
      <c r="B22" s="1" t="s">
        <v>66</v>
      </c>
      <c r="C22" s="11" t="s">
        <v>67</v>
      </c>
      <c r="D22" s="12" t="s">
        <v>32</v>
      </c>
      <c r="E22" s="13">
        <v>0.1</v>
      </c>
      <c r="F22" s="13" t="s">
        <v>0</v>
      </c>
      <c r="G22" s="13" t="s">
        <v>29</v>
      </c>
      <c r="H22" s="359">
        <v>10.98</v>
      </c>
      <c r="I22" s="360"/>
      <c r="J22" s="360"/>
      <c r="K22" s="360"/>
      <c r="L22" s="360"/>
      <c r="M22" s="361"/>
      <c r="N22" s="344">
        <v>0.50429999999999997</v>
      </c>
      <c r="O22" s="344"/>
      <c r="P22" s="344"/>
      <c r="Q22" s="344"/>
      <c r="R22" s="344"/>
      <c r="S22" s="345"/>
      <c r="T22" s="84"/>
    </row>
    <row r="23" spans="1:21" s="9" customFormat="1" ht="84.75" customHeight="1">
      <c r="A23" s="374"/>
      <c r="B23" s="1" t="s">
        <v>64</v>
      </c>
      <c r="C23" s="11" t="s">
        <v>65</v>
      </c>
      <c r="D23" s="12" t="s">
        <v>32</v>
      </c>
      <c r="E23" s="13">
        <v>0.08</v>
      </c>
      <c r="F23" s="13" t="s">
        <v>0</v>
      </c>
      <c r="G23" s="13" t="s">
        <v>29</v>
      </c>
      <c r="H23" s="359">
        <v>8.14</v>
      </c>
      <c r="I23" s="360"/>
      <c r="J23" s="360"/>
      <c r="K23" s="360"/>
      <c r="L23" s="360"/>
      <c r="M23" s="361"/>
      <c r="N23" s="365">
        <v>0.30730000000000002</v>
      </c>
      <c r="O23" s="366"/>
      <c r="P23" s="366"/>
      <c r="Q23" s="366"/>
      <c r="R23" s="366"/>
      <c r="S23" s="366"/>
      <c r="T23" s="84"/>
    </row>
    <row r="24" spans="1:21" s="9" customFormat="1" ht="62.25" customHeight="1">
      <c r="A24" s="374"/>
      <c r="B24" s="7" t="s">
        <v>56</v>
      </c>
      <c r="C24" s="21" t="s">
        <v>57</v>
      </c>
      <c r="D24" s="26" t="s">
        <v>32</v>
      </c>
      <c r="E24" s="22">
        <v>0.5</v>
      </c>
      <c r="F24" s="22" t="s">
        <v>0</v>
      </c>
      <c r="G24" s="22" t="s">
        <v>29</v>
      </c>
      <c r="H24" s="363">
        <v>0.5323</v>
      </c>
      <c r="I24" s="363"/>
      <c r="J24" s="363"/>
      <c r="K24" s="363"/>
      <c r="L24" s="363"/>
      <c r="M24" s="363"/>
      <c r="N24" s="344">
        <v>0.59140000000000004</v>
      </c>
      <c r="O24" s="344"/>
      <c r="P24" s="344"/>
      <c r="Q24" s="344"/>
      <c r="R24" s="344"/>
      <c r="S24" s="345"/>
      <c r="T24" s="84"/>
    </row>
    <row r="25" spans="1:21" s="9" customFormat="1" ht="66" customHeight="1">
      <c r="A25" s="374"/>
      <c r="B25" s="7" t="s">
        <v>58</v>
      </c>
      <c r="C25" s="21" t="s">
        <v>59</v>
      </c>
      <c r="D25" s="12" t="s">
        <v>32</v>
      </c>
      <c r="E25" s="22">
        <v>0.25</v>
      </c>
      <c r="F25" s="13" t="s">
        <v>0</v>
      </c>
      <c r="G25" s="22" t="s">
        <v>29</v>
      </c>
      <c r="H25" s="344">
        <v>0.25530000000000003</v>
      </c>
      <c r="I25" s="344"/>
      <c r="J25" s="344"/>
      <c r="K25" s="344"/>
      <c r="L25" s="344"/>
      <c r="M25" s="344"/>
      <c r="N25" s="363">
        <v>0.2571</v>
      </c>
      <c r="O25" s="363"/>
      <c r="P25" s="363"/>
      <c r="Q25" s="363"/>
      <c r="R25" s="363"/>
      <c r="S25" s="364"/>
      <c r="T25" s="84"/>
    </row>
    <row r="26" spans="1:21" s="9" customFormat="1" ht="55.5" customHeight="1">
      <c r="A26" s="374"/>
      <c r="B26" s="79" t="s">
        <v>60</v>
      </c>
      <c r="C26" s="11" t="s">
        <v>61</v>
      </c>
      <c r="D26" s="26" t="s">
        <v>32</v>
      </c>
      <c r="E26" s="24">
        <v>4.5</v>
      </c>
      <c r="F26" s="13" t="s">
        <v>28</v>
      </c>
      <c r="G26" s="25" t="s">
        <v>29</v>
      </c>
      <c r="H26" s="359">
        <v>4.9800000000000004</v>
      </c>
      <c r="I26" s="360"/>
      <c r="J26" s="360"/>
      <c r="K26" s="360"/>
      <c r="L26" s="360"/>
      <c r="M26" s="361"/>
      <c r="N26" s="359">
        <v>4.95</v>
      </c>
      <c r="O26" s="360"/>
      <c r="P26" s="360"/>
      <c r="Q26" s="360"/>
      <c r="R26" s="360"/>
      <c r="S26" s="362"/>
      <c r="T26" s="149"/>
      <c r="U26" s="150">
        <f t="shared" ref="U26:U27" si="2">+T26-E26</f>
        <v>-4.5</v>
      </c>
    </row>
    <row r="27" spans="1:21" s="9" customFormat="1" ht="75.75" customHeight="1">
      <c r="A27" s="374"/>
      <c r="B27" s="79" t="s">
        <v>62</v>
      </c>
      <c r="C27" s="11" t="s">
        <v>63</v>
      </c>
      <c r="D27" s="26" t="s">
        <v>32</v>
      </c>
      <c r="E27" s="70">
        <v>4.5</v>
      </c>
      <c r="F27" s="13" t="s">
        <v>28</v>
      </c>
      <c r="G27" s="70" t="s">
        <v>29</v>
      </c>
      <c r="H27" s="359">
        <v>5</v>
      </c>
      <c r="I27" s="360"/>
      <c r="J27" s="360"/>
      <c r="K27" s="360"/>
      <c r="L27" s="360"/>
      <c r="M27" s="361"/>
      <c r="N27" s="359">
        <v>4.9000000000000004</v>
      </c>
      <c r="O27" s="360"/>
      <c r="P27" s="360"/>
      <c r="Q27" s="360"/>
      <c r="R27" s="360"/>
      <c r="S27" s="362"/>
      <c r="T27" s="149"/>
      <c r="U27" s="150">
        <f t="shared" si="2"/>
        <v>-4.5</v>
      </c>
    </row>
    <row r="28" spans="1:21" s="9" customFormat="1" ht="79.5" customHeight="1">
      <c r="A28" s="374"/>
      <c r="B28" s="1" t="s">
        <v>68</v>
      </c>
      <c r="C28" s="11" t="s">
        <v>69</v>
      </c>
      <c r="D28" s="12" t="s">
        <v>32</v>
      </c>
      <c r="E28" s="13">
        <v>0.05</v>
      </c>
      <c r="F28" s="13" t="s">
        <v>0</v>
      </c>
      <c r="G28" s="13" t="s">
        <v>29</v>
      </c>
      <c r="H28" s="359">
        <v>19.510000000000002</v>
      </c>
      <c r="I28" s="360"/>
      <c r="J28" s="360"/>
      <c r="K28" s="360"/>
      <c r="L28" s="360"/>
      <c r="M28" s="361"/>
      <c r="N28" s="384">
        <v>0.54400000000000004</v>
      </c>
      <c r="O28" s="385"/>
      <c r="P28" s="385"/>
      <c r="Q28" s="385"/>
      <c r="R28" s="385"/>
      <c r="S28" s="386"/>
      <c r="T28" s="84"/>
    </row>
    <row r="29" spans="1:21" s="9" customFormat="1" ht="60.75" customHeight="1">
      <c r="A29" s="374"/>
      <c r="B29" s="7" t="s">
        <v>74</v>
      </c>
      <c r="C29" s="21" t="s">
        <v>75</v>
      </c>
      <c r="D29" s="26" t="s">
        <v>32</v>
      </c>
      <c r="E29" s="22">
        <v>0.02</v>
      </c>
      <c r="F29" s="13" t="s">
        <v>0</v>
      </c>
      <c r="G29" s="22" t="s">
        <v>29</v>
      </c>
      <c r="H29" s="359">
        <v>4.5199999999999996</v>
      </c>
      <c r="I29" s="360"/>
      <c r="J29" s="360"/>
      <c r="K29" s="360"/>
      <c r="L29" s="360"/>
      <c r="M29" s="361"/>
      <c r="N29" s="344">
        <v>4.1099999999999998E-2</v>
      </c>
      <c r="O29" s="344"/>
      <c r="P29" s="344"/>
      <c r="Q29" s="344"/>
      <c r="R29" s="344"/>
      <c r="S29" s="345"/>
      <c r="T29" s="84"/>
    </row>
    <row r="30" spans="1:21" s="9" customFormat="1" ht="60.75" customHeight="1">
      <c r="A30" s="374"/>
      <c r="B30" s="7" t="s">
        <v>76</v>
      </c>
      <c r="C30" s="21" t="s">
        <v>77</v>
      </c>
      <c r="D30" s="26" t="s">
        <v>32</v>
      </c>
      <c r="E30" s="22">
        <v>0.02</v>
      </c>
      <c r="F30" s="13" t="s">
        <v>0</v>
      </c>
      <c r="G30" s="22" t="s">
        <v>29</v>
      </c>
      <c r="H30" s="359">
        <v>4.42</v>
      </c>
      <c r="I30" s="360"/>
      <c r="J30" s="360"/>
      <c r="K30" s="360"/>
      <c r="L30" s="360"/>
      <c r="M30" s="361"/>
      <c r="N30" s="344">
        <v>7.3899999999999993E-2</v>
      </c>
      <c r="O30" s="344"/>
      <c r="P30" s="344"/>
      <c r="Q30" s="344"/>
      <c r="R30" s="344"/>
      <c r="S30" s="345"/>
      <c r="T30" s="84"/>
    </row>
    <row r="31" spans="1:21" s="9" customFormat="1" ht="60.75" customHeight="1">
      <c r="A31" s="374"/>
      <c r="B31" s="7" t="s">
        <v>78</v>
      </c>
      <c r="C31" s="21" t="s">
        <v>79</v>
      </c>
      <c r="D31" s="26" t="s">
        <v>32</v>
      </c>
      <c r="E31" s="22">
        <v>0.5</v>
      </c>
      <c r="F31" s="13" t="s">
        <v>0</v>
      </c>
      <c r="G31" s="22" t="s">
        <v>29</v>
      </c>
      <c r="H31" s="376">
        <v>0.55189999999999995</v>
      </c>
      <c r="I31" s="377"/>
      <c r="J31" s="377"/>
      <c r="K31" s="377"/>
      <c r="L31" s="377"/>
      <c r="M31" s="378"/>
      <c r="N31" s="344">
        <v>0.58379999999999999</v>
      </c>
      <c r="O31" s="344"/>
      <c r="P31" s="344"/>
      <c r="Q31" s="344"/>
      <c r="R31" s="344"/>
      <c r="S31" s="345"/>
      <c r="T31" s="84"/>
    </row>
    <row r="32" spans="1:21" s="9" customFormat="1" ht="60.75" customHeight="1" thickBot="1">
      <c r="A32" s="375"/>
      <c r="B32" s="71" t="s">
        <v>80</v>
      </c>
      <c r="C32" s="52" t="s">
        <v>81</v>
      </c>
      <c r="D32" s="53" t="s">
        <v>32</v>
      </c>
      <c r="E32" s="54">
        <v>0.02</v>
      </c>
      <c r="F32" s="14" t="s">
        <v>0</v>
      </c>
      <c r="G32" s="54" t="s">
        <v>29</v>
      </c>
      <c r="H32" s="379">
        <v>2.48</v>
      </c>
      <c r="I32" s="380"/>
      <c r="J32" s="380"/>
      <c r="K32" s="380"/>
      <c r="L32" s="380"/>
      <c r="M32" s="381"/>
      <c r="N32" s="382">
        <v>3.3300000000000003E-2</v>
      </c>
      <c r="O32" s="382"/>
      <c r="P32" s="382"/>
      <c r="Q32" s="382"/>
      <c r="R32" s="382"/>
      <c r="S32" s="383"/>
      <c r="T32" s="84"/>
    </row>
    <row r="33" spans="1:21" s="9" customFormat="1" ht="89.25" customHeight="1">
      <c r="A33" s="340" t="s">
        <v>82</v>
      </c>
      <c r="B33" s="32" t="s">
        <v>83</v>
      </c>
      <c r="C33" s="15" t="s">
        <v>84</v>
      </c>
      <c r="D33" s="16" t="s">
        <v>32</v>
      </c>
      <c r="E33" s="17">
        <v>0.8</v>
      </c>
      <c r="F33" s="17" t="s">
        <v>0</v>
      </c>
      <c r="G33" s="17" t="s">
        <v>47</v>
      </c>
      <c r="H33" s="253">
        <v>1</v>
      </c>
      <c r="I33" s="253"/>
      <c r="J33" s="253"/>
      <c r="K33" s="253"/>
      <c r="L33" s="253"/>
      <c r="M33" s="253"/>
      <c r="N33" s="253"/>
      <c r="O33" s="253"/>
      <c r="P33" s="253"/>
      <c r="Q33" s="253"/>
      <c r="R33" s="253"/>
      <c r="S33" s="254"/>
      <c r="T33" s="84"/>
    </row>
    <row r="34" spans="1:21" s="9" customFormat="1" ht="89.25" customHeight="1">
      <c r="A34" s="341"/>
      <c r="B34" s="1" t="s">
        <v>94</v>
      </c>
      <c r="C34" s="11" t="s">
        <v>95</v>
      </c>
      <c r="D34" s="26" t="s">
        <v>32</v>
      </c>
      <c r="E34" s="13">
        <v>0.8</v>
      </c>
      <c r="F34" s="13" t="s">
        <v>0</v>
      </c>
      <c r="G34" s="22" t="s">
        <v>47</v>
      </c>
      <c r="H34" s="245">
        <v>0.95450000000000002</v>
      </c>
      <c r="I34" s="245"/>
      <c r="J34" s="245"/>
      <c r="K34" s="245"/>
      <c r="L34" s="245"/>
      <c r="M34" s="245"/>
      <c r="N34" s="245"/>
      <c r="O34" s="245"/>
      <c r="P34" s="245"/>
      <c r="Q34" s="245"/>
      <c r="R34" s="245"/>
      <c r="S34" s="337"/>
      <c r="T34" s="84"/>
    </row>
    <row r="35" spans="1:21" s="9" customFormat="1" ht="89.25" customHeight="1">
      <c r="A35" s="341"/>
      <c r="B35" s="28" t="s">
        <v>96</v>
      </c>
      <c r="C35" s="29" t="s">
        <v>97</v>
      </c>
      <c r="D35" s="26" t="s">
        <v>32</v>
      </c>
      <c r="E35" s="30">
        <v>0.8</v>
      </c>
      <c r="F35" s="13" t="s">
        <v>0</v>
      </c>
      <c r="G35" s="31" t="s">
        <v>47</v>
      </c>
      <c r="H35" s="350">
        <v>0.86570000000000003</v>
      </c>
      <c r="I35" s="350"/>
      <c r="J35" s="350"/>
      <c r="K35" s="350"/>
      <c r="L35" s="350"/>
      <c r="M35" s="350"/>
      <c r="N35" s="350"/>
      <c r="O35" s="350"/>
      <c r="P35" s="350"/>
      <c r="Q35" s="350"/>
      <c r="R35" s="350"/>
      <c r="S35" s="351"/>
      <c r="T35" s="84"/>
    </row>
    <row r="36" spans="1:21" s="9" customFormat="1" ht="90.75" customHeight="1">
      <c r="A36" s="342"/>
      <c r="B36" s="1" t="s">
        <v>85</v>
      </c>
      <c r="C36" s="11" t="s">
        <v>86</v>
      </c>
      <c r="D36" s="26" t="s">
        <v>32</v>
      </c>
      <c r="E36" s="8">
        <v>0.2</v>
      </c>
      <c r="F36" s="13" t="s">
        <v>0</v>
      </c>
      <c r="G36" s="8" t="s">
        <v>29</v>
      </c>
      <c r="H36" s="203">
        <v>0.2</v>
      </c>
      <c r="I36" s="203"/>
      <c r="J36" s="203"/>
      <c r="K36" s="203"/>
      <c r="L36" s="203"/>
      <c r="M36" s="203"/>
      <c r="N36" s="203">
        <v>1.6899999999999998E-2</v>
      </c>
      <c r="O36" s="203"/>
      <c r="P36" s="203"/>
      <c r="Q36" s="203"/>
      <c r="R36" s="203"/>
      <c r="S36" s="209"/>
      <c r="T36" s="84"/>
    </row>
    <row r="37" spans="1:21" s="9" customFormat="1" ht="104.25" customHeight="1">
      <c r="A37" s="342"/>
      <c r="B37" s="1" t="s">
        <v>87</v>
      </c>
      <c r="C37" s="11" t="s">
        <v>88</v>
      </c>
      <c r="D37" s="26" t="s">
        <v>32</v>
      </c>
      <c r="E37" s="8">
        <v>0.9</v>
      </c>
      <c r="F37" s="13" t="s">
        <v>0</v>
      </c>
      <c r="G37" s="8" t="s">
        <v>29</v>
      </c>
      <c r="H37" s="203">
        <v>0.9667</v>
      </c>
      <c r="I37" s="203"/>
      <c r="J37" s="203"/>
      <c r="K37" s="203"/>
      <c r="L37" s="203"/>
      <c r="M37" s="203"/>
      <c r="N37" s="335">
        <v>1</v>
      </c>
      <c r="O37" s="335"/>
      <c r="P37" s="335"/>
      <c r="Q37" s="335"/>
      <c r="R37" s="335"/>
      <c r="S37" s="336"/>
      <c r="T37" s="84"/>
    </row>
    <row r="38" spans="1:21" s="9" customFormat="1" ht="77.25" customHeight="1">
      <c r="A38" s="342"/>
      <c r="B38" s="1" t="s">
        <v>89</v>
      </c>
      <c r="C38" s="11" t="s">
        <v>90</v>
      </c>
      <c r="D38" s="12" t="s">
        <v>36</v>
      </c>
      <c r="E38" s="8">
        <v>0.8</v>
      </c>
      <c r="F38" s="13" t="s">
        <v>0</v>
      </c>
      <c r="G38" s="8" t="s">
        <v>29</v>
      </c>
      <c r="H38" s="203">
        <v>0.9</v>
      </c>
      <c r="I38" s="203"/>
      <c r="J38" s="203"/>
      <c r="K38" s="203"/>
      <c r="L38" s="203"/>
      <c r="M38" s="203"/>
      <c r="N38" s="203">
        <v>0.98309999999999997</v>
      </c>
      <c r="O38" s="203"/>
      <c r="P38" s="203"/>
      <c r="Q38" s="203"/>
      <c r="R38" s="203"/>
      <c r="S38" s="209"/>
      <c r="T38" s="84"/>
    </row>
    <row r="39" spans="1:21" s="9" customFormat="1" ht="72.75" customHeight="1">
      <c r="A39" s="342"/>
      <c r="B39" s="1" t="s">
        <v>92</v>
      </c>
      <c r="C39" s="11" t="s">
        <v>93</v>
      </c>
      <c r="D39" s="26" t="s">
        <v>32</v>
      </c>
      <c r="E39" s="13">
        <v>0.8</v>
      </c>
      <c r="F39" s="13" t="s">
        <v>0</v>
      </c>
      <c r="G39" s="22" t="s">
        <v>47</v>
      </c>
      <c r="H39" s="348">
        <v>1</v>
      </c>
      <c r="I39" s="348"/>
      <c r="J39" s="348"/>
      <c r="K39" s="348"/>
      <c r="L39" s="348"/>
      <c r="M39" s="348"/>
      <c r="N39" s="348"/>
      <c r="O39" s="348"/>
      <c r="P39" s="348"/>
      <c r="Q39" s="348"/>
      <c r="R39" s="348"/>
      <c r="S39" s="349"/>
      <c r="T39" s="84"/>
    </row>
    <row r="40" spans="1:21" s="9" customFormat="1" ht="112.5" customHeight="1">
      <c r="A40" s="342"/>
      <c r="B40" s="161" t="s">
        <v>98</v>
      </c>
      <c r="C40" s="11" t="s">
        <v>99</v>
      </c>
      <c r="D40" s="12" t="s">
        <v>36</v>
      </c>
      <c r="E40" s="13">
        <v>1</v>
      </c>
      <c r="F40" s="13" t="s">
        <v>0</v>
      </c>
      <c r="G40" s="13" t="s">
        <v>47</v>
      </c>
      <c r="H40" s="357" t="s">
        <v>91</v>
      </c>
      <c r="I40" s="357"/>
      <c r="J40" s="357"/>
      <c r="K40" s="357"/>
      <c r="L40" s="357"/>
      <c r="M40" s="357"/>
      <c r="N40" s="357"/>
      <c r="O40" s="357"/>
      <c r="P40" s="357"/>
      <c r="Q40" s="357"/>
      <c r="R40" s="357"/>
      <c r="S40" s="358"/>
      <c r="T40" s="84"/>
    </row>
    <row r="41" spans="1:21" s="9" customFormat="1" ht="129" thickBot="1">
      <c r="A41" s="343"/>
      <c r="B41" s="165" t="s">
        <v>100</v>
      </c>
      <c r="C41" s="29" t="s">
        <v>101</v>
      </c>
      <c r="D41" s="41" t="s">
        <v>102</v>
      </c>
      <c r="E41" s="30">
        <v>0.98</v>
      </c>
      <c r="F41" s="30" t="s">
        <v>0</v>
      </c>
      <c r="G41" s="30" t="s">
        <v>47</v>
      </c>
      <c r="H41" s="324" t="s">
        <v>91</v>
      </c>
      <c r="I41" s="324"/>
      <c r="J41" s="324"/>
      <c r="K41" s="324"/>
      <c r="L41" s="324"/>
      <c r="M41" s="324"/>
      <c r="N41" s="324"/>
      <c r="O41" s="324"/>
      <c r="P41" s="324"/>
      <c r="Q41" s="324"/>
      <c r="R41" s="324"/>
      <c r="S41" s="325"/>
      <c r="T41" s="84"/>
    </row>
    <row r="42" spans="1:21" s="9" customFormat="1" ht="69" customHeight="1">
      <c r="A42" s="352" t="s">
        <v>104</v>
      </c>
      <c r="B42" s="32" t="s">
        <v>118</v>
      </c>
      <c r="C42" s="15" t="s">
        <v>119</v>
      </c>
      <c r="D42" s="16" t="s">
        <v>32</v>
      </c>
      <c r="E42" s="17">
        <v>0.95</v>
      </c>
      <c r="F42" s="17" t="s">
        <v>0</v>
      </c>
      <c r="G42" s="17" t="s">
        <v>47</v>
      </c>
      <c r="H42" s="355">
        <v>1</v>
      </c>
      <c r="I42" s="355"/>
      <c r="J42" s="355"/>
      <c r="K42" s="355"/>
      <c r="L42" s="355"/>
      <c r="M42" s="355"/>
      <c r="N42" s="355"/>
      <c r="O42" s="355"/>
      <c r="P42" s="355"/>
      <c r="Q42" s="355"/>
      <c r="R42" s="355"/>
      <c r="S42" s="356"/>
      <c r="T42" s="84"/>
    </row>
    <row r="43" spans="1:21" s="9" customFormat="1" ht="69" customHeight="1">
      <c r="A43" s="353"/>
      <c r="B43" s="1" t="s">
        <v>290</v>
      </c>
      <c r="C43" s="34" t="s">
        <v>111</v>
      </c>
      <c r="D43" s="36" t="s">
        <v>36</v>
      </c>
      <c r="E43" s="93">
        <v>10</v>
      </c>
      <c r="F43" s="13" t="s">
        <v>0</v>
      </c>
      <c r="G43" s="13" t="s">
        <v>47</v>
      </c>
      <c r="H43" s="344">
        <v>6.6000000000000003E-2</v>
      </c>
      <c r="I43" s="344"/>
      <c r="J43" s="344"/>
      <c r="K43" s="344"/>
      <c r="L43" s="344"/>
      <c r="M43" s="344"/>
      <c r="N43" s="344"/>
      <c r="O43" s="344"/>
      <c r="P43" s="344"/>
      <c r="Q43" s="344"/>
      <c r="R43" s="344"/>
      <c r="S43" s="345"/>
      <c r="T43" s="84"/>
    </row>
    <row r="44" spans="1:21" s="9" customFormat="1" ht="69" customHeight="1">
      <c r="A44" s="353"/>
      <c r="B44" s="1" t="s">
        <v>291</v>
      </c>
      <c r="C44" s="34" t="s">
        <v>112</v>
      </c>
      <c r="D44" s="36" t="s">
        <v>36</v>
      </c>
      <c r="E44" s="93">
        <v>10</v>
      </c>
      <c r="F44" s="13" t="s">
        <v>0</v>
      </c>
      <c r="G44" s="13" t="s">
        <v>47</v>
      </c>
      <c r="H44" s="346">
        <v>1.33</v>
      </c>
      <c r="I44" s="346"/>
      <c r="J44" s="346"/>
      <c r="K44" s="346"/>
      <c r="L44" s="346"/>
      <c r="M44" s="346"/>
      <c r="N44" s="346"/>
      <c r="O44" s="346"/>
      <c r="P44" s="346"/>
      <c r="Q44" s="346"/>
      <c r="R44" s="346"/>
      <c r="S44" s="347"/>
      <c r="T44" s="84"/>
    </row>
    <row r="45" spans="1:21" s="9" customFormat="1" ht="69" customHeight="1">
      <c r="A45" s="353"/>
      <c r="B45" s="1" t="s">
        <v>292</v>
      </c>
      <c r="C45" s="34" t="s">
        <v>113</v>
      </c>
      <c r="D45" s="36" t="s">
        <v>36</v>
      </c>
      <c r="E45" s="93">
        <v>3</v>
      </c>
      <c r="F45" s="13" t="s">
        <v>0</v>
      </c>
      <c r="G45" s="13" t="s">
        <v>47</v>
      </c>
      <c r="H45" s="346">
        <v>1.68</v>
      </c>
      <c r="I45" s="346"/>
      <c r="J45" s="346"/>
      <c r="K45" s="346"/>
      <c r="L45" s="346"/>
      <c r="M45" s="346"/>
      <c r="N45" s="346"/>
      <c r="O45" s="346"/>
      <c r="P45" s="346"/>
      <c r="Q45" s="346"/>
      <c r="R45" s="346"/>
      <c r="S45" s="347"/>
      <c r="T45" s="84"/>
    </row>
    <row r="46" spans="1:21" s="9" customFormat="1" ht="69" customHeight="1">
      <c r="A46" s="353"/>
      <c r="B46" s="1" t="s">
        <v>116</v>
      </c>
      <c r="C46" s="11" t="s">
        <v>117</v>
      </c>
      <c r="D46" s="12" t="s">
        <v>32</v>
      </c>
      <c r="E46" s="13">
        <v>0.8</v>
      </c>
      <c r="F46" s="13" t="s">
        <v>0</v>
      </c>
      <c r="G46" s="13" t="s">
        <v>29</v>
      </c>
      <c r="H46" s="344">
        <v>0.80289999999999995</v>
      </c>
      <c r="I46" s="344"/>
      <c r="J46" s="344"/>
      <c r="K46" s="344"/>
      <c r="L46" s="344"/>
      <c r="M46" s="344"/>
      <c r="N46" s="344">
        <v>0.9516</v>
      </c>
      <c r="O46" s="344"/>
      <c r="P46" s="344"/>
      <c r="Q46" s="344"/>
      <c r="R46" s="344"/>
      <c r="S46" s="345"/>
      <c r="T46" s="84"/>
    </row>
    <row r="47" spans="1:21" s="9" customFormat="1" ht="69" customHeight="1">
      <c r="A47" s="353"/>
      <c r="B47" s="1" t="s">
        <v>114</v>
      </c>
      <c r="C47" s="12" t="s">
        <v>115</v>
      </c>
      <c r="D47" s="12" t="s">
        <v>32</v>
      </c>
      <c r="E47" s="13">
        <v>0.8</v>
      </c>
      <c r="F47" s="13" t="s">
        <v>0</v>
      </c>
      <c r="G47" s="13" t="s">
        <v>47</v>
      </c>
      <c r="H47" s="344" t="s">
        <v>398</v>
      </c>
      <c r="I47" s="344"/>
      <c r="J47" s="344"/>
      <c r="K47" s="344"/>
      <c r="L47" s="344"/>
      <c r="M47" s="344"/>
      <c r="N47" s="344"/>
      <c r="O47" s="344"/>
      <c r="P47" s="344"/>
      <c r="Q47" s="344"/>
      <c r="R47" s="344"/>
      <c r="S47" s="345"/>
      <c r="T47" s="84"/>
    </row>
    <row r="48" spans="1:21" s="9" customFormat="1" ht="66.75" customHeight="1">
      <c r="A48" s="353"/>
      <c r="B48" s="79" t="s">
        <v>105</v>
      </c>
      <c r="C48" s="34" t="s">
        <v>106</v>
      </c>
      <c r="D48" s="26" t="s">
        <v>32</v>
      </c>
      <c r="E48" s="13">
        <v>0.9</v>
      </c>
      <c r="F48" s="13" t="s">
        <v>28</v>
      </c>
      <c r="G48" s="13" t="s">
        <v>42</v>
      </c>
      <c r="H48" s="35">
        <v>1</v>
      </c>
      <c r="I48" s="35">
        <v>1</v>
      </c>
      <c r="J48" s="35">
        <v>1</v>
      </c>
      <c r="K48" s="35">
        <v>1</v>
      </c>
      <c r="L48" s="35">
        <v>1</v>
      </c>
      <c r="M48" s="35">
        <v>1</v>
      </c>
      <c r="N48" s="35">
        <v>1</v>
      </c>
      <c r="O48" s="35">
        <v>1</v>
      </c>
      <c r="P48" s="35">
        <v>1</v>
      </c>
      <c r="Q48" s="35">
        <v>0.93710000000000004</v>
      </c>
      <c r="R48" s="35">
        <v>1</v>
      </c>
      <c r="S48" s="168">
        <v>1</v>
      </c>
      <c r="T48" s="149">
        <f t="shared" ref="T48:T52" si="3">AVERAGE(H48:S48)</f>
        <v>0.99475833333333341</v>
      </c>
      <c r="U48" s="150">
        <f t="shared" ref="U48:U52" si="4">+T48-E48</f>
        <v>9.4758333333333389E-2</v>
      </c>
    </row>
    <row r="49" spans="1:248" s="9" customFormat="1" ht="72.75" customHeight="1">
      <c r="A49" s="353"/>
      <c r="B49" s="79" t="s">
        <v>107</v>
      </c>
      <c r="C49" s="34" t="s">
        <v>108</v>
      </c>
      <c r="D49" s="26" t="s">
        <v>32</v>
      </c>
      <c r="E49" s="13">
        <v>0.9</v>
      </c>
      <c r="F49" s="13" t="s">
        <v>28</v>
      </c>
      <c r="G49" s="13" t="s">
        <v>42</v>
      </c>
      <c r="H49" s="35">
        <v>0.98950000000000005</v>
      </c>
      <c r="I49" s="27">
        <v>0.88729999999999998</v>
      </c>
      <c r="J49" s="35">
        <v>0.90229999999999999</v>
      </c>
      <c r="K49" s="35">
        <v>0.9153</v>
      </c>
      <c r="L49" s="35">
        <v>0.96950000000000003</v>
      </c>
      <c r="M49" s="35">
        <v>0.92630000000000001</v>
      </c>
      <c r="N49" s="35">
        <v>0.96860000000000002</v>
      </c>
      <c r="O49" s="35">
        <v>0.95189999999999997</v>
      </c>
      <c r="P49" s="35">
        <v>0.98619999999999997</v>
      </c>
      <c r="Q49" s="35">
        <v>0.98480000000000001</v>
      </c>
      <c r="R49" s="35">
        <v>0.96340000000000003</v>
      </c>
      <c r="S49" s="168">
        <v>0.99199999999999999</v>
      </c>
      <c r="T49" s="149">
        <f t="shared" si="3"/>
        <v>0.95309166666666678</v>
      </c>
      <c r="U49" s="150">
        <f t="shared" si="4"/>
        <v>5.3091666666666759E-2</v>
      </c>
    </row>
    <row r="50" spans="1:248" s="9" customFormat="1" ht="72.75" customHeight="1">
      <c r="A50" s="353"/>
      <c r="B50" s="79" t="s">
        <v>120</v>
      </c>
      <c r="C50" s="12" t="s">
        <v>121</v>
      </c>
      <c r="D50" s="26" t="s">
        <v>32</v>
      </c>
      <c r="E50" s="13">
        <v>0.9</v>
      </c>
      <c r="F50" s="13" t="s">
        <v>28</v>
      </c>
      <c r="G50" s="13" t="s">
        <v>103</v>
      </c>
      <c r="H50" s="203">
        <v>0.93420000000000003</v>
      </c>
      <c r="I50" s="203"/>
      <c r="J50" s="203"/>
      <c r="K50" s="203">
        <v>0.94710000000000005</v>
      </c>
      <c r="L50" s="203"/>
      <c r="M50" s="203"/>
      <c r="N50" s="203">
        <v>0.93840000000000001</v>
      </c>
      <c r="O50" s="203"/>
      <c r="P50" s="203"/>
      <c r="Q50" s="203">
        <v>0.94440000000000002</v>
      </c>
      <c r="R50" s="203"/>
      <c r="S50" s="209"/>
      <c r="T50" s="149">
        <f t="shared" si="3"/>
        <v>0.941025</v>
      </c>
      <c r="U50" s="150">
        <f t="shared" si="4"/>
        <v>4.1024999999999978E-2</v>
      </c>
    </row>
    <row r="51" spans="1:248" s="9" customFormat="1" ht="66.75" customHeight="1" thickBot="1">
      <c r="A51" s="354"/>
      <c r="B51" s="78" t="s">
        <v>109</v>
      </c>
      <c r="C51" s="94" t="s">
        <v>110</v>
      </c>
      <c r="D51" s="26" t="s">
        <v>32</v>
      </c>
      <c r="E51" s="14">
        <v>0.9</v>
      </c>
      <c r="F51" s="14" t="s">
        <v>28</v>
      </c>
      <c r="G51" s="14" t="s">
        <v>42</v>
      </c>
      <c r="H51" s="95">
        <v>5.8799999999999998E-2</v>
      </c>
      <c r="I51" s="18">
        <v>0.88570000000000004</v>
      </c>
      <c r="J51" s="95">
        <v>0.81030000000000002</v>
      </c>
      <c r="K51" s="95">
        <v>0.63329999999999997</v>
      </c>
      <c r="L51" s="18">
        <v>0.93610000000000004</v>
      </c>
      <c r="M51" s="18">
        <v>0.95220000000000005</v>
      </c>
      <c r="N51" s="18">
        <v>0.93430000000000002</v>
      </c>
      <c r="O51" s="18">
        <v>0.98040000000000005</v>
      </c>
      <c r="P51" s="18">
        <v>0.97650000000000003</v>
      </c>
      <c r="Q51" s="18">
        <v>0.92549999999999999</v>
      </c>
      <c r="R51" s="18">
        <v>0.92020000000000002</v>
      </c>
      <c r="S51" s="171">
        <v>0.96079999999999999</v>
      </c>
      <c r="T51" s="149">
        <f t="shared" si="3"/>
        <v>0.831175</v>
      </c>
      <c r="U51" s="150">
        <f t="shared" si="4"/>
        <v>-6.8825000000000025E-2</v>
      </c>
    </row>
    <row r="52" spans="1:248" s="9" customFormat="1" ht="91.5" customHeight="1">
      <c r="A52" s="326" t="s">
        <v>122</v>
      </c>
      <c r="B52" s="85" t="s">
        <v>123</v>
      </c>
      <c r="C52" s="21" t="s">
        <v>124</v>
      </c>
      <c r="D52" s="26" t="s">
        <v>319</v>
      </c>
      <c r="E52" s="22">
        <v>0.97</v>
      </c>
      <c r="F52" s="22" t="s">
        <v>28</v>
      </c>
      <c r="G52" s="22" t="s">
        <v>29</v>
      </c>
      <c r="H52" s="245">
        <v>0.99050000000000005</v>
      </c>
      <c r="I52" s="245"/>
      <c r="J52" s="245"/>
      <c r="K52" s="245"/>
      <c r="L52" s="245"/>
      <c r="M52" s="245"/>
      <c r="N52" s="245">
        <v>1</v>
      </c>
      <c r="O52" s="245"/>
      <c r="P52" s="245"/>
      <c r="Q52" s="245"/>
      <c r="R52" s="245"/>
      <c r="S52" s="337"/>
      <c r="T52" s="149">
        <f t="shared" si="3"/>
        <v>0.99524999999999997</v>
      </c>
      <c r="U52" s="150">
        <f t="shared" si="4"/>
        <v>2.5249999999999995E-2</v>
      </c>
    </row>
    <row r="53" spans="1:248" s="9" customFormat="1" ht="91.5" customHeight="1">
      <c r="A53" s="326"/>
      <c r="B53" s="1" t="s">
        <v>130</v>
      </c>
      <c r="C53" s="11" t="s">
        <v>131</v>
      </c>
      <c r="D53" s="12" t="s">
        <v>127</v>
      </c>
      <c r="E53" s="13">
        <v>0.9</v>
      </c>
      <c r="F53" s="13" t="s">
        <v>0</v>
      </c>
      <c r="G53" s="13" t="s">
        <v>29</v>
      </c>
      <c r="H53" s="203">
        <v>1</v>
      </c>
      <c r="I53" s="203"/>
      <c r="J53" s="203"/>
      <c r="K53" s="203"/>
      <c r="L53" s="203"/>
      <c r="M53" s="203"/>
      <c r="N53" s="239">
        <v>1</v>
      </c>
      <c r="O53" s="240"/>
      <c r="P53" s="240"/>
      <c r="Q53" s="240"/>
      <c r="R53" s="240"/>
      <c r="S53" s="241"/>
      <c r="T53" s="84"/>
    </row>
    <row r="54" spans="1:248" s="9" customFormat="1" ht="87" customHeight="1">
      <c r="A54" s="326"/>
      <c r="B54" s="1" t="s">
        <v>125</v>
      </c>
      <c r="C54" s="11" t="s">
        <v>126</v>
      </c>
      <c r="D54" s="12" t="s">
        <v>127</v>
      </c>
      <c r="E54" s="13">
        <v>0.79</v>
      </c>
      <c r="F54" s="13" t="s">
        <v>0</v>
      </c>
      <c r="G54" s="13" t="s">
        <v>47</v>
      </c>
      <c r="H54" s="338"/>
      <c r="I54" s="338"/>
      <c r="J54" s="338"/>
      <c r="K54" s="338"/>
      <c r="L54" s="338"/>
      <c r="M54" s="338"/>
      <c r="N54" s="338"/>
      <c r="O54" s="338"/>
      <c r="P54" s="338"/>
      <c r="Q54" s="338"/>
      <c r="R54" s="338"/>
      <c r="S54" s="339"/>
      <c r="T54" s="84"/>
    </row>
    <row r="55" spans="1:248" s="37" customFormat="1" ht="58.5" customHeight="1">
      <c r="A55" s="326"/>
      <c r="B55" s="1" t="s">
        <v>128</v>
      </c>
      <c r="C55" s="11" t="s">
        <v>129</v>
      </c>
      <c r="D55" s="12" t="s">
        <v>127</v>
      </c>
      <c r="E55" s="13">
        <v>0.6</v>
      </c>
      <c r="F55" s="19" t="s">
        <v>0</v>
      </c>
      <c r="G55" s="19" t="s">
        <v>47</v>
      </c>
      <c r="H55" s="239">
        <v>1</v>
      </c>
      <c r="I55" s="240"/>
      <c r="J55" s="240"/>
      <c r="K55" s="240"/>
      <c r="L55" s="240"/>
      <c r="M55" s="240"/>
      <c r="N55" s="240"/>
      <c r="O55" s="240"/>
      <c r="P55" s="240"/>
      <c r="Q55" s="240"/>
      <c r="R55" s="240"/>
      <c r="S55" s="241"/>
      <c r="T55" s="96"/>
    </row>
    <row r="56" spans="1:248" s="37" customFormat="1" ht="80.25" customHeight="1">
      <c r="A56" s="326"/>
      <c r="B56" s="1" t="s">
        <v>132</v>
      </c>
      <c r="C56" s="11" t="s">
        <v>133</v>
      </c>
      <c r="D56" s="12" t="s">
        <v>102</v>
      </c>
      <c r="E56" s="38">
        <v>0.8</v>
      </c>
      <c r="F56" s="39" t="s">
        <v>0</v>
      </c>
      <c r="G56" s="39" t="s">
        <v>47</v>
      </c>
      <c r="H56" s="239" t="s">
        <v>91</v>
      </c>
      <c r="I56" s="240"/>
      <c r="J56" s="240"/>
      <c r="K56" s="240"/>
      <c r="L56" s="240"/>
      <c r="M56" s="240"/>
      <c r="N56" s="240"/>
      <c r="O56" s="240"/>
      <c r="P56" s="240"/>
      <c r="Q56" s="240"/>
      <c r="R56" s="240"/>
      <c r="S56" s="241"/>
      <c r="T56" s="84"/>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row>
    <row r="57" spans="1:248" s="37" customFormat="1" ht="87" customHeight="1">
      <c r="A57" s="326"/>
      <c r="B57" s="1" t="s">
        <v>134</v>
      </c>
      <c r="C57" s="11" t="s">
        <v>135</v>
      </c>
      <c r="D57" s="12" t="s">
        <v>32</v>
      </c>
      <c r="E57" s="38">
        <v>0.5</v>
      </c>
      <c r="F57" s="38" t="s">
        <v>0</v>
      </c>
      <c r="G57" s="38" t="s">
        <v>103</v>
      </c>
      <c r="H57" s="203">
        <v>1</v>
      </c>
      <c r="I57" s="203"/>
      <c r="J57" s="203"/>
      <c r="K57" s="203">
        <v>0.81120000000000003</v>
      </c>
      <c r="L57" s="203"/>
      <c r="M57" s="203"/>
      <c r="N57" s="203">
        <v>0.82179999999999997</v>
      </c>
      <c r="O57" s="203"/>
      <c r="P57" s="203"/>
      <c r="Q57" s="203">
        <v>0.75760000000000005</v>
      </c>
      <c r="R57" s="203"/>
      <c r="S57" s="209"/>
      <c r="T57" s="84"/>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row>
    <row r="58" spans="1:248" s="37" customFormat="1" ht="48.75" customHeight="1">
      <c r="A58" s="326"/>
      <c r="B58" s="1" t="s">
        <v>136</v>
      </c>
      <c r="C58" s="11" t="s">
        <v>137</v>
      </c>
      <c r="D58" s="12" t="s">
        <v>32</v>
      </c>
      <c r="E58" s="38">
        <v>0.8</v>
      </c>
      <c r="F58" s="38" t="s">
        <v>0</v>
      </c>
      <c r="G58" s="38" t="s">
        <v>103</v>
      </c>
      <c r="H58" s="203">
        <v>0.91839999999999999</v>
      </c>
      <c r="I58" s="203"/>
      <c r="J58" s="203"/>
      <c r="K58" s="203">
        <v>0.80100000000000005</v>
      </c>
      <c r="L58" s="203"/>
      <c r="M58" s="203"/>
      <c r="N58" s="203">
        <v>0.81930000000000003</v>
      </c>
      <c r="O58" s="203"/>
      <c r="P58" s="203"/>
      <c r="Q58" s="335">
        <v>0.83</v>
      </c>
      <c r="R58" s="335"/>
      <c r="S58" s="336"/>
      <c r="T58" s="84"/>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row>
    <row r="59" spans="1:248" s="37" customFormat="1" ht="80.25" customHeight="1">
      <c r="A59" s="326"/>
      <c r="B59" s="28" t="s">
        <v>138</v>
      </c>
      <c r="C59" s="29" t="s">
        <v>139</v>
      </c>
      <c r="D59" s="41" t="s">
        <v>32</v>
      </c>
      <c r="E59" s="30">
        <v>0.8</v>
      </c>
      <c r="F59" s="42" t="s">
        <v>0</v>
      </c>
      <c r="G59" s="42" t="s">
        <v>29</v>
      </c>
      <c r="H59" s="235">
        <v>0.96599999999999997</v>
      </c>
      <c r="I59" s="236"/>
      <c r="J59" s="236"/>
      <c r="K59" s="236"/>
      <c r="L59" s="236"/>
      <c r="M59" s="238"/>
      <c r="N59" s="235">
        <v>0.97470000000000001</v>
      </c>
      <c r="O59" s="236"/>
      <c r="P59" s="236"/>
      <c r="Q59" s="236"/>
      <c r="R59" s="236"/>
      <c r="S59" s="237"/>
      <c r="T59" s="84"/>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row>
    <row r="60" spans="1:248" s="37" customFormat="1" ht="80.25" customHeight="1">
      <c r="A60" s="326"/>
      <c r="B60" s="28" t="s">
        <v>317</v>
      </c>
      <c r="C60" s="29" t="s">
        <v>318</v>
      </c>
      <c r="D60" s="41" t="s">
        <v>127</v>
      </c>
      <c r="E60" s="30">
        <v>0.8</v>
      </c>
      <c r="F60" s="42" t="s">
        <v>0</v>
      </c>
      <c r="G60" s="42" t="s">
        <v>29</v>
      </c>
      <c r="H60" s="235">
        <v>0.97299999999999998</v>
      </c>
      <c r="I60" s="236"/>
      <c r="J60" s="236"/>
      <c r="K60" s="236"/>
      <c r="L60" s="236"/>
      <c r="M60" s="238"/>
      <c r="N60" s="235">
        <v>1</v>
      </c>
      <c r="O60" s="236"/>
      <c r="P60" s="236"/>
      <c r="Q60" s="236"/>
      <c r="R60" s="236"/>
      <c r="S60" s="237"/>
      <c r="T60" s="84"/>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row>
    <row r="61" spans="1:248" s="37" customFormat="1" ht="80.25" customHeight="1" thickBot="1">
      <c r="A61" s="326"/>
      <c r="B61" s="28" t="s">
        <v>315</v>
      </c>
      <c r="C61" s="29" t="s">
        <v>316</v>
      </c>
      <c r="D61" s="41" t="s">
        <v>127</v>
      </c>
      <c r="E61" s="30" t="s">
        <v>46</v>
      </c>
      <c r="F61" s="42" t="s">
        <v>0</v>
      </c>
      <c r="G61" s="42" t="s">
        <v>29</v>
      </c>
      <c r="H61" s="235" t="s">
        <v>91</v>
      </c>
      <c r="I61" s="236"/>
      <c r="J61" s="236"/>
      <c r="K61" s="236"/>
      <c r="L61" s="236"/>
      <c r="M61" s="238"/>
      <c r="N61" s="235" t="s">
        <v>91</v>
      </c>
      <c r="O61" s="236"/>
      <c r="P61" s="236"/>
      <c r="Q61" s="236"/>
      <c r="R61" s="236"/>
      <c r="S61" s="237"/>
      <c r="T61" s="84"/>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row>
    <row r="62" spans="1:248" s="9" customFormat="1" ht="71.25" customHeight="1" thickBot="1">
      <c r="A62" s="306" t="s">
        <v>140</v>
      </c>
      <c r="B62" s="32" t="s">
        <v>302</v>
      </c>
      <c r="C62" s="5" t="s">
        <v>143</v>
      </c>
      <c r="D62" s="5" t="s">
        <v>127</v>
      </c>
      <c r="E62" s="17">
        <v>0.97</v>
      </c>
      <c r="F62" s="17" t="s">
        <v>0</v>
      </c>
      <c r="G62" s="17" t="s">
        <v>42</v>
      </c>
      <c r="H62" s="40">
        <v>0.9758</v>
      </c>
      <c r="I62" s="40">
        <v>0.97599999999999998</v>
      </c>
      <c r="J62" s="40">
        <v>0.99119999999999997</v>
      </c>
      <c r="K62" s="40">
        <v>0.97529999999999994</v>
      </c>
      <c r="L62" s="40">
        <v>1</v>
      </c>
      <c r="M62" s="40">
        <v>0.98309999999999997</v>
      </c>
      <c r="N62" s="40">
        <v>0.99450000000000005</v>
      </c>
      <c r="O62" s="40">
        <v>0.99070000000000003</v>
      </c>
      <c r="P62" s="40">
        <v>0.98060000000000003</v>
      </c>
      <c r="Q62" s="40">
        <v>0.98009999999999997</v>
      </c>
      <c r="R62" s="40">
        <v>0.97919999999999996</v>
      </c>
      <c r="S62" s="192">
        <v>1</v>
      </c>
      <c r="T62" s="84"/>
    </row>
    <row r="63" spans="1:248" s="9" customFormat="1" ht="81" customHeight="1">
      <c r="A63" s="307"/>
      <c r="B63" s="79" t="s">
        <v>141</v>
      </c>
      <c r="C63" s="6" t="s">
        <v>142</v>
      </c>
      <c r="D63" s="6" t="s">
        <v>127</v>
      </c>
      <c r="E63" s="13">
        <v>0.97</v>
      </c>
      <c r="F63" s="13" t="s">
        <v>28</v>
      </c>
      <c r="G63" s="13" t="s">
        <v>42</v>
      </c>
      <c r="H63" s="23">
        <v>0.9778</v>
      </c>
      <c r="I63" s="23">
        <v>0.98780000000000001</v>
      </c>
      <c r="J63" s="23">
        <v>0.99119999999999997</v>
      </c>
      <c r="K63" s="23">
        <v>0.98350000000000004</v>
      </c>
      <c r="L63" s="23">
        <v>0.97319999999999995</v>
      </c>
      <c r="M63" s="23">
        <v>0.97089999999999999</v>
      </c>
      <c r="N63" s="23">
        <v>0.98650000000000004</v>
      </c>
      <c r="O63" s="23">
        <v>0.98009999999999997</v>
      </c>
      <c r="P63" s="23">
        <v>0.97460000000000002</v>
      </c>
      <c r="Q63" s="23">
        <v>0.98029999999999995</v>
      </c>
      <c r="R63" s="40">
        <v>0.97789999999999999</v>
      </c>
      <c r="S63" s="194">
        <v>0.91300000000000003</v>
      </c>
      <c r="T63" s="149">
        <f t="shared" ref="T63:T67" si="5">AVERAGE(H63:S63)</f>
        <v>0.97473333333333345</v>
      </c>
      <c r="U63" s="150">
        <f t="shared" ref="U63:U67" si="6">+T63-E63</f>
        <v>4.7333333333334782E-3</v>
      </c>
    </row>
    <row r="64" spans="1:248" s="9" customFormat="1" ht="81.75" customHeight="1">
      <c r="A64" s="307"/>
      <c r="B64" s="79" t="s">
        <v>144</v>
      </c>
      <c r="C64" s="6" t="s">
        <v>145</v>
      </c>
      <c r="D64" s="6" t="s">
        <v>127</v>
      </c>
      <c r="E64" s="13">
        <v>0.97</v>
      </c>
      <c r="F64" s="13" t="s">
        <v>28</v>
      </c>
      <c r="G64" s="13" t="s">
        <v>42</v>
      </c>
      <c r="H64" s="23">
        <v>1</v>
      </c>
      <c r="I64" s="23">
        <v>1</v>
      </c>
      <c r="J64" s="23">
        <v>1</v>
      </c>
      <c r="K64" s="23">
        <v>1</v>
      </c>
      <c r="L64" s="23">
        <v>0.99780000000000002</v>
      </c>
      <c r="M64" s="23">
        <v>1</v>
      </c>
      <c r="N64" s="23">
        <v>1</v>
      </c>
      <c r="O64" s="23">
        <v>1</v>
      </c>
      <c r="P64" s="23">
        <v>1</v>
      </c>
      <c r="Q64" s="23">
        <v>1</v>
      </c>
      <c r="R64" s="23">
        <v>1</v>
      </c>
      <c r="S64" s="167">
        <v>1</v>
      </c>
      <c r="T64" s="149">
        <f t="shared" si="5"/>
        <v>0.99981666666666669</v>
      </c>
      <c r="U64" s="150">
        <f t="shared" si="6"/>
        <v>2.9816666666666714E-2</v>
      </c>
    </row>
    <row r="65" spans="1:21" s="9" customFormat="1" ht="81.75" customHeight="1">
      <c r="A65" s="308"/>
      <c r="B65" s="80" t="s">
        <v>396</v>
      </c>
      <c r="C65" s="6" t="s">
        <v>397</v>
      </c>
      <c r="D65" s="129" t="s">
        <v>32</v>
      </c>
      <c r="E65" s="30">
        <v>0.35</v>
      </c>
      <c r="F65" s="13" t="s">
        <v>0</v>
      </c>
      <c r="G65" s="30" t="s">
        <v>47</v>
      </c>
      <c r="H65" s="321">
        <v>0.60060000000000002</v>
      </c>
      <c r="I65" s="322"/>
      <c r="J65" s="322"/>
      <c r="K65" s="322"/>
      <c r="L65" s="322"/>
      <c r="M65" s="322"/>
      <c r="N65" s="322"/>
      <c r="O65" s="322"/>
      <c r="P65" s="322"/>
      <c r="Q65" s="322"/>
      <c r="R65" s="322"/>
      <c r="S65" s="323"/>
      <c r="T65" s="149"/>
      <c r="U65" s="150"/>
    </row>
    <row r="66" spans="1:21" s="9" customFormat="1" ht="85.5" customHeight="1" thickBot="1">
      <c r="A66" s="308"/>
      <c r="B66" s="80" t="s">
        <v>146</v>
      </c>
      <c r="C66" s="129" t="s">
        <v>147</v>
      </c>
      <c r="D66" s="129" t="s">
        <v>127</v>
      </c>
      <c r="E66" s="30">
        <v>0.97</v>
      </c>
      <c r="F66" s="30" t="s">
        <v>28</v>
      </c>
      <c r="G66" s="30" t="s">
        <v>42</v>
      </c>
      <c r="H66" s="130">
        <v>0.99780000000000002</v>
      </c>
      <c r="I66" s="130">
        <v>0.98919999999999997</v>
      </c>
      <c r="J66" s="130">
        <v>0.99570000000000003</v>
      </c>
      <c r="K66" s="23">
        <v>0.99570000000000003</v>
      </c>
      <c r="L66" s="23">
        <v>0.99570000000000003</v>
      </c>
      <c r="M66" s="23">
        <v>0.99570000000000003</v>
      </c>
      <c r="N66" s="23">
        <v>0.99129999999999996</v>
      </c>
      <c r="O66" s="23">
        <v>0.98919999999999997</v>
      </c>
      <c r="P66" s="23">
        <v>0.99350000000000005</v>
      </c>
      <c r="Q66" s="193">
        <v>0.99350000000000005</v>
      </c>
      <c r="R66" s="23">
        <v>0.99129999999999996</v>
      </c>
      <c r="S66" s="23">
        <v>0.99780000000000002</v>
      </c>
      <c r="T66" s="149">
        <f t="shared" si="5"/>
        <v>0.99386666666666679</v>
      </c>
      <c r="U66" s="150">
        <f t="shared" si="6"/>
        <v>2.3866666666666814E-2</v>
      </c>
    </row>
    <row r="67" spans="1:21" s="9" customFormat="1" ht="79.5" customHeight="1">
      <c r="A67" s="327" t="s">
        <v>148</v>
      </c>
      <c r="B67" s="77" t="s">
        <v>149</v>
      </c>
      <c r="C67" s="15" t="s">
        <v>150</v>
      </c>
      <c r="D67" s="5" t="s">
        <v>127</v>
      </c>
      <c r="E67" s="17">
        <v>1</v>
      </c>
      <c r="F67" s="17" t="s">
        <v>28</v>
      </c>
      <c r="G67" s="17" t="s">
        <v>29</v>
      </c>
      <c r="H67" s="277">
        <v>0.98329999999999995</v>
      </c>
      <c r="I67" s="330"/>
      <c r="J67" s="330"/>
      <c r="K67" s="331"/>
      <c r="L67" s="331"/>
      <c r="M67" s="331"/>
      <c r="N67" s="332">
        <v>0.98499999999999999</v>
      </c>
      <c r="O67" s="331"/>
      <c r="P67" s="331"/>
      <c r="Q67" s="331"/>
      <c r="R67" s="331"/>
      <c r="S67" s="333"/>
      <c r="T67" s="149">
        <f t="shared" si="5"/>
        <v>0.98414999999999997</v>
      </c>
      <c r="U67" s="150">
        <f t="shared" si="6"/>
        <v>-1.5850000000000031E-2</v>
      </c>
    </row>
    <row r="68" spans="1:21" s="9" customFormat="1" ht="47.25" customHeight="1">
      <c r="A68" s="328"/>
      <c r="B68" s="1" t="s">
        <v>297</v>
      </c>
      <c r="C68" s="11" t="s">
        <v>151</v>
      </c>
      <c r="D68" s="12" t="s">
        <v>36</v>
      </c>
      <c r="E68" s="13">
        <v>0.9</v>
      </c>
      <c r="F68" s="13" t="s">
        <v>0</v>
      </c>
      <c r="G68" s="13" t="s">
        <v>47</v>
      </c>
      <c r="H68" s="271">
        <v>0.89470000000000005</v>
      </c>
      <c r="I68" s="271"/>
      <c r="J68" s="271"/>
      <c r="K68" s="271"/>
      <c r="L68" s="271"/>
      <c r="M68" s="271"/>
      <c r="N68" s="271"/>
      <c r="O68" s="271"/>
      <c r="P68" s="271"/>
      <c r="Q68" s="271"/>
      <c r="R68" s="271"/>
      <c r="S68" s="272"/>
      <c r="T68" s="84"/>
    </row>
    <row r="69" spans="1:21" s="9" customFormat="1" ht="63.75" customHeight="1" thickBot="1">
      <c r="A69" s="329"/>
      <c r="B69" s="2" t="s">
        <v>293</v>
      </c>
      <c r="C69" s="3" t="s">
        <v>152</v>
      </c>
      <c r="D69" s="4" t="s">
        <v>36</v>
      </c>
      <c r="E69" s="14">
        <v>0.9</v>
      </c>
      <c r="F69" s="14" t="s">
        <v>0</v>
      </c>
      <c r="G69" s="14" t="s">
        <v>29</v>
      </c>
      <c r="H69" s="266">
        <v>1</v>
      </c>
      <c r="I69" s="267"/>
      <c r="J69" s="267"/>
      <c r="K69" s="267"/>
      <c r="L69" s="267"/>
      <c r="M69" s="267"/>
      <c r="N69" s="266">
        <v>1</v>
      </c>
      <c r="O69" s="267"/>
      <c r="P69" s="267"/>
      <c r="Q69" s="267"/>
      <c r="R69" s="267"/>
      <c r="S69" s="334"/>
      <c r="T69" s="84"/>
    </row>
    <row r="70" spans="1:21" s="9" customFormat="1" ht="63.75" customHeight="1" thickBot="1">
      <c r="A70" s="301" t="s">
        <v>283</v>
      </c>
      <c r="B70" s="72" t="s">
        <v>153</v>
      </c>
      <c r="C70" s="15" t="s">
        <v>154</v>
      </c>
      <c r="D70" s="16" t="s">
        <v>155</v>
      </c>
      <c r="E70" s="17" t="s">
        <v>46</v>
      </c>
      <c r="F70" s="17" t="s">
        <v>0</v>
      </c>
      <c r="G70" s="17" t="s">
        <v>42</v>
      </c>
      <c r="H70" s="88">
        <v>66.7</v>
      </c>
      <c r="I70" s="88">
        <v>1201.7</v>
      </c>
      <c r="J70" s="88">
        <v>191.9</v>
      </c>
      <c r="K70" s="88">
        <v>80</v>
      </c>
      <c r="L70" s="88">
        <v>85.75</v>
      </c>
      <c r="M70" s="88">
        <v>156.30000000000001</v>
      </c>
      <c r="N70" s="88">
        <v>558.9</v>
      </c>
      <c r="O70" s="88">
        <v>3400.45</v>
      </c>
      <c r="P70" s="88">
        <v>365.03</v>
      </c>
      <c r="Q70" s="88">
        <v>1012.38</v>
      </c>
      <c r="R70" s="88">
        <v>297.64999999999998</v>
      </c>
      <c r="S70" s="164">
        <v>202.36</v>
      </c>
      <c r="T70" s="97"/>
    </row>
    <row r="71" spans="1:21" s="9" customFormat="1" ht="63.75" customHeight="1">
      <c r="A71" s="302"/>
      <c r="B71" s="64" t="s">
        <v>156</v>
      </c>
      <c r="C71" s="11" t="s">
        <v>157</v>
      </c>
      <c r="D71" s="12" t="s">
        <v>155</v>
      </c>
      <c r="E71" s="13" t="s">
        <v>46</v>
      </c>
      <c r="F71" s="13" t="s">
        <v>0</v>
      </c>
      <c r="G71" s="13" t="s">
        <v>42</v>
      </c>
      <c r="H71" s="88">
        <v>49.7</v>
      </c>
      <c r="I71" s="88">
        <v>49.7</v>
      </c>
      <c r="J71" s="88">
        <v>49.7</v>
      </c>
      <c r="K71" s="88">
        <v>49.7</v>
      </c>
      <c r="L71" s="88">
        <v>49.7</v>
      </c>
      <c r="M71" s="88">
        <v>49.7</v>
      </c>
      <c r="N71" s="20">
        <v>49.7</v>
      </c>
      <c r="O71" s="20">
        <v>49.7</v>
      </c>
      <c r="P71" s="20">
        <v>49.7</v>
      </c>
      <c r="Q71" s="20">
        <v>49.79</v>
      </c>
      <c r="R71" s="20">
        <v>49.79</v>
      </c>
      <c r="S71" s="163">
        <v>49.79</v>
      </c>
      <c r="T71" s="97"/>
    </row>
    <row r="72" spans="1:21" s="9" customFormat="1" ht="63.75" customHeight="1">
      <c r="A72" s="302"/>
      <c r="B72" s="64" t="s">
        <v>158</v>
      </c>
      <c r="C72" s="11" t="s">
        <v>159</v>
      </c>
      <c r="D72" s="12" t="s">
        <v>155</v>
      </c>
      <c r="E72" s="13" t="s">
        <v>46</v>
      </c>
      <c r="F72" s="13" t="s">
        <v>0</v>
      </c>
      <c r="G72" s="13" t="s">
        <v>42</v>
      </c>
      <c r="H72" s="20">
        <v>97.63</v>
      </c>
      <c r="I72" s="20">
        <v>26.06</v>
      </c>
      <c r="J72" s="20">
        <v>32.979999999999997</v>
      </c>
      <c r="K72" s="20">
        <v>55.68</v>
      </c>
      <c r="L72" s="20">
        <v>76.36</v>
      </c>
      <c r="M72" s="20">
        <v>63.39</v>
      </c>
      <c r="N72" s="20">
        <v>53.66</v>
      </c>
      <c r="O72" s="20">
        <v>50.6</v>
      </c>
      <c r="P72" s="20">
        <v>22.36</v>
      </c>
      <c r="Q72" s="20">
        <v>11.67</v>
      </c>
      <c r="R72" s="20">
        <v>17.920000000000002</v>
      </c>
      <c r="S72" s="163">
        <v>59.6</v>
      </c>
      <c r="T72" s="97"/>
    </row>
    <row r="73" spans="1:21" s="9" customFormat="1" ht="63.75" customHeight="1">
      <c r="A73" s="302"/>
      <c r="B73" s="64" t="s">
        <v>160</v>
      </c>
      <c r="C73" s="11" t="s">
        <v>161</v>
      </c>
      <c r="D73" s="12" t="s">
        <v>155</v>
      </c>
      <c r="E73" s="13" t="s">
        <v>46</v>
      </c>
      <c r="F73" s="13" t="s">
        <v>0</v>
      </c>
      <c r="G73" s="13" t="s">
        <v>42</v>
      </c>
      <c r="H73" s="20">
        <v>32.08</v>
      </c>
      <c r="I73" s="20">
        <v>34.380000000000003</v>
      </c>
      <c r="J73" s="20">
        <v>56.79</v>
      </c>
      <c r="K73" s="20">
        <v>30.15</v>
      </c>
      <c r="L73" s="20">
        <v>0</v>
      </c>
      <c r="M73" s="20">
        <v>0</v>
      </c>
      <c r="N73" s="20">
        <v>45.67</v>
      </c>
      <c r="O73" s="20">
        <v>48.76</v>
      </c>
      <c r="P73" s="20">
        <v>45.22</v>
      </c>
      <c r="Q73" s="20">
        <v>79.709999999999994</v>
      </c>
      <c r="R73" s="20">
        <v>66.540000000000006</v>
      </c>
      <c r="S73" s="163">
        <v>36.590000000000003</v>
      </c>
      <c r="T73" s="97"/>
    </row>
    <row r="74" spans="1:21" s="9" customFormat="1" ht="63.75" customHeight="1">
      <c r="A74" s="302"/>
      <c r="B74" s="64" t="s">
        <v>162</v>
      </c>
      <c r="C74" s="11" t="s">
        <v>163</v>
      </c>
      <c r="D74" s="12" t="s">
        <v>155</v>
      </c>
      <c r="E74" s="13" t="s">
        <v>46</v>
      </c>
      <c r="F74" s="13" t="s">
        <v>0</v>
      </c>
      <c r="G74" s="13" t="s">
        <v>42</v>
      </c>
      <c r="H74" s="20">
        <v>17</v>
      </c>
      <c r="I74" s="20">
        <v>216.5</v>
      </c>
      <c r="J74" s="20">
        <v>107.5</v>
      </c>
      <c r="K74" s="20">
        <v>14.5</v>
      </c>
      <c r="L74" s="20">
        <v>0</v>
      </c>
      <c r="M74" s="20">
        <v>0</v>
      </c>
      <c r="N74" s="20">
        <v>501.75</v>
      </c>
      <c r="O74" s="20">
        <v>3307</v>
      </c>
      <c r="P74" s="20">
        <v>97.43</v>
      </c>
      <c r="Q74" s="20">
        <v>798.43</v>
      </c>
      <c r="R74" s="20">
        <v>171</v>
      </c>
      <c r="S74" s="163">
        <v>141</v>
      </c>
      <c r="T74" s="97"/>
    </row>
    <row r="75" spans="1:21" s="9" customFormat="1" ht="63.75" customHeight="1">
      <c r="A75" s="302"/>
      <c r="B75" s="64" t="s">
        <v>164</v>
      </c>
      <c r="C75" s="11" t="s">
        <v>165</v>
      </c>
      <c r="D75" s="12" t="s">
        <v>155</v>
      </c>
      <c r="E75" s="13" t="s">
        <v>46</v>
      </c>
      <c r="F75" s="13" t="s">
        <v>0</v>
      </c>
      <c r="G75" s="13" t="s">
        <v>42</v>
      </c>
      <c r="H75" s="20">
        <v>38.49</v>
      </c>
      <c r="I75" s="20">
        <v>1.48</v>
      </c>
      <c r="J75" s="20">
        <v>0</v>
      </c>
      <c r="K75" s="20">
        <v>0</v>
      </c>
      <c r="L75" s="20">
        <v>0</v>
      </c>
      <c r="M75" s="20">
        <v>0</v>
      </c>
      <c r="N75" s="20">
        <v>0</v>
      </c>
      <c r="O75" s="20">
        <v>0</v>
      </c>
      <c r="P75" s="20">
        <v>0</v>
      </c>
      <c r="Q75" s="20">
        <v>0.16</v>
      </c>
      <c r="R75" s="20">
        <v>0</v>
      </c>
      <c r="S75" s="163">
        <v>0</v>
      </c>
      <c r="T75" s="97"/>
    </row>
    <row r="76" spans="1:21" s="9" customFormat="1" ht="63.75" customHeight="1">
      <c r="A76" s="302"/>
      <c r="B76" s="64" t="s">
        <v>166</v>
      </c>
      <c r="C76" s="11" t="s">
        <v>167</v>
      </c>
      <c r="D76" s="12" t="s">
        <v>155</v>
      </c>
      <c r="E76" s="13" t="s">
        <v>46</v>
      </c>
      <c r="F76" s="13" t="s">
        <v>0</v>
      </c>
      <c r="G76" s="13" t="s">
        <v>42</v>
      </c>
      <c r="H76" s="20">
        <v>0</v>
      </c>
      <c r="I76" s="20">
        <v>910</v>
      </c>
      <c r="J76" s="20">
        <v>5</v>
      </c>
      <c r="K76" s="20">
        <v>0</v>
      </c>
      <c r="L76" s="20">
        <v>0</v>
      </c>
      <c r="M76" s="20">
        <v>0</v>
      </c>
      <c r="N76" s="20"/>
      <c r="O76" s="20"/>
      <c r="P76" s="20"/>
      <c r="Q76" s="20">
        <v>3</v>
      </c>
      <c r="R76" s="20">
        <v>0</v>
      </c>
      <c r="S76" s="163">
        <v>0</v>
      </c>
      <c r="T76" s="97"/>
    </row>
    <row r="77" spans="1:21" s="9" customFormat="1" ht="63.75" customHeight="1">
      <c r="A77" s="302"/>
      <c r="B77" s="64" t="s">
        <v>168</v>
      </c>
      <c r="C77" s="11" t="s">
        <v>169</v>
      </c>
      <c r="D77" s="12" t="s">
        <v>155</v>
      </c>
      <c r="E77" s="13" t="s">
        <v>46</v>
      </c>
      <c r="F77" s="13" t="s">
        <v>0</v>
      </c>
      <c r="G77" s="13" t="s">
        <v>42</v>
      </c>
      <c r="H77" s="20">
        <v>0</v>
      </c>
      <c r="I77" s="20">
        <v>0</v>
      </c>
      <c r="J77" s="20">
        <v>0</v>
      </c>
      <c r="K77" s="20">
        <v>0</v>
      </c>
      <c r="L77" s="20">
        <v>0</v>
      </c>
      <c r="M77" s="20">
        <v>73.75</v>
      </c>
      <c r="N77" s="20">
        <v>0</v>
      </c>
      <c r="O77" s="20">
        <v>0</v>
      </c>
      <c r="P77" s="20">
        <v>186</v>
      </c>
      <c r="Q77" s="20">
        <v>135</v>
      </c>
      <c r="R77" s="20">
        <v>57.2</v>
      </c>
      <c r="S77" s="163">
        <v>0</v>
      </c>
      <c r="T77" s="97"/>
    </row>
    <row r="78" spans="1:21" s="9" customFormat="1" ht="63.75" customHeight="1">
      <c r="A78" s="302"/>
      <c r="B78" s="65" t="s">
        <v>170</v>
      </c>
      <c r="C78" s="29" t="s">
        <v>171</v>
      </c>
      <c r="D78" s="41" t="s">
        <v>155</v>
      </c>
      <c r="E78" s="30" t="s">
        <v>46</v>
      </c>
      <c r="F78" s="30" t="s">
        <v>0</v>
      </c>
      <c r="G78" s="30" t="s">
        <v>42</v>
      </c>
      <c r="H78" s="101">
        <v>0</v>
      </c>
      <c r="I78" s="101">
        <v>0</v>
      </c>
      <c r="J78" s="101">
        <v>0</v>
      </c>
      <c r="K78" s="101">
        <v>0</v>
      </c>
      <c r="L78" s="101">
        <v>0</v>
      </c>
      <c r="M78" s="20">
        <v>25.12</v>
      </c>
      <c r="N78" s="20">
        <v>0</v>
      </c>
      <c r="O78" s="20">
        <v>0</v>
      </c>
      <c r="P78" s="20">
        <v>27.68</v>
      </c>
      <c r="Q78" s="20">
        <v>7.04</v>
      </c>
      <c r="R78" s="20">
        <v>11.47</v>
      </c>
      <c r="S78" s="163">
        <v>0</v>
      </c>
      <c r="T78" s="97"/>
    </row>
    <row r="79" spans="1:21" s="9" customFormat="1" ht="63.75" customHeight="1">
      <c r="A79" s="302"/>
      <c r="B79" s="64" t="s">
        <v>172</v>
      </c>
      <c r="C79" s="11" t="s">
        <v>173</v>
      </c>
      <c r="D79" s="12" t="s">
        <v>155</v>
      </c>
      <c r="E79" s="13" t="s">
        <v>46</v>
      </c>
      <c r="F79" s="13" t="s">
        <v>0</v>
      </c>
      <c r="G79" s="13" t="s">
        <v>42</v>
      </c>
      <c r="H79" s="20">
        <v>0</v>
      </c>
      <c r="I79" s="20">
        <v>25.5</v>
      </c>
      <c r="J79" s="20">
        <v>29.7</v>
      </c>
      <c r="K79" s="20">
        <v>15.8</v>
      </c>
      <c r="L79" s="20">
        <v>36.049999999999997</v>
      </c>
      <c r="M79" s="102">
        <v>32.85</v>
      </c>
      <c r="N79" s="102">
        <v>7.45</v>
      </c>
      <c r="O79" s="102">
        <v>43.75</v>
      </c>
      <c r="P79" s="102">
        <v>31.9</v>
      </c>
      <c r="Q79" s="102">
        <v>25.75</v>
      </c>
      <c r="R79" s="102">
        <v>19.75</v>
      </c>
      <c r="S79" s="169">
        <v>11.66</v>
      </c>
      <c r="T79" s="97"/>
    </row>
    <row r="80" spans="1:21" s="9" customFormat="1" ht="63.75" customHeight="1">
      <c r="A80" s="302"/>
      <c r="B80" s="64" t="s">
        <v>174</v>
      </c>
      <c r="C80" s="11" t="s">
        <v>175</v>
      </c>
      <c r="D80" s="12" t="s">
        <v>155</v>
      </c>
      <c r="E80" s="13" t="s">
        <v>46</v>
      </c>
      <c r="F80" s="13" t="s">
        <v>0</v>
      </c>
      <c r="G80" s="13" t="s">
        <v>42</v>
      </c>
      <c r="H80" s="20">
        <v>0</v>
      </c>
      <c r="I80" s="20">
        <v>1.08</v>
      </c>
      <c r="J80" s="20">
        <v>8.77</v>
      </c>
      <c r="K80" s="20">
        <v>14.18</v>
      </c>
      <c r="L80" s="20">
        <v>23.64</v>
      </c>
      <c r="M80" s="102">
        <v>11.19</v>
      </c>
      <c r="N80" s="102">
        <v>0.68</v>
      </c>
      <c r="O80" s="102">
        <v>0.65</v>
      </c>
      <c r="P80" s="102">
        <v>4.75</v>
      </c>
      <c r="Q80" s="102">
        <v>1.43</v>
      </c>
      <c r="R80" s="102">
        <v>4.09</v>
      </c>
      <c r="S80" s="169">
        <v>3.82</v>
      </c>
      <c r="T80" s="97"/>
    </row>
    <row r="81" spans="1:21" s="9" customFormat="1" ht="63.75" customHeight="1">
      <c r="A81" s="302"/>
      <c r="B81" s="64" t="s">
        <v>176</v>
      </c>
      <c r="C81" s="11" t="s">
        <v>177</v>
      </c>
      <c r="D81" s="12" t="s">
        <v>155</v>
      </c>
      <c r="E81" s="13" t="s">
        <v>46</v>
      </c>
      <c r="F81" s="13" t="s">
        <v>0</v>
      </c>
      <c r="G81" s="13" t="s">
        <v>42</v>
      </c>
      <c r="H81" s="20">
        <v>0.05</v>
      </c>
      <c r="I81" s="20">
        <v>0.67</v>
      </c>
      <c r="J81" s="20">
        <v>0.12</v>
      </c>
      <c r="K81" s="20">
        <v>0.06</v>
      </c>
      <c r="L81" s="20">
        <v>0.05</v>
      </c>
      <c r="M81" s="102">
        <v>0.09</v>
      </c>
      <c r="N81" s="102">
        <v>0.32</v>
      </c>
      <c r="O81" s="102">
        <v>1.45</v>
      </c>
      <c r="P81" s="102">
        <v>0.17</v>
      </c>
      <c r="Q81" s="102">
        <v>0.45</v>
      </c>
      <c r="R81" s="102">
        <v>0.15</v>
      </c>
      <c r="S81" s="169">
        <v>0.09</v>
      </c>
      <c r="T81" s="97"/>
    </row>
    <row r="82" spans="1:21" s="9" customFormat="1" ht="63.75" customHeight="1">
      <c r="A82" s="302"/>
      <c r="B82" s="64" t="s">
        <v>178</v>
      </c>
      <c r="C82" s="11" t="s">
        <v>179</v>
      </c>
      <c r="D82" s="12" t="s">
        <v>155</v>
      </c>
      <c r="E82" s="13" t="s">
        <v>46</v>
      </c>
      <c r="F82" s="13" t="s">
        <v>0</v>
      </c>
      <c r="G82" s="13" t="s">
        <v>42</v>
      </c>
      <c r="H82" s="103">
        <v>1081</v>
      </c>
      <c r="I82" s="103">
        <v>1835</v>
      </c>
      <c r="J82" s="103">
        <v>1860</v>
      </c>
      <c r="K82" s="103">
        <v>1438</v>
      </c>
      <c r="L82" s="103">
        <v>1111</v>
      </c>
      <c r="M82" s="104">
        <v>1129</v>
      </c>
      <c r="N82" s="102">
        <v>1005</v>
      </c>
      <c r="O82" s="102">
        <v>1122</v>
      </c>
      <c r="P82" s="102">
        <v>1775</v>
      </c>
      <c r="Q82" s="102">
        <v>1156</v>
      </c>
      <c r="R82" s="102">
        <v>1248</v>
      </c>
      <c r="S82" s="169">
        <v>942</v>
      </c>
      <c r="T82" s="97"/>
    </row>
    <row r="83" spans="1:21" s="9" customFormat="1" ht="63.75" customHeight="1">
      <c r="A83" s="302"/>
      <c r="B83" s="64" t="s">
        <v>180</v>
      </c>
      <c r="C83" s="11" t="s">
        <v>181</v>
      </c>
      <c r="D83" s="12" t="s">
        <v>155</v>
      </c>
      <c r="E83" s="13" t="s">
        <v>46</v>
      </c>
      <c r="F83" s="13" t="s">
        <v>0</v>
      </c>
      <c r="G83" s="13" t="s">
        <v>42</v>
      </c>
      <c r="H83" s="20">
        <v>6.6</v>
      </c>
      <c r="I83" s="20">
        <v>54.26</v>
      </c>
      <c r="J83" s="20">
        <v>1.27</v>
      </c>
      <c r="K83" s="20">
        <v>-10.75</v>
      </c>
      <c r="L83" s="20">
        <v>-26.8</v>
      </c>
      <c r="M83" s="102">
        <v>15.7</v>
      </c>
      <c r="N83" s="102">
        <v>-3.92</v>
      </c>
      <c r="O83" s="102">
        <v>1.19</v>
      </c>
      <c r="P83" s="102">
        <v>64.819999999999993</v>
      </c>
      <c r="Q83" s="102">
        <v>-32.36</v>
      </c>
      <c r="R83" s="102">
        <v>0.8</v>
      </c>
      <c r="S83" s="169">
        <v>-12.13</v>
      </c>
      <c r="T83" s="97"/>
    </row>
    <row r="84" spans="1:21" s="9" customFormat="1" ht="63.75" customHeight="1">
      <c r="A84" s="302"/>
      <c r="B84" s="64" t="s">
        <v>182</v>
      </c>
      <c r="C84" s="11" t="s">
        <v>183</v>
      </c>
      <c r="D84" s="12" t="s">
        <v>155</v>
      </c>
      <c r="E84" s="13" t="s">
        <v>46</v>
      </c>
      <c r="F84" s="13" t="s">
        <v>0</v>
      </c>
      <c r="G84" s="13" t="s">
        <v>42</v>
      </c>
      <c r="H84" s="20">
        <v>0.34</v>
      </c>
      <c r="I84" s="20">
        <v>0.56000000000000005</v>
      </c>
      <c r="J84" s="20">
        <v>0.56999999999999995</v>
      </c>
      <c r="K84" s="20">
        <v>0.45</v>
      </c>
      <c r="L84" s="20">
        <v>0.34</v>
      </c>
      <c r="M84" s="102">
        <v>0.36</v>
      </c>
      <c r="N84" s="102">
        <v>0.33</v>
      </c>
      <c r="O84" s="102">
        <v>0.28000000000000003</v>
      </c>
      <c r="P84" s="102">
        <v>0.44</v>
      </c>
      <c r="Q84" s="102">
        <v>0.28999999999999998</v>
      </c>
      <c r="R84" s="102">
        <v>0.31</v>
      </c>
      <c r="S84" s="169">
        <v>0.25</v>
      </c>
      <c r="T84" s="97"/>
    </row>
    <row r="85" spans="1:21" s="9" customFormat="1" ht="63.75" customHeight="1">
      <c r="A85" s="302"/>
      <c r="B85" s="64" t="s">
        <v>184</v>
      </c>
      <c r="C85" s="11" t="s">
        <v>185</v>
      </c>
      <c r="D85" s="12" t="s">
        <v>155</v>
      </c>
      <c r="E85" s="13" t="s">
        <v>46</v>
      </c>
      <c r="F85" s="13" t="s">
        <v>0</v>
      </c>
      <c r="G85" s="13" t="s">
        <v>42</v>
      </c>
      <c r="H85" s="20">
        <v>13314</v>
      </c>
      <c r="I85" s="20">
        <v>22784</v>
      </c>
      <c r="J85" s="20">
        <v>23892.5</v>
      </c>
      <c r="K85" s="20">
        <v>18489.5</v>
      </c>
      <c r="L85" s="20">
        <v>20370</v>
      </c>
      <c r="M85" s="102">
        <v>18717</v>
      </c>
      <c r="N85" s="102">
        <v>14877</v>
      </c>
      <c r="O85" s="102">
        <v>22029</v>
      </c>
      <c r="P85" s="102">
        <v>20949</v>
      </c>
      <c r="Q85" s="102">
        <v>21056</v>
      </c>
      <c r="R85" s="102">
        <v>18531</v>
      </c>
      <c r="S85" s="169">
        <v>17864.5</v>
      </c>
      <c r="T85" s="97"/>
    </row>
    <row r="86" spans="1:21" s="9" customFormat="1" ht="63.75" customHeight="1">
      <c r="A86" s="302"/>
      <c r="B86" s="64" t="s">
        <v>186</v>
      </c>
      <c r="C86" s="11" t="s">
        <v>187</v>
      </c>
      <c r="D86" s="12" t="s">
        <v>155</v>
      </c>
      <c r="E86" s="13" t="s">
        <v>46</v>
      </c>
      <c r="F86" s="13" t="s">
        <v>0</v>
      </c>
      <c r="G86" s="13" t="s">
        <v>42</v>
      </c>
      <c r="H86" s="20">
        <v>-22.49</v>
      </c>
      <c r="I86" s="20">
        <v>143.41999999999999</v>
      </c>
      <c r="J86" s="20">
        <v>0.55000000000000004</v>
      </c>
      <c r="K86" s="20">
        <v>-30.7</v>
      </c>
      <c r="L86" s="20">
        <v>25.38</v>
      </c>
      <c r="M86" s="102">
        <v>-9.56</v>
      </c>
      <c r="N86" s="102">
        <v>-15.35</v>
      </c>
      <c r="O86" s="102">
        <v>49.62</v>
      </c>
      <c r="P86" s="102">
        <v>3.57</v>
      </c>
      <c r="Q86" s="102">
        <v>-7.79</v>
      </c>
      <c r="R86" s="102">
        <v>-13.98</v>
      </c>
      <c r="S86" s="169">
        <v>-19.170000000000002</v>
      </c>
      <c r="T86" s="97"/>
    </row>
    <row r="87" spans="1:21" s="9" customFormat="1" ht="63.75" customHeight="1">
      <c r="A87" s="302"/>
      <c r="B87" s="64" t="s">
        <v>188</v>
      </c>
      <c r="C87" s="11" t="s">
        <v>189</v>
      </c>
      <c r="D87" s="12" t="s">
        <v>155</v>
      </c>
      <c r="E87" s="13" t="s">
        <v>46</v>
      </c>
      <c r="F87" s="13" t="s">
        <v>0</v>
      </c>
      <c r="G87" s="13" t="s">
        <v>42</v>
      </c>
      <c r="H87" s="20">
        <v>8</v>
      </c>
      <c r="I87" s="20">
        <v>14.73</v>
      </c>
      <c r="J87" s="20">
        <v>15.22</v>
      </c>
      <c r="K87" s="20">
        <v>11.38</v>
      </c>
      <c r="L87" s="20">
        <v>12.95</v>
      </c>
      <c r="M87" s="102">
        <v>11.84</v>
      </c>
      <c r="N87" s="102">
        <v>9.59</v>
      </c>
      <c r="O87" s="102">
        <v>11.17</v>
      </c>
      <c r="P87" s="102">
        <v>11.01</v>
      </c>
      <c r="Q87" s="102">
        <v>10.6</v>
      </c>
      <c r="R87" s="102">
        <v>9.24</v>
      </c>
      <c r="S87" s="169">
        <v>8.3800000000000008</v>
      </c>
      <c r="T87" s="97"/>
    </row>
    <row r="88" spans="1:21" s="9" customFormat="1" ht="63.75" customHeight="1" thickBot="1">
      <c r="A88" s="302"/>
      <c r="B88" s="65" t="s">
        <v>190</v>
      </c>
      <c r="C88" s="29" t="s">
        <v>191</v>
      </c>
      <c r="D88" s="41" t="s">
        <v>155</v>
      </c>
      <c r="E88" s="30" t="s">
        <v>46</v>
      </c>
      <c r="F88" s="30" t="s">
        <v>0</v>
      </c>
      <c r="G88" s="30" t="s">
        <v>42</v>
      </c>
      <c r="H88" s="101">
        <v>100</v>
      </c>
      <c r="I88" s="101">
        <v>100</v>
      </c>
      <c r="J88" s="101">
        <v>100</v>
      </c>
      <c r="K88" s="101">
        <v>100</v>
      </c>
      <c r="L88" s="101">
        <v>100</v>
      </c>
      <c r="M88" s="105">
        <v>100</v>
      </c>
      <c r="N88" s="105">
        <v>100</v>
      </c>
      <c r="O88" s="105">
        <v>100</v>
      </c>
      <c r="P88" s="105">
        <v>100</v>
      </c>
      <c r="Q88" s="105">
        <v>100</v>
      </c>
      <c r="R88" s="105">
        <v>100</v>
      </c>
      <c r="S88" s="170">
        <v>100</v>
      </c>
      <c r="T88" s="97"/>
    </row>
    <row r="89" spans="1:21" s="9" customFormat="1" ht="63.75" customHeight="1">
      <c r="A89" s="303" t="s">
        <v>192</v>
      </c>
      <c r="B89" s="32" t="s">
        <v>193</v>
      </c>
      <c r="C89" s="15" t="s">
        <v>194</v>
      </c>
      <c r="D89" s="16" t="s">
        <v>102</v>
      </c>
      <c r="E89" s="17">
        <v>0.7</v>
      </c>
      <c r="F89" s="17" t="s">
        <v>0</v>
      </c>
      <c r="G89" s="17" t="s">
        <v>47</v>
      </c>
      <c r="H89" s="253">
        <v>1.5333000000000001</v>
      </c>
      <c r="I89" s="253"/>
      <c r="J89" s="253"/>
      <c r="K89" s="253"/>
      <c r="L89" s="253"/>
      <c r="M89" s="253"/>
      <c r="N89" s="253"/>
      <c r="O89" s="253"/>
      <c r="P89" s="253"/>
      <c r="Q89" s="253"/>
      <c r="R89" s="253"/>
      <c r="S89" s="254"/>
      <c r="T89" s="97"/>
    </row>
    <row r="90" spans="1:21" s="9" customFormat="1" ht="66.75" customHeight="1">
      <c r="A90" s="304"/>
      <c r="B90" s="79" t="s">
        <v>195</v>
      </c>
      <c r="C90" s="11" t="s">
        <v>196</v>
      </c>
      <c r="D90" s="26" t="s">
        <v>319</v>
      </c>
      <c r="E90" s="13">
        <v>1</v>
      </c>
      <c r="F90" s="13" t="s">
        <v>28</v>
      </c>
      <c r="G90" s="13" t="s">
        <v>42</v>
      </c>
      <c r="H90" s="23">
        <v>1</v>
      </c>
      <c r="I90" s="23">
        <v>1</v>
      </c>
      <c r="J90" s="23">
        <v>1</v>
      </c>
      <c r="K90" s="23">
        <v>1</v>
      </c>
      <c r="L90" s="23">
        <v>1</v>
      </c>
      <c r="M90" s="23">
        <v>1</v>
      </c>
      <c r="N90" s="23">
        <v>1</v>
      </c>
      <c r="O90" s="23">
        <v>1</v>
      </c>
      <c r="P90" s="23">
        <v>1</v>
      </c>
      <c r="Q90" s="23">
        <v>1</v>
      </c>
      <c r="R90" s="23">
        <v>1</v>
      </c>
      <c r="S90" s="167">
        <v>1</v>
      </c>
      <c r="T90" s="149">
        <f t="shared" ref="T90:T92" si="7">AVERAGE(H90:S90)</f>
        <v>1</v>
      </c>
      <c r="U90" s="150">
        <f t="shared" ref="U90:U92" si="8">+T90-E90</f>
        <v>0</v>
      </c>
    </row>
    <row r="91" spans="1:21" s="9" customFormat="1" ht="55.5" customHeight="1">
      <c r="A91" s="304"/>
      <c r="B91" s="79" t="s">
        <v>197</v>
      </c>
      <c r="C91" s="13" t="s">
        <v>198</v>
      </c>
      <c r="D91" s="26" t="s">
        <v>319</v>
      </c>
      <c r="E91" s="13">
        <v>1</v>
      </c>
      <c r="F91" s="13" t="s">
        <v>28</v>
      </c>
      <c r="G91" s="13" t="s">
        <v>29</v>
      </c>
      <c r="H91" s="203">
        <v>1</v>
      </c>
      <c r="I91" s="203"/>
      <c r="J91" s="203"/>
      <c r="K91" s="203"/>
      <c r="L91" s="203"/>
      <c r="M91" s="203"/>
      <c r="N91" s="203">
        <v>1</v>
      </c>
      <c r="O91" s="204"/>
      <c r="P91" s="204"/>
      <c r="Q91" s="204"/>
      <c r="R91" s="204"/>
      <c r="S91" s="205"/>
      <c r="T91" s="149">
        <f t="shared" si="7"/>
        <v>1</v>
      </c>
      <c r="U91" s="150">
        <f t="shared" si="8"/>
        <v>0</v>
      </c>
    </row>
    <row r="92" spans="1:21" s="9" customFormat="1" ht="65.25" customHeight="1" thickBot="1">
      <c r="A92" s="305"/>
      <c r="B92" s="80" t="s">
        <v>199</v>
      </c>
      <c r="C92" s="29" t="s">
        <v>200</v>
      </c>
      <c r="D92" s="30" t="s">
        <v>127</v>
      </c>
      <c r="E92" s="30">
        <v>0.8</v>
      </c>
      <c r="F92" s="30" t="s">
        <v>28</v>
      </c>
      <c r="G92" s="30" t="s">
        <v>42</v>
      </c>
      <c r="H92" s="98">
        <v>1</v>
      </c>
      <c r="I92" s="98">
        <v>1</v>
      </c>
      <c r="J92" s="98" t="s">
        <v>91</v>
      </c>
      <c r="K92" s="98">
        <v>1</v>
      </c>
      <c r="L92" s="98">
        <v>1</v>
      </c>
      <c r="M92" s="98">
        <v>1</v>
      </c>
      <c r="N92" s="130">
        <v>1</v>
      </c>
      <c r="O92" s="130">
        <v>1</v>
      </c>
      <c r="P92" s="130">
        <v>1</v>
      </c>
      <c r="Q92" s="130">
        <v>1</v>
      </c>
      <c r="R92" s="130">
        <v>1</v>
      </c>
      <c r="S92" s="172">
        <v>1</v>
      </c>
      <c r="T92" s="149">
        <f t="shared" si="7"/>
        <v>1</v>
      </c>
      <c r="U92" s="150">
        <f t="shared" si="8"/>
        <v>0.19999999999999996</v>
      </c>
    </row>
    <row r="93" spans="1:21" s="9" customFormat="1" ht="65.25" customHeight="1">
      <c r="A93" s="310" t="s">
        <v>201</v>
      </c>
      <c r="B93" s="309" t="s">
        <v>208</v>
      </c>
      <c r="C93" s="11" t="s">
        <v>286</v>
      </c>
      <c r="D93" s="12" t="s">
        <v>32</v>
      </c>
      <c r="E93" s="92">
        <v>4.5</v>
      </c>
      <c r="F93" s="13" t="s">
        <v>0</v>
      </c>
      <c r="G93" s="13" t="s">
        <v>29</v>
      </c>
      <c r="H93" s="200">
        <v>4.76</v>
      </c>
      <c r="I93" s="200"/>
      <c r="J93" s="200"/>
      <c r="K93" s="200"/>
      <c r="L93" s="200"/>
      <c r="M93" s="200"/>
      <c r="N93" s="200">
        <v>4.7</v>
      </c>
      <c r="O93" s="200"/>
      <c r="P93" s="200"/>
      <c r="Q93" s="200"/>
      <c r="R93" s="200"/>
      <c r="S93" s="200"/>
      <c r="T93" s="97"/>
    </row>
    <row r="94" spans="1:21" s="9" customFormat="1" ht="65.25" customHeight="1">
      <c r="A94" s="311"/>
      <c r="B94" s="309"/>
      <c r="C94" s="11" t="s">
        <v>288</v>
      </c>
      <c r="D94" s="12" t="s">
        <v>32</v>
      </c>
      <c r="E94" s="92">
        <v>4.5</v>
      </c>
      <c r="F94" s="13" t="s">
        <v>0</v>
      </c>
      <c r="G94" s="13" t="s">
        <v>29</v>
      </c>
      <c r="H94" s="200">
        <v>4.6399999999999997</v>
      </c>
      <c r="I94" s="200"/>
      <c r="J94" s="200"/>
      <c r="K94" s="200"/>
      <c r="L94" s="200"/>
      <c r="M94" s="200"/>
      <c r="N94" s="200">
        <v>4.72</v>
      </c>
      <c r="O94" s="200"/>
      <c r="P94" s="200"/>
      <c r="Q94" s="200"/>
      <c r="R94" s="200"/>
      <c r="S94" s="200"/>
      <c r="T94" s="97"/>
    </row>
    <row r="95" spans="1:21" s="9" customFormat="1" ht="65.25" customHeight="1">
      <c r="A95" s="311"/>
      <c r="B95" s="309"/>
      <c r="C95" s="11" t="s">
        <v>287</v>
      </c>
      <c r="D95" s="12" t="s">
        <v>32</v>
      </c>
      <c r="E95" s="92">
        <v>4.5</v>
      </c>
      <c r="F95" s="13" t="s">
        <v>0</v>
      </c>
      <c r="G95" s="13" t="s">
        <v>29</v>
      </c>
      <c r="H95" s="200">
        <v>4.7</v>
      </c>
      <c r="I95" s="200"/>
      <c r="J95" s="200"/>
      <c r="K95" s="200"/>
      <c r="L95" s="200"/>
      <c r="M95" s="200"/>
      <c r="N95" s="200">
        <v>4.55</v>
      </c>
      <c r="O95" s="200"/>
      <c r="P95" s="200"/>
      <c r="Q95" s="200"/>
      <c r="R95" s="200"/>
      <c r="S95" s="200"/>
      <c r="T95" s="97"/>
    </row>
    <row r="96" spans="1:21" s="9" customFormat="1" ht="65.25" customHeight="1">
      <c r="A96" s="311"/>
      <c r="B96" s="309"/>
      <c r="C96" s="11" t="s">
        <v>285</v>
      </c>
      <c r="D96" s="12" t="s">
        <v>32</v>
      </c>
      <c r="E96" s="92">
        <v>4.5</v>
      </c>
      <c r="F96" s="13" t="s">
        <v>0</v>
      </c>
      <c r="G96" s="13" t="s">
        <v>29</v>
      </c>
      <c r="H96" s="200">
        <v>4.72</v>
      </c>
      <c r="I96" s="200"/>
      <c r="J96" s="200"/>
      <c r="K96" s="200"/>
      <c r="L96" s="200"/>
      <c r="M96" s="200"/>
      <c r="N96" s="200">
        <v>47.71</v>
      </c>
      <c r="O96" s="200"/>
      <c r="P96" s="200"/>
      <c r="Q96" s="200"/>
      <c r="R96" s="200"/>
      <c r="S96" s="200"/>
      <c r="T96" s="97"/>
    </row>
    <row r="97" spans="1:20" s="9" customFormat="1" ht="65.25" customHeight="1">
      <c r="A97" s="311"/>
      <c r="B97" s="154" t="s">
        <v>303</v>
      </c>
      <c r="C97" s="11" t="s">
        <v>207</v>
      </c>
      <c r="D97" s="12" t="s">
        <v>102</v>
      </c>
      <c r="E97" s="13">
        <v>0.9</v>
      </c>
      <c r="F97" s="13" t="s">
        <v>0</v>
      </c>
      <c r="G97" s="13" t="s">
        <v>47</v>
      </c>
      <c r="H97" s="203">
        <v>1</v>
      </c>
      <c r="I97" s="203"/>
      <c r="J97" s="203"/>
      <c r="K97" s="203"/>
      <c r="L97" s="203"/>
      <c r="M97" s="203"/>
      <c r="N97" s="203"/>
      <c r="O97" s="203"/>
      <c r="P97" s="203"/>
      <c r="Q97" s="203"/>
      <c r="R97" s="203"/>
      <c r="S97" s="209"/>
      <c r="T97" s="97"/>
    </row>
    <row r="98" spans="1:20" s="9" customFormat="1" ht="65.25" customHeight="1">
      <c r="A98" s="311"/>
      <c r="B98" s="154" t="s">
        <v>304</v>
      </c>
      <c r="C98" s="11" t="s">
        <v>206</v>
      </c>
      <c r="D98" s="12" t="s">
        <v>102</v>
      </c>
      <c r="E98" s="13">
        <v>1</v>
      </c>
      <c r="F98" s="13" t="s">
        <v>0</v>
      </c>
      <c r="G98" s="13" t="s">
        <v>47</v>
      </c>
      <c r="H98" s="203">
        <v>1</v>
      </c>
      <c r="I98" s="203"/>
      <c r="J98" s="203"/>
      <c r="K98" s="203"/>
      <c r="L98" s="203"/>
      <c r="M98" s="203"/>
      <c r="N98" s="203"/>
      <c r="O98" s="203"/>
      <c r="P98" s="203"/>
      <c r="Q98" s="203"/>
      <c r="R98" s="203"/>
      <c r="S98" s="209"/>
      <c r="T98" s="97"/>
    </row>
    <row r="99" spans="1:20" s="9" customFormat="1" ht="72" customHeight="1">
      <c r="A99" s="311"/>
      <c r="B99" s="242" t="s">
        <v>305</v>
      </c>
      <c r="C99" s="21" t="s">
        <v>202</v>
      </c>
      <c r="D99" s="243" t="s">
        <v>36</v>
      </c>
      <c r="E99" s="244">
        <v>0.7</v>
      </c>
      <c r="F99" s="31" t="s">
        <v>0</v>
      </c>
      <c r="G99" s="31" t="s">
        <v>29</v>
      </c>
      <c r="H99" s="245">
        <v>0.77080000000000004</v>
      </c>
      <c r="I99" s="246"/>
      <c r="J99" s="246"/>
      <c r="K99" s="246"/>
      <c r="L99" s="246"/>
      <c r="M99" s="246"/>
      <c r="N99" s="245">
        <v>0.76919999999999999</v>
      </c>
      <c r="O99" s="246"/>
      <c r="P99" s="246"/>
      <c r="Q99" s="246"/>
      <c r="R99" s="246"/>
      <c r="S99" s="247"/>
      <c r="T99" s="97"/>
    </row>
    <row r="100" spans="1:20" s="9" customFormat="1" ht="79.5" customHeight="1">
      <c r="A100" s="311"/>
      <c r="B100" s="242"/>
      <c r="C100" s="11" t="s">
        <v>203</v>
      </c>
      <c r="D100" s="243"/>
      <c r="E100" s="244"/>
      <c r="F100" s="31" t="s">
        <v>0</v>
      </c>
      <c r="G100" s="31" t="s">
        <v>29</v>
      </c>
      <c r="H100" s="203">
        <v>0.82830000000000004</v>
      </c>
      <c r="I100" s="204"/>
      <c r="J100" s="204"/>
      <c r="K100" s="204"/>
      <c r="L100" s="204"/>
      <c r="M100" s="204"/>
      <c r="N100" s="203">
        <v>0.85</v>
      </c>
      <c r="O100" s="204"/>
      <c r="P100" s="204"/>
      <c r="Q100" s="204"/>
      <c r="R100" s="204"/>
      <c r="S100" s="205"/>
      <c r="T100" s="97"/>
    </row>
    <row r="101" spans="1:20" s="9" customFormat="1" ht="65.25" customHeight="1">
      <c r="A101" s="311"/>
      <c r="B101" s="242"/>
      <c r="C101" s="11" t="s">
        <v>204</v>
      </c>
      <c r="D101" s="243"/>
      <c r="E101" s="244"/>
      <c r="F101" s="31" t="s">
        <v>0</v>
      </c>
      <c r="G101" s="31" t="s">
        <v>29</v>
      </c>
      <c r="H101" s="203">
        <v>0.85289999999999999</v>
      </c>
      <c r="I101" s="204"/>
      <c r="J101" s="204"/>
      <c r="K101" s="204"/>
      <c r="L101" s="204"/>
      <c r="M101" s="204"/>
      <c r="N101" s="203">
        <v>0.875</v>
      </c>
      <c r="O101" s="204"/>
      <c r="P101" s="204"/>
      <c r="Q101" s="204"/>
      <c r="R101" s="204"/>
      <c r="S101" s="205"/>
      <c r="T101" s="97"/>
    </row>
    <row r="102" spans="1:20" s="9" customFormat="1" ht="71.25" customHeight="1" thickBot="1">
      <c r="A102" s="311"/>
      <c r="B102" s="242"/>
      <c r="C102" s="29" t="s">
        <v>205</v>
      </c>
      <c r="D102" s="243"/>
      <c r="E102" s="244"/>
      <c r="F102" s="31" t="s">
        <v>0</v>
      </c>
      <c r="G102" s="31" t="s">
        <v>29</v>
      </c>
      <c r="H102" s="206">
        <v>0.82</v>
      </c>
      <c r="I102" s="207"/>
      <c r="J102" s="207"/>
      <c r="K102" s="207"/>
      <c r="L102" s="207"/>
      <c r="M102" s="207"/>
      <c r="N102" s="206">
        <v>0.87229999999999996</v>
      </c>
      <c r="O102" s="207"/>
      <c r="P102" s="207"/>
      <c r="Q102" s="207"/>
      <c r="R102" s="207"/>
      <c r="S102" s="208"/>
      <c r="T102" s="97"/>
    </row>
    <row r="103" spans="1:20" s="9" customFormat="1" ht="60.75" customHeight="1">
      <c r="A103" s="311"/>
      <c r="B103" s="226" t="s">
        <v>209</v>
      </c>
      <c r="C103" s="15" t="s">
        <v>298</v>
      </c>
      <c r="D103" s="229" t="s">
        <v>102</v>
      </c>
      <c r="E103" s="17">
        <v>0.9</v>
      </c>
      <c r="F103" s="17" t="s">
        <v>0</v>
      </c>
      <c r="G103" s="17" t="s">
        <v>29</v>
      </c>
      <c r="H103" s="232">
        <v>1</v>
      </c>
      <c r="I103" s="232"/>
      <c r="J103" s="232"/>
      <c r="K103" s="232"/>
      <c r="L103" s="232"/>
      <c r="M103" s="232"/>
      <c r="N103" s="233">
        <v>1</v>
      </c>
      <c r="O103" s="233"/>
      <c r="P103" s="233"/>
      <c r="Q103" s="233"/>
      <c r="R103" s="233"/>
      <c r="S103" s="234"/>
      <c r="T103" s="97"/>
    </row>
    <row r="104" spans="1:20" s="9" customFormat="1" ht="60" customHeight="1">
      <c r="A104" s="311"/>
      <c r="B104" s="227"/>
      <c r="C104" s="11" t="s">
        <v>301</v>
      </c>
      <c r="D104" s="230"/>
      <c r="E104" s="13">
        <v>0.9</v>
      </c>
      <c r="F104" s="13" t="s">
        <v>0</v>
      </c>
      <c r="G104" s="13" t="s">
        <v>29</v>
      </c>
      <c r="H104" s="212">
        <v>1</v>
      </c>
      <c r="I104" s="212"/>
      <c r="J104" s="212"/>
      <c r="K104" s="212"/>
      <c r="L104" s="212"/>
      <c r="M104" s="212"/>
      <c r="N104" s="201">
        <v>1</v>
      </c>
      <c r="O104" s="201"/>
      <c r="P104" s="201"/>
      <c r="Q104" s="201"/>
      <c r="R104" s="201"/>
      <c r="S104" s="202"/>
      <c r="T104" s="97"/>
    </row>
    <row r="105" spans="1:20" s="9" customFormat="1" ht="44.25">
      <c r="A105" s="311"/>
      <c r="B105" s="227"/>
      <c r="C105" s="11" t="s">
        <v>299</v>
      </c>
      <c r="D105" s="230"/>
      <c r="E105" s="13">
        <v>0.9</v>
      </c>
      <c r="F105" s="13" t="s">
        <v>0</v>
      </c>
      <c r="G105" s="13" t="s">
        <v>29</v>
      </c>
      <c r="H105" s="201">
        <v>1</v>
      </c>
      <c r="I105" s="201"/>
      <c r="J105" s="201"/>
      <c r="K105" s="201"/>
      <c r="L105" s="201"/>
      <c r="M105" s="201"/>
      <c r="N105" s="201">
        <v>1</v>
      </c>
      <c r="O105" s="201"/>
      <c r="P105" s="201"/>
      <c r="Q105" s="201"/>
      <c r="R105" s="201"/>
      <c r="S105" s="202"/>
      <c r="T105" s="97"/>
    </row>
    <row r="106" spans="1:20" s="9" customFormat="1" ht="57.75" customHeight="1" thickBot="1">
      <c r="A106" s="311"/>
      <c r="B106" s="228"/>
      <c r="C106" s="3" t="s">
        <v>300</v>
      </c>
      <c r="D106" s="231"/>
      <c r="E106" s="14">
        <v>0.9</v>
      </c>
      <c r="F106" s="14" t="s">
        <v>0</v>
      </c>
      <c r="G106" s="14" t="s">
        <v>29</v>
      </c>
      <c r="H106" s="220">
        <v>0.97</v>
      </c>
      <c r="I106" s="220"/>
      <c r="J106" s="220"/>
      <c r="K106" s="220"/>
      <c r="L106" s="220"/>
      <c r="M106" s="220"/>
      <c r="N106" s="221">
        <v>1</v>
      </c>
      <c r="O106" s="221"/>
      <c r="P106" s="221"/>
      <c r="Q106" s="221"/>
      <c r="R106" s="221"/>
      <c r="S106" s="222"/>
      <c r="T106" s="97"/>
    </row>
    <row r="107" spans="1:20" s="9" customFormat="1" ht="75.75" customHeight="1">
      <c r="A107" s="311"/>
      <c r="B107" s="7" t="s">
        <v>210</v>
      </c>
      <c r="C107" s="21" t="s">
        <v>211</v>
      </c>
      <c r="D107" s="26" t="s">
        <v>102</v>
      </c>
      <c r="E107" s="99">
        <v>1</v>
      </c>
      <c r="F107" s="46" t="s">
        <v>0</v>
      </c>
      <c r="G107" s="46" t="s">
        <v>47</v>
      </c>
      <c r="H107" s="223">
        <v>1.04</v>
      </c>
      <c r="I107" s="224"/>
      <c r="J107" s="224"/>
      <c r="K107" s="224"/>
      <c r="L107" s="224"/>
      <c r="M107" s="224"/>
      <c r="N107" s="224"/>
      <c r="O107" s="224"/>
      <c r="P107" s="224"/>
      <c r="Q107" s="224"/>
      <c r="R107" s="224"/>
      <c r="S107" s="225"/>
      <c r="T107" s="97"/>
    </row>
    <row r="108" spans="1:20" s="9" customFormat="1" ht="75.75" customHeight="1">
      <c r="A108" s="311"/>
      <c r="B108" s="7" t="s">
        <v>212</v>
      </c>
      <c r="C108" s="21" t="s">
        <v>213</v>
      </c>
      <c r="D108" s="26" t="s">
        <v>102</v>
      </c>
      <c r="E108" s="99">
        <v>1</v>
      </c>
      <c r="F108" s="46" t="s">
        <v>0</v>
      </c>
      <c r="G108" s="46" t="s">
        <v>47</v>
      </c>
      <c r="H108" s="312">
        <v>0.97</v>
      </c>
      <c r="I108" s="313"/>
      <c r="J108" s="313"/>
      <c r="K108" s="313"/>
      <c r="L108" s="313"/>
      <c r="M108" s="313"/>
      <c r="N108" s="313"/>
      <c r="O108" s="313"/>
      <c r="P108" s="313"/>
      <c r="Q108" s="313"/>
      <c r="R108" s="313"/>
      <c r="S108" s="314"/>
      <c r="T108" s="97"/>
    </row>
    <row r="109" spans="1:20" s="9" customFormat="1" ht="75.75" customHeight="1">
      <c r="A109" s="311"/>
      <c r="B109" s="7" t="s">
        <v>214</v>
      </c>
      <c r="C109" s="21" t="s">
        <v>213</v>
      </c>
      <c r="D109" s="26" t="s">
        <v>102</v>
      </c>
      <c r="E109" s="99">
        <v>1</v>
      </c>
      <c r="F109" s="46" t="s">
        <v>0</v>
      </c>
      <c r="G109" s="46" t="s">
        <v>47</v>
      </c>
      <c r="H109" s="315">
        <v>1.06</v>
      </c>
      <c r="I109" s="316"/>
      <c r="J109" s="316"/>
      <c r="K109" s="316"/>
      <c r="L109" s="316"/>
      <c r="M109" s="316"/>
      <c r="N109" s="316"/>
      <c r="O109" s="316"/>
      <c r="P109" s="316"/>
      <c r="Q109" s="316"/>
      <c r="R109" s="316"/>
      <c r="S109" s="317"/>
      <c r="T109" s="97"/>
    </row>
    <row r="110" spans="1:20" s="9" customFormat="1" ht="75.75" customHeight="1" thickBot="1">
      <c r="A110" s="311"/>
      <c r="B110" s="43" t="s">
        <v>215</v>
      </c>
      <c r="C110" s="69" t="s">
        <v>213</v>
      </c>
      <c r="D110" s="44" t="s">
        <v>102</v>
      </c>
      <c r="E110" s="100">
        <v>1</v>
      </c>
      <c r="F110" s="45" t="s">
        <v>0</v>
      </c>
      <c r="G110" s="45" t="s">
        <v>47</v>
      </c>
      <c r="H110" s="318">
        <v>1.03</v>
      </c>
      <c r="I110" s="319"/>
      <c r="J110" s="319"/>
      <c r="K110" s="319"/>
      <c r="L110" s="319"/>
      <c r="M110" s="319"/>
      <c r="N110" s="319"/>
      <c r="O110" s="319"/>
      <c r="P110" s="319"/>
      <c r="Q110" s="319"/>
      <c r="R110" s="319"/>
      <c r="S110" s="320"/>
      <c r="T110" s="97"/>
    </row>
    <row r="111" spans="1:20" s="9" customFormat="1" ht="57">
      <c r="A111" s="285" t="s">
        <v>219</v>
      </c>
      <c r="B111" s="32" t="s">
        <v>220</v>
      </c>
      <c r="C111" s="15" t="s">
        <v>221</v>
      </c>
      <c r="D111" s="16" t="s">
        <v>32</v>
      </c>
      <c r="E111" s="17" t="s">
        <v>46</v>
      </c>
      <c r="F111" s="17" t="s">
        <v>0</v>
      </c>
      <c r="G111" s="17" t="s">
        <v>47</v>
      </c>
      <c r="H111" s="288" t="s">
        <v>91</v>
      </c>
      <c r="I111" s="288"/>
      <c r="J111" s="288"/>
      <c r="K111" s="288"/>
      <c r="L111" s="288"/>
      <c r="M111" s="288"/>
      <c r="N111" s="288"/>
      <c r="O111" s="288"/>
      <c r="P111" s="288"/>
      <c r="Q111" s="288"/>
      <c r="R111" s="288"/>
      <c r="S111" s="289"/>
    </row>
    <row r="112" spans="1:20" s="9" customFormat="1" ht="62.25" customHeight="1">
      <c r="A112" s="286"/>
      <c r="B112" s="293" t="s">
        <v>222</v>
      </c>
      <c r="C112" s="11" t="s">
        <v>308</v>
      </c>
      <c r="D112" s="295" t="s">
        <v>32</v>
      </c>
      <c r="E112" s="24">
        <v>4</v>
      </c>
      <c r="F112" s="24" t="s">
        <v>0</v>
      </c>
      <c r="G112" s="24" t="s">
        <v>29</v>
      </c>
      <c r="H112" s="198">
        <v>4.8</v>
      </c>
      <c r="I112" s="198"/>
      <c r="J112" s="198"/>
      <c r="K112" s="198"/>
      <c r="L112" s="198"/>
      <c r="M112" s="198"/>
      <c r="N112" s="198">
        <v>4.5999999999999996</v>
      </c>
      <c r="O112" s="198"/>
      <c r="P112" s="198"/>
      <c r="Q112" s="198"/>
      <c r="R112" s="198"/>
      <c r="S112" s="199"/>
    </row>
    <row r="113" spans="1:21" s="9" customFormat="1" ht="62.25" customHeight="1">
      <c r="A113" s="286"/>
      <c r="B113" s="242"/>
      <c r="C113" s="11" t="s">
        <v>309</v>
      </c>
      <c r="D113" s="243"/>
      <c r="E113" s="24">
        <v>4</v>
      </c>
      <c r="F113" s="24" t="s">
        <v>0</v>
      </c>
      <c r="G113" s="24" t="s">
        <v>29</v>
      </c>
      <c r="H113" s="198">
        <v>4.6100000000000003</v>
      </c>
      <c r="I113" s="198"/>
      <c r="J113" s="198"/>
      <c r="K113" s="198"/>
      <c r="L113" s="198"/>
      <c r="M113" s="198"/>
      <c r="N113" s="198">
        <v>4.6399999999999997</v>
      </c>
      <c r="O113" s="198"/>
      <c r="P113" s="198"/>
      <c r="Q113" s="198"/>
      <c r="R113" s="198"/>
      <c r="S113" s="199"/>
    </row>
    <row r="114" spans="1:21" s="9" customFormat="1" ht="62.25" customHeight="1">
      <c r="A114" s="286"/>
      <c r="B114" s="242"/>
      <c r="C114" s="11" t="s">
        <v>310</v>
      </c>
      <c r="D114" s="243"/>
      <c r="E114" s="24">
        <v>4</v>
      </c>
      <c r="F114" s="24" t="s">
        <v>0</v>
      </c>
      <c r="G114" s="24" t="s">
        <v>29</v>
      </c>
      <c r="H114" s="198">
        <v>4</v>
      </c>
      <c r="I114" s="198"/>
      <c r="J114" s="198"/>
      <c r="K114" s="198"/>
      <c r="L114" s="198"/>
      <c r="M114" s="198"/>
      <c r="N114" s="198">
        <v>4.7</v>
      </c>
      <c r="O114" s="198"/>
      <c r="P114" s="198"/>
      <c r="Q114" s="198"/>
      <c r="R114" s="198"/>
      <c r="S114" s="199"/>
    </row>
    <row r="115" spans="1:21" s="9" customFormat="1" ht="62.25" customHeight="1">
      <c r="A115" s="286"/>
      <c r="B115" s="294"/>
      <c r="C115" s="11" t="s">
        <v>311</v>
      </c>
      <c r="D115" s="259"/>
      <c r="E115" s="24">
        <v>4</v>
      </c>
      <c r="F115" s="24" t="s">
        <v>0</v>
      </c>
      <c r="G115" s="24" t="s">
        <v>29</v>
      </c>
      <c r="H115" s="198">
        <v>4.9000000000000004</v>
      </c>
      <c r="I115" s="198"/>
      <c r="J115" s="198"/>
      <c r="K115" s="198"/>
      <c r="L115" s="198"/>
      <c r="M115" s="198"/>
      <c r="N115" s="198">
        <v>4.9000000000000004</v>
      </c>
      <c r="O115" s="198"/>
      <c r="P115" s="198"/>
      <c r="Q115" s="198"/>
      <c r="R115" s="198"/>
      <c r="S115" s="199"/>
    </row>
    <row r="116" spans="1:21" s="9" customFormat="1" ht="47.25" customHeight="1">
      <c r="A116" s="286"/>
      <c r="B116" s="1" t="s">
        <v>223</v>
      </c>
      <c r="C116" s="11" t="s">
        <v>224</v>
      </c>
      <c r="D116" s="12" t="s">
        <v>32</v>
      </c>
      <c r="E116" s="13">
        <v>0.8</v>
      </c>
      <c r="F116" s="13" t="s">
        <v>0</v>
      </c>
      <c r="G116" s="13" t="s">
        <v>47</v>
      </c>
      <c r="H116" s="201">
        <v>1</v>
      </c>
      <c r="I116" s="201"/>
      <c r="J116" s="201"/>
      <c r="K116" s="201"/>
      <c r="L116" s="201"/>
      <c r="M116" s="201"/>
      <c r="N116" s="201"/>
      <c r="O116" s="201"/>
      <c r="P116" s="201"/>
      <c r="Q116" s="201"/>
      <c r="R116" s="201"/>
      <c r="S116" s="202"/>
    </row>
    <row r="117" spans="1:21" s="9" customFormat="1" ht="47.25" customHeight="1">
      <c r="A117" s="286"/>
      <c r="B117" s="1" t="s">
        <v>294</v>
      </c>
      <c r="C117" s="11" t="s">
        <v>227</v>
      </c>
      <c r="D117" s="12" t="s">
        <v>36</v>
      </c>
      <c r="E117" s="13">
        <v>0.02</v>
      </c>
      <c r="F117" s="13" t="s">
        <v>0</v>
      </c>
      <c r="G117" s="13" t="s">
        <v>47</v>
      </c>
      <c r="H117" s="291">
        <v>5.67E-2</v>
      </c>
      <c r="I117" s="291"/>
      <c r="J117" s="291"/>
      <c r="K117" s="291"/>
      <c r="L117" s="291"/>
      <c r="M117" s="291"/>
      <c r="N117" s="291"/>
      <c r="O117" s="291"/>
      <c r="P117" s="291"/>
      <c r="Q117" s="291"/>
      <c r="R117" s="291"/>
      <c r="S117" s="292"/>
    </row>
    <row r="118" spans="1:21" s="9" customFormat="1" ht="60.75" thickBot="1">
      <c r="A118" s="287"/>
      <c r="B118" s="28" t="s">
        <v>225</v>
      </c>
      <c r="C118" s="29" t="s">
        <v>226</v>
      </c>
      <c r="D118" s="41" t="s">
        <v>32</v>
      </c>
      <c r="E118" s="30">
        <v>0.8</v>
      </c>
      <c r="F118" s="30" t="s">
        <v>0</v>
      </c>
      <c r="G118" s="30" t="s">
        <v>47</v>
      </c>
      <c r="H118" s="282">
        <v>1</v>
      </c>
      <c r="I118" s="282"/>
      <c r="J118" s="282"/>
      <c r="K118" s="282"/>
      <c r="L118" s="282"/>
      <c r="M118" s="282"/>
      <c r="N118" s="282"/>
      <c r="O118" s="282"/>
      <c r="P118" s="282"/>
      <c r="Q118" s="282"/>
      <c r="R118" s="282"/>
      <c r="S118" s="290"/>
    </row>
    <row r="119" spans="1:21" s="9" customFormat="1" ht="99.75" customHeight="1">
      <c r="A119" s="279" t="s">
        <v>228</v>
      </c>
      <c r="B119" s="32" t="s">
        <v>306</v>
      </c>
      <c r="C119" s="15" t="s">
        <v>229</v>
      </c>
      <c r="D119" s="16" t="s">
        <v>36</v>
      </c>
      <c r="E119" s="17">
        <v>0.03</v>
      </c>
      <c r="F119" s="17" t="s">
        <v>0</v>
      </c>
      <c r="G119" s="17" t="s">
        <v>47</v>
      </c>
      <c r="H119" s="253">
        <v>0.2019</v>
      </c>
      <c r="I119" s="253"/>
      <c r="J119" s="253"/>
      <c r="K119" s="253"/>
      <c r="L119" s="253"/>
      <c r="M119" s="253"/>
      <c r="N119" s="253"/>
      <c r="O119" s="253"/>
      <c r="P119" s="253"/>
      <c r="Q119" s="253"/>
      <c r="R119" s="253"/>
      <c r="S119" s="254"/>
    </row>
    <row r="120" spans="1:21" s="9" customFormat="1" ht="83.25" customHeight="1">
      <c r="A120" s="280"/>
      <c r="B120" s="1" t="s">
        <v>307</v>
      </c>
      <c r="C120" s="11" t="s">
        <v>230</v>
      </c>
      <c r="D120" s="12" t="s">
        <v>36</v>
      </c>
      <c r="E120" s="13">
        <v>0.03</v>
      </c>
      <c r="F120" s="13" t="s">
        <v>0</v>
      </c>
      <c r="G120" s="13" t="s">
        <v>47</v>
      </c>
      <c r="H120" s="203">
        <v>3.5400000000000001E-2</v>
      </c>
      <c r="I120" s="203"/>
      <c r="J120" s="203"/>
      <c r="K120" s="203"/>
      <c r="L120" s="203"/>
      <c r="M120" s="203"/>
      <c r="N120" s="203"/>
      <c r="O120" s="203"/>
      <c r="P120" s="203"/>
      <c r="Q120" s="203"/>
      <c r="R120" s="203"/>
      <c r="S120" s="209"/>
    </row>
    <row r="121" spans="1:21" s="9" customFormat="1" ht="83.25" customHeight="1">
      <c r="A121" s="280"/>
      <c r="B121" s="79" t="s">
        <v>231</v>
      </c>
      <c r="C121" s="11" t="s">
        <v>232</v>
      </c>
      <c r="D121" s="12" t="s">
        <v>36</v>
      </c>
      <c r="E121" s="13">
        <v>0.8</v>
      </c>
      <c r="F121" s="13" t="s">
        <v>28</v>
      </c>
      <c r="G121" s="13" t="s">
        <v>29</v>
      </c>
      <c r="H121" s="201">
        <v>1</v>
      </c>
      <c r="I121" s="201"/>
      <c r="J121" s="201"/>
      <c r="K121" s="201"/>
      <c r="L121" s="201"/>
      <c r="M121" s="201"/>
      <c r="N121" s="203">
        <v>1</v>
      </c>
      <c r="O121" s="204"/>
      <c r="P121" s="204"/>
      <c r="Q121" s="204"/>
      <c r="R121" s="204"/>
      <c r="S121" s="205"/>
      <c r="T121" s="149">
        <f t="shared" ref="T121:T123" si="9">AVERAGE(H121:S121)</f>
        <v>1</v>
      </c>
      <c r="U121" s="150">
        <f t="shared" ref="U121:U124" si="10">+T121-E121</f>
        <v>0.19999999999999996</v>
      </c>
    </row>
    <row r="122" spans="1:21" s="9" customFormat="1" ht="83.25" customHeight="1">
      <c r="A122" s="280"/>
      <c r="B122" s="79" t="s">
        <v>233</v>
      </c>
      <c r="C122" s="11" t="s">
        <v>234</v>
      </c>
      <c r="D122" s="12" t="s">
        <v>36</v>
      </c>
      <c r="E122" s="13">
        <v>1</v>
      </c>
      <c r="F122" s="13" t="s">
        <v>28</v>
      </c>
      <c r="G122" s="13" t="s">
        <v>29</v>
      </c>
      <c r="H122" s="201">
        <v>1</v>
      </c>
      <c r="I122" s="201"/>
      <c r="J122" s="201"/>
      <c r="K122" s="201"/>
      <c r="L122" s="201"/>
      <c r="M122" s="201"/>
      <c r="N122" s="203">
        <v>1</v>
      </c>
      <c r="O122" s="204"/>
      <c r="P122" s="204"/>
      <c r="Q122" s="204"/>
      <c r="R122" s="204"/>
      <c r="S122" s="205"/>
      <c r="T122" s="149">
        <f t="shared" si="9"/>
        <v>1</v>
      </c>
      <c r="U122" s="150">
        <f t="shared" si="10"/>
        <v>0</v>
      </c>
    </row>
    <row r="123" spans="1:21" s="9" customFormat="1" ht="83.25" customHeight="1">
      <c r="A123" s="280"/>
      <c r="B123" s="79" t="s">
        <v>237</v>
      </c>
      <c r="C123" s="11" t="s">
        <v>238</v>
      </c>
      <c r="D123" s="12" t="s">
        <v>36</v>
      </c>
      <c r="E123" s="13">
        <v>1</v>
      </c>
      <c r="F123" s="13" t="s">
        <v>28</v>
      </c>
      <c r="G123" s="13" t="s">
        <v>29</v>
      </c>
      <c r="H123" s="201">
        <v>1</v>
      </c>
      <c r="I123" s="201"/>
      <c r="J123" s="201"/>
      <c r="K123" s="201"/>
      <c r="L123" s="201"/>
      <c r="M123" s="201"/>
      <c r="N123" s="203">
        <v>1</v>
      </c>
      <c r="O123" s="204"/>
      <c r="P123" s="204"/>
      <c r="Q123" s="204"/>
      <c r="R123" s="204"/>
      <c r="S123" s="205"/>
      <c r="T123" s="149">
        <f t="shared" si="9"/>
        <v>1</v>
      </c>
      <c r="U123" s="150">
        <f t="shared" si="10"/>
        <v>0</v>
      </c>
    </row>
    <row r="124" spans="1:21" s="9" customFormat="1" ht="83.25" customHeight="1" thickBot="1">
      <c r="A124" s="281"/>
      <c r="B124" s="80" t="s">
        <v>235</v>
      </c>
      <c r="C124" s="29" t="s">
        <v>236</v>
      </c>
      <c r="D124" s="41" t="s">
        <v>36</v>
      </c>
      <c r="E124" s="30">
        <v>1</v>
      </c>
      <c r="F124" s="30" t="s">
        <v>28</v>
      </c>
      <c r="G124" s="30" t="s">
        <v>29</v>
      </c>
      <c r="H124" s="282" t="s">
        <v>91</v>
      </c>
      <c r="I124" s="282"/>
      <c r="J124" s="282"/>
      <c r="K124" s="282"/>
      <c r="L124" s="282"/>
      <c r="M124" s="282"/>
      <c r="N124" s="206">
        <v>1</v>
      </c>
      <c r="O124" s="207"/>
      <c r="P124" s="207"/>
      <c r="Q124" s="207"/>
      <c r="R124" s="207"/>
      <c r="S124" s="208"/>
      <c r="T124" s="149"/>
      <c r="U124" s="150">
        <f t="shared" si="10"/>
        <v>-1</v>
      </c>
    </row>
    <row r="125" spans="1:21" s="9" customFormat="1" ht="79.5" customHeight="1">
      <c r="A125" s="296" t="s">
        <v>239</v>
      </c>
      <c r="B125" s="32" t="s">
        <v>240</v>
      </c>
      <c r="C125" s="15" t="s">
        <v>241</v>
      </c>
      <c r="D125" s="16" t="s">
        <v>32</v>
      </c>
      <c r="E125" s="47" t="s">
        <v>242</v>
      </c>
      <c r="F125" s="47" t="s">
        <v>0</v>
      </c>
      <c r="G125" s="47" t="s">
        <v>29</v>
      </c>
      <c r="H125" s="299">
        <v>4.67</v>
      </c>
      <c r="I125" s="300"/>
      <c r="J125" s="300"/>
      <c r="K125" s="300"/>
      <c r="L125" s="300"/>
      <c r="M125" s="300"/>
      <c r="N125" s="210">
        <v>4.75</v>
      </c>
      <c r="O125" s="210"/>
      <c r="P125" s="210"/>
      <c r="Q125" s="210"/>
      <c r="R125" s="210"/>
      <c r="S125" s="211"/>
    </row>
    <row r="126" spans="1:21" s="9" customFormat="1" ht="79.5" customHeight="1">
      <c r="A126" s="297"/>
      <c r="B126" s="1" t="s">
        <v>243</v>
      </c>
      <c r="C126" s="11" t="s">
        <v>244</v>
      </c>
      <c r="D126" s="12" t="s">
        <v>36</v>
      </c>
      <c r="E126" s="48">
        <v>0.9</v>
      </c>
      <c r="F126" s="48" t="s">
        <v>0</v>
      </c>
      <c r="G126" s="48" t="s">
        <v>29</v>
      </c>
      <c r="H126" s="203">
        <v>0.95299999999999996</v>
      </c>
      <c r="I126" s="204"/>
      <c r="J126" s="204"/>
      <c r="K126" s="204"/>
      <c r="L126" s="204"/>
      <c r="M126" s="204"/>
      <c r="N126" s="203">
        <v>0.98980000000000001</v>
      </c>
      <c r="O126" s="204"/>
      <c r="P126" s="204"/>
      <c r="Q126" s="204"/>
      <c r="R126" s="204"/>
      <c r="S126" s="205"/>
    </row>
    <row r="127" spans="1:21" s="9" customFormat="1" ht="79.5" customHeight="1">
      <c r="A127" s="297"/>
      <c r="B127" s="1" t="s">
        <v>312</v>
      </c>
      <c r="C127" s="11" t="s">
        <v>247</v>
      </c>
      <c r="D127" s="12" t="s">
        <v>36</v>
      </c>
      <c r="E127" s="48">
        <v>0.85</v>
      </c>
      <c r="F127" s="48" t="s">
        <v>0</v>
      </c>
      <c r="G127" s="48" t="s">
        <v>47</v>
      </c>
      <c r="H127" s="203">
        <v>0.89839999999999998</v>
      </c>
      <c r="I127" s="203"/>
      <c r="J127" s="203"/>
      <c r="K127" s="203"/>
      <c r="L127" s="203"/>
      <c r="M127" s="203"/>
      <c r="N127" s="203"/>
      <c r="O127" s="203"/>
      <c r="P127" s="203"/>
      <c r="Q127" s="203"/>
      <c r="R127" s="203"/>
      <c r="S127" s="209"/>
    </row>
    <row r="128" spans="1:21" s="9" customFormat="1" ht="79.5" customHeight="1">
      <c r="A128" s="297"/>
      <c r="B128" s="1" t="s">
        <v>258</v>
      </c>
      <c r="C128" s="11" t="s">
        <v>259</v>
      </c>
      <c r="D128" s="12" t="s">
        <v>127</v>
      </c>
      <c r="E128" s="48">
        <v>1.4999999999999999E-2</v>
      </c>
      <c r="F128" s="48" t="s">
        <v>0</v>
      </c>
      <c r="G128" s="48" t="s">
        <v>47</v>
      </c>
      <c r="H128" s="271">
        <v>6.7000000000000002E-3</v>
      </c>
      <c r="I128" s="271"/>
      <c r="J128" s="271"/>
      <c r="K128" s="271"/>
      <c r="L128" s="271"/>
      <c r="M128" s="271"/>
      <c r="N128" s="271"/>
      <c r="O128" s="271"/>
      <c r="P128" s="271"/>
      <c r="Q128" s="271"/>
      <c r="R128" s="271"/>
      <c r="S128" s="272"/>
    </row>
    <row r="129" spans="1:20" s="9" customFormat="1" ht="79.5" customHeight="1">
      <c r="A129" s="297"/>
      <c r="B129" s="1" t="s">
        <v>245</v>
      </c>
      <c r="C129" s="11" t="s">
        <v>246</v>
      </c>
      <c r="D129" s="12" t="s">
        <v>32</v>
      </c>
      <c r="E129" s="48">
        <v>0.5</v>
      </c>
      <c r="F129" s="48" t="s">
        <v>0</v>
      </c>
      <c r="G129" s="48" t="s">
        <v>29</v>
      </c>
      <c r="H129" s="203">
        <v>0.93969999999999998</v>
      </c>
      <c r="I129" s="204"/>
      <c r="J129" s="204"/>
      <c r="K129" s="204"/>
      <c r="L129" s="204"/>
      <c r="M129" s="204"/>
      <c r="N129" s="203">
        <v>0.96209999999999996</v>
      </c>
      <c r="O129" s="204"/>
      <c r="P129" s="204"/>
      <c r="Q129" s="204"/>
      <c r="R129" s="204"/>
      <c r="S129" s="205"/>
    </row>
    <row r="130" spans="1:20" s="9" customFormat="1" ht="108" customHeight="1">
      <c r="A130" s="297"/>
      <c r="B130" s="1" t="s">
        <v>248</v>
      </c>
      <c r="C130" s="11" t="s">
        <v>249</v>
      </c>
      <c r="D130" s="12" t="s">
        <v>32</v>
      </c>
      <c r="E130" s="48">
        <v>0.8</v>
      </c>
      <c r="F130" s="48" t="s">
        <v>0</v>
      </c>
      <c r="G130" s="48" t="s">
        <v>29</v>
      </c>
      <c r="H130" s="203">
        <v>0.86670000000000003</v>
      </c>
      <c r="I130" s="204"/>
      <c r="J130" s="204"/>
      <c r="K130" s="204"/>
      <c r="L130" s="204"/>
      <c r="M130" s="204"/>
      <c r="N130" s="203">
        <v>0.80649999999999999</v>
      </c>
      <c r="O130" s="204"/>
      <c r="P130" s="204"/>
      <c r="Q130" s="204"/>
      <c r="R130" s="204"/>
      <c r="S130" s="205"/>
    </row>
    <row r="131" spans="1:20" s="9" customFormat="1" ht="87" customHeight="1">
      <c r="A131" s="297"/>
      <c r="B131" s="1" t="s">
        <v>250</v>
      </c>
      <c r="C131" s="11" t="s">
        <v>251</v>
      </c>
      <c r="D131" s="12" t="s">
        <v>32</v>
      </c>
      <c r="E131" s="48">
        <v>0.7</v>
      </c>
      <c r="F131" s="49" t="s">
        <v>0</v>
      </c>
      <c r="G131" s="49" t="s">
        <v>29</v>
      </c>
      <c r="H131" s="203">
        <v>0.70309999999999995</v>
      </c>
      <c r="I131" s="204"/>
      <c r="J131" s="204"/>
      <c r="K131" s="204"/>
      <c r="L131" s="204"/>
      <c r="M131" s="204"/>
      <c r="N131" s="203">
        <v>0.85</v>
      </c>
      <c r="O131" s="204"/>
      <c r="P131" s="204"/>
      <c r="Q131" s="204"/>
      <c r="R131" s="204"/>
      <c r="S131" s="205"/>
    </row>
    <row r="132" spans="1:20" s="9" customFormat="1" ht="62.25" customHeight="1">
      <c r="A132" s="297"/>
      <c r="B132" s="1" t="s">
        <v>252</v>
      </c>
      <c r="C132" s="11" t="s">
        <v>253</v>
      </c>
      <c r="D132" s="12" t="s">
        <v>32</v>
      </c>
      <c r="E132" s="48">
        <v>0.8</v>
      </c>
      <c r="F132" s="48" t="s">
        <v>0</v>
      </c>
      <c r="G132" s="48" t="s">
        <v>29</v>
      </c>
      <c r="H132" s="203" t="s">
        <v>91</v>
      </c>
      <c r="I132" s="204"/>
      <c r="J132" s="204"/>
      <c r="K132" s="204"/>
      <c r="L132" s="204"/>
      <c r="M132" s="204"/>
      <c r="N132" s="203">
        <v>1</v>
      </c>
      <c r="O132" s="204"/>
      <c r="P132" s="204"/>
      <c r="Q132" s="204"/>
      <c r="R132" s="204"/>
      <c r="S132" s="205"/>
    </row>
    <row r="133" spans="1:20" s="9" customFormat="1" ht="62.25" customHeight="1">
      <c r="A133" s="297"/>
      <c r="B133" s="1" t="s">
        <v>254</v>
      </c>
      <c r="C133" s="11" t="s">
        <v>255</v>
      </c>
      <c r="D133" s="12" t="s">
        <v>32</v>
      </c>
      <c r="E133" s="48">
        <v>0.8</v>
      </c>
      <c r="F133" s="48" t="s">
        <v>0</v>
      </c>
      <c r="G133" s="48" t="s">
        <v>29</v>
      </c>
      <c r="H133" s="203">
        <v>0.90369999999999995</v>
      </c>
      <c r="I133" s="204"/>
      <c r="J133" s="204"/>
      <c r="K133" s="204"/>
      <c r="L133" s="204"/>
      <c r="M133" s="204"/>
      <c r="N133" s="203">
        <v>1.4588000000000001</v>
      </c>
      <c r="O133" s="204"/>
      <c r="P133" s="204"/>
      <c r="Q133" s="204"/>
      <c r="R133" s="204"/>
      <c r="S133" s="205"/>
    </row>
    <row r="134" spans="1:20" s="9" customFormat="1" ht="74.25" customHeight="1" thickBot="1">
      <c r="A134" s="298"/>
      <c r="B134" s="2" t="s">
        <v>256</v>
      </c>
      <c r="C134" s="3" t="s">
        <v>257</v>
      </c>
      <c r="D134" s="4" t="s">
        <v>32</v>
      </c>
      <c r="E134" s="50">
        <v>0.8</v>
      </c>
      <c r="F134" s="50" t="s">
        <v>0</v>
      </c>
      <c r="G134" s="50" t="s">
        <v>29</v>
      </c>
      <c r="H134" s="266">
        <v>1.3332999999999999</v>
      </c>
      <c r="I134" s="267"/>
      <c r="J134" s="267"/>
      <c r="K134" s="267"/>
      <c r="L134" s="267"/>
      <c r="M134" s="267"/>
      <c r="N134" s="268">
        <v>1</v>
      </c>
      <c r="O134" s="269"/>
      <c r="P134" s="269"/>
      <c r="Q134" s="269"/>
      <c r="R134" s="269"/>
      <c r="S134" s="270"/>
    </row>
    <row r="135" spans="1:20" s="9" customFormat="1" ht="105" customHeight="1">
      <c r="A135" s="250" t="s">
        <v>314</v>
      </c>
      <c r="B135" s="273" t="s">
        <v>313</v>
      </c>
      <c r="C135" s="15" t="s">
        <v>260</v>
      </c>
      <c r="D135" s="229" t="s">
        <v>36</v>
      </c>
      <c r="E135" s="275">
        <v>0.8</v>
      </c>
      <c r="F135" s="275" t="s">
        <v>0</v>
      </c>
      <c r="G135" s="275" t="s">
        <v>47</v>
      </c>
      <c r="H135" s="277" t="s">
        <v>91</v>
      </c>
      <c r="I135" s="277"/>
      <c r="J135" s="277"/>
      <c r="K135" s="277"/>
      <c r="L135" s="277"/>
      <c r="M135" s="277"/>
      <c r="N135" s="277"/>
      <c r="O135" s="277"/>
      <c r="P135" s="277"/>
      <c r="Q135" s="277"/>
      <c r="R135" s="277"/>
      <c r="S135" s="278"/>
      <c r="T135" s="51"/>
    </row>
    <row r="136" spans="1:20" s="9" customFormat="1" ht="128.25">
      <c r="A136" s="251"/>
      <c r="B136" s="274"/>
      <c r="C136" s="11" t="s">
        <v>261</v>
      </c>
      <c r="D136" s="230"/>
      <c r="E136" s="276"/>
      <c r="F136" s="276"/>
      <c r="G136" s="276"/>
      <c r="H136" s="271"/>
      <c r="I136" s="271"/>
      <c r="J136" s="271"/>
      <c r="K136" s="271"/>
      <c r="L136" s="271"/>
      <c r="M136" s="271"/>
      <c r="N136" s="271"/>
      <c r="O136" s="271"/>
      <c r="P136" s="271"/>
      <c r="Q136" s="271"/>
      <c r="R136" s="271"/>
      <c r="S136" s="272"/>
    </row>
    <row r="137" spans="1:20" s="9" customFormat="1" ht="134.25" customHeight="1" thickBot="1">
      <c r="A137" s="252"/>
      <c r="B137" s="2" t="s">
        <v>216</v>
      </c>
      <c r="C137" s="3" t="s">
        <v>217</v>
      </c>
      <c r="D137" s="4" t="s">
        <v>102</v>
      </c>
      <c r="E137" s="14" t="s">
        <v>218</v>
      </c>
      <c r="F137" s="14" t="s">
        <v>0</v>
      </c>
      <c r="G137" s="14" t="s">
        <v>47</v>
      </c>
      <c r="H137" s="283">
        <v>1.04</v>
      </c>
      <c r="I137" s="283"/>
      <c r="J137" s="283"/>
      <c r="K137" s="283"/>
      <c r="L137" s="283"/>
      <c r="M137" s="283"/>
      <c r="N137" s="283"/>
      <c r="O137" s="283"/>
      <c r="P137" s="283"/>
      <c r="Q137" s="283"/>
      <c r="R137" s="283"/>
      <c r="S137" s="284"/>
    </row>
    <row r="138" spans="1:20" s="9" customFormat="1" ht="78" customHeight="1">
      <c r="A138" s="255" t="s">
        <v>262</v>
      </c>
      <c r="B138" s="257" t="s">
        <v>263</v>
      </c>
      <c r="C138" s="21" t="s">
        <v>264</v>
      </c>
      <c r="D138" s="259" t="s">
        <v>36</v>
      </c>
      <c r="E138" s="261">
        <v>0.8</v>
      </c>
      <c r="F138" s="244" t="s">
        <v>0</v>
      </c>
      <c r="G138" s="244" t="s">
        <v>47</v>
      </c>
      <c r="H138" s="245">
        <v>0.86670000000000003</v>
      </c>
      <c r="I138" s="245"/>
      <c r="J138" s="245"/>
      <c r="K138" s="245"/>
      <c r="L138" s="245"/>
      <c r="M138" s="245"/>
      <c r="N138" s="245"/>
      <c r="O138" s="245"/>
      <c r="P138" s="245"/>
      <c r="Q138" s="245"/>
      <c r="R138" s="245"/>
      <c r="S138" s="245"/>
    </row>
    <row r="139" spans="1:20" s="9" customFormat="1" ht="44.25" customHeight="1" thickBot="1">
      <c r="A139" s="256"/>
      <c r="B139" s="258"/>
      <c r="C139" s="52" t="s">
        <v>265</v>
      </c>
      <c r="D139" s="260"/>
      <c r="E139" s="262"/>
      <c r="F139" s="262"/>
      <c r="G139" s="262"/>
      <c r="H139" s="263"/>
      <c r="I139" s="264"/>
      <c r="J139" s="264"/>
      <c r="K139" s="264"/>
      <c r="L139" s="264"/>
      <c r="M139" s="264"/>
      <c r="N139" s="264"/>
      <c r="O139" s="264"/>
      <c r="P139" s="264"/>
      <c r="Q139" s="264"/>
      <c r="R139" s="264"/>
      <c r="S139" s="265"/>
    </row>
    <row r="141" spans="1:20">
      <c r="T141" s="151">
        <f>AVERAGE(T7:T124)</f>
        <v>0.97212192982456136</v>
      </c>
    </row>
    <row r="142" spans="1:20">
      <c r="G142" s="55" t="s">
        <v>266</v>
      </c>
      <c r="H142" s="56" t="s">
        <v>267</v>
      </c>
      <c r="I142" s="57" t="s">
        <v>268</v>
      </c>
      <c r="J142" s="57"/>
    </row>
    <row r="143" spans="1:20">
      <c r="G143" s="55" t="s">
        <v>269</v>
      </c>
      <c r="H143" s="56">
        <v>2</v>
      </c>
      <c r="I143" s="57">
        <v>37</v>
      </c>
      <c r="J143" s="57"/>
    </row>
    <row r="144" spans="1:20">
      <c r="G144" s="55" t="s">
        <v>270</v>
      </c>
      <c r="H144" s="56">
        <v>9</v>
      </c>
      <c r="I144" s="57">
        <v>20</v>
      </c>
      <c r="J144" s="57"/>
    </row>
    <row r="145" spans="7:10">
      <c r="G145" s="55" t="s">
        <v>271</v>
      </c>
      <c r="H145" s="56">
        <v>11</v>
      </c>
      <c r="I145" s="57">
        <v>47</v>
      </c>
      <c r="J145" s="57"/>
    </row>
    <row r="146" spans="7:10">
      <c r="G146" s="55" t="s">
        <v>272</v>
      </c>
      <c r="H146" s="56">
        <v>1</v>
      </c>
      <c r="I146" s="57">
        <v>2</v>
      </c>
      <c r="J146" s="57"/>
    </row>
    <row r="147" spans="7:10">
      <c r="G147" s="57"/>
      <c r="H147" s="58">
        <f>SUBTOTAL(9,H143:H146)</f>
        <v>23</v>
      </c>
      <c r="I147" s="58">
        <f>SUBTOTAL(9,I143:I146)</f>
        <v>106</v>
      </c>
      <c r="J147" s="57"/>
    </row>
    <row r="148" spans="7:10">
      <c r="G148" s="57" t="s">
        <v>273</v>
      </c>
      <c r="H148" s="57">
        <f>+H147+I147</f>
        <v>129</v>
      </c>
      <c r="I148" s="57"/>
      <c r="J148" s="57"/>
    </row>
    <row r="149" spans="7:10">
      <c r="G149" s="57"/>
      <c r="H149" s="57"/>
      <c r="I149" s="59"/>
      <c r="J149" s="57"/>
    </row>
    <row r="150" spans="7:10">
      <c r="G150" s="57"/>
      <c r="H150" s="57"/>
      <c r="I150" s="57"/>
      <c r="J150" s="57"/>
    </row>
    <row r="151" spans="7:10" ht="30">
      <c r="G151" s="59" t="s">
        <v>274</v>
      </c>
      <c r="H151" s="57"/>
      <c r="I151" s="57"/>
      <c r="J151" s="57"/>
    </row>
    <row r="152" spans="7:10">
      <c r="G152" s="57"/>
      <c r="H152" s="57"/>
      <c r="I152" s="57" t="s">
        <v>275</v>
      </c>
      <c r="J152" s="57"/>
    </row>
    <row r="153" spans="7:10">
      <c r="G153" s="57" t="s">
        <v>276</v>
      </c>
      <c r="H153" s="55">
        <v>3</v>
      </c>
      <c r="I153" s="59"/>
      <c r="J153" s="60"/>
    </row>
    <row r="154" spans="7:10">
      <c r="G154" s="57" t="s">
        <v>45</v>
      </c>
      <c r="H154" s="55">
        <v>13</v>
      </c>
      <c r="I154" s="59"/>
      <c r="J154" s="60"/>
    </row>
    <row r="155" spans="7:10">
      <c r="G155" s="57" t="s">
        <v>277</v>
      </c>
      <c r="H155" s="55">
        <v>9</v>
      </c>
      <c r="I155" s="59"/>
      <c r="J155" s="57"/>
    </row>
    <row r="156" spans="7:10">
      <c r="G156" s="57"/>
      <c r="H156" s="57"/>
      <c r="I156" s="57">
        <f>SUM(I154:I155)</f>
        <v>0</v>
      </c>
      <c r="J156" s="57"/>
    </row>
    <row r="157" spans="7:10">
      <c r="G157" s="57"/>
      <c r="H157" s="57"/>
      <c r="I157" s="59"/>
      <c r="J157" s="61"/>
    </row>
    <row r="158" spans="7:10">
      <c r="G158" s="55"/>
      <c r="H158" s="57"/>
      <c r="I158" s="57"/>
      <c r="J158" s="55"/>
    </row>
    <row r="159" spans="7:10">
      <c r="G159" s="57"/>
      <c r="H159" s="57"/>
      <c r="I159" s="62"/>
      <c r="J159" s="57"/>
    </row>
    <row r="160" spans="7:10">
      <c r="G160" s="59" t="str">
        <f>+I142</f>
        <v>PROCESO</v>
      </c>
      <c r="H160" s="57"/>
      <c r="I160" s="57" t="s">
        <v>275</v>
      </c>
      <c r="J160" s="57" t="s">
        <v>278</v>
      </c>
    </row>
    <row r="161" spans="7:10">
      <c r="G161" s="57" t="s">
        <v>102</v>
      </c>
      <c r="H161" s="55">
        <v>14</v>
      </c>
      <c r="I161" s="59"/>
      <c r="J161" s="57"/>
    </row>
    <row r="162" spans="7:10">
      <c r="G162" s="57" t="s">
        <v>279</v>
      </c>
      <c r="H162" s="55">
        <v>41</v>
      </c>
      <c r="I162" s="59"/>
      <c r="J162" s="57"/>
    </row>
    <row r="163" spans="7:10">
      <c r="G163" s="57" t="s">
        <v>280</v>
      </c>
      <c r="H163" s="55">
        <v>27</v>
      </c>
      <c r="I163" s="59"/>
      <c r="J163" s="57"/>
    </row>
    <row r="164" spans="7:10">
      <c r="G164" s="57" t="s">
        <v>281</v>
      </c>
      <c r="H164" s="55">
        <v>19</v>
      </c>
      <c r="I164" s="59"/>
      <c r="J164" s="57"/>
    </row>
    <row r="165" spans="7:10">
      <c r="G165" s="55"/>
      <c r="H165" s="55"/>
      <c r="I165" s="57"/>
      <c r="J165" s="57"/>
    </row>
    <row r="166" spans="7:10">
      <c r="G166" s="55"/>
      <c r="H166" s="55"/>
      <c r="I166" s="55"/>
      <c r="J166" s="57"/>
    </row>
    <row r="167" spans="7:10">
      <c r="G167" s="63" t="s">
        <v>273</v>
      </c>
      <c r="H167" s="55">
        <f>SUM(H153:H165)</f>
        <v>126</v>
      </c>
      <c r="I167" s="56">
        <f>+I154+I155+I161+I162+I163+I164</f>
        <v>0</v>
      </c>
      <c r="J167" s="57"/>
    </row>
    <row r="168" spans="7:10">
      <c r="G168" s="55"/>
      <c r="H168" s="55"/>
      <c r="I168" s="55"/>
      <c r="J168" s="57"/>
    </row>
    <row r="169" spans="7:10">
      <c r="G169" s="55"/>
      <c r="H169" s="55"/>
      <c r="I169" s="55"/>
      <c r="J169" s="57"/>
    </row>
    <row r="170" spans="7:10">
      <c r="G170" s="55"/>
      <c r="H170" s="55" t="s">
        <v>282</v>
      </c>
      <c r="I170" s="55"/>
      <c r="J170" s="57"/>
    </row>
    <row r="171" spans="7:10">
      <c r="G171" s="55"/>
      <c r="H171" s="55"/>
      <c r="I171" s="55"/>
      <c r="J171" s="57"/>
    </row>
    <row r="172" spans="7:10">
      <c r="G172" s="55"/>
      <c r="H172" s="55"/>
      <c r="I172" s="55"/>
      <c r="J172" s="57"/>
    </row>
    <row r="173" spans="7:10">
      <c r="G173" s="57"/>
      <c r="H173" s="57"/>
      <c r="I173" s="57"/>
      <c r="J173" s="57"/>
    </row>
    <row r="174" spans="7:10">
      <c r="G174" s="57"/>
      <c r="H174" s="57"/>
      <c r="I174" s="57"/>
      <c r="J174" s="57"/>
    </row>
    <row r="175" spans="7:10">
      <c r="G175" s="57"/>
      <c r="H175" s="57"/>
      <c r="I175" s="57"/>
      <c r="J175" s="57"/>
    </row>
  </sheetData>
  <autoFilter ref="A6:IN139" xr:uid="{00000000-0001-0000-0000-000000000000}"/>
  <mergeCells count="215">
    <mergeCell ref="H3:S3"/>
    <mergeCell ref="H4:M4"/>
    <mergeCell ref="N4:S4"/>
    <mergeCell ref="H5:J5"/>
    <mergeCell ref="K5:M5"/>
    <mergeCell ref="N5:P5"/>
    <mergeCell ref="Q5:S5"/>
    <mergeCell ref="A10:A11"/>
    <mergeCell ref="H10:M10"/>
    <mergeCell ref="N10:S10"/>
    <mergeCell ref="H11:M11"/>
    <mergeCell ref="N11:S11"/>
    <mergeCell ref="H19:S19"/>
    <mergeCell ref="H30:M30"/>
    <mergeCell ref="N30:S30"/>
    <mergeCell ref="H12:M12"/>
    <mergeCell ref="N12:S12"/>
    <mergeCell ref="A12:A13"/>
    <mergeCell ref="H8:M8"/>
    <mergeCell ref="N8:S8"/>
    <mergeCell ref="H9:M9"/>
    <mergeCell ref="N9:S9"/>
    <mergeCell ref="A7:A9"/>
    <mergeCell ref="H18:M18"/>
    <mergeCell ref="N18:S18"/>
    <mergeCell ref="A20:A32"/>
    <mergeCell ref="H31:M31"/>
    <mergeCell ref="N31:S31"/>
    <mergeCell ref="H32:M32"/>
    <mergeCell ref="N32:S32"/>
    <mergeCell ref="H28:M28"/>
    <mergeCell ref="N28:S28"/>
    <mergeCell ref="H20:S20"/>
    <mergeCell ref="H21:S21"/>
    <mergeCell ref="H29:M29"/>
    <mergeCell ref="N29:S29"/>
    <mergeCell ref="H27:M27"/>
    <mergeCell ref="N27:S27"/>
    <mergeCell ref="H23:M23"/>
    <mergeCell ref="N24:S24"/>
    <mergeCell ref="H22:M22"/>
    <mergeCell ref="N22:S22"/>
    <mergeCell ref="H24:M24"/>
    <mergeCell ref="H25:M25"/>
    <mergeCell ref="N25:S25"/>
    <mergeCell ref="H26:M26"/>
    <mergeCell ref="N26:S26"/>
    <mergeCell ref="N23:S23"/>
    <mergeCell ref="A33:A41"/>
    <mergeCell ref="H43:S43"/>
    <mergeCell ref="H44:S44"/>
    <mergeCell ref="H45:S45"/>
    <mergeCell ref="H38:M38"/>
    <mergeCell ref="N38:S38"/>
    <mergeCell ref="H39:S39"/>
    <mergeCell ref="H34:S34"/>
    <mergeCell ref="H35:S35"/>
    <mergeCell ref="H33:S33"/>
    <mergeCell ref="H36:M36"/>
    <mergeCell ref="N36:S36"/>
    <mergeCell ref="H37:M37"/>
    <mergeCell ref="N37:S37"/>
    <mergeCell ref="A42:A51"/>
    <mergeCell ref="H47:S47"/>
    <mergeCell ref="H46:M46"/>
    <mergeCell ref="N46:S46"/>
    <mergeCell ref="H42:S42"/>
    <mergeCell ref="H50:J50"/>
    <mergeCell ref="K50:M50"/>
    <mergeCell ref="N50:P50"/>
    <mergeCell ref="Q50:S50"/>
    <mergeCell ref="H40:S40"/>
    <mergeCell ref="H41:S41"/>
    <mergeCell ref="H60:M60"/>
    <mergeCell ref="N60:S60"/>
    <mergeCell ref="A52:A61"/>
    <mergeCell ref="A67:A69"/>
    <mergeCell ref="H67:M67"/>
    <mergeCell ref="N67:S67"/>
    <mergeCell ref="H68:S68"/>
    <mergeCell ref="H69:M69"/>
    <mergeCell ref="N69:S69"/>
    <mergeCell ref="H56:S56"/>
    <mergeCell ref="H57:J57"/>
    <mergeCell ref="K57:M57"/>
    <mergeCell ref="N57:P57"/>
    <mergeCell ref="Q57:S57"/>
    <mergeCell ref="H58:J58"/>
    <mergeCell ref="K58:M58"/>
    <mergeCell ref="N58:P58"/>
    <mergeCell ref="Q58:S58"/>
    <mergeCell ref="H52:M52"/>
    <mergeCell ref="N52:S52"/>
    <mergeCell ref="H54:S54"/>
    <mergeCell ref="H55:S55"/>
    <mergeCell ref="H53:M53"/>
    <mergeCell ref="A70:A88"/>
    <mergeCell ref="A89:A92"/>
    <mergeCell ref="H89:S89"/>
    <mergeCell ref="H91:M91"/>
    <mergeCell ref="A62:A66"/>
    <mergeCell ref="H96:M96"/>
    <mergeCell ref="B93:B96"/>
    <mergeCell ref="A93:A110"/>
    <mergeCell ref="H59:M59"/>
    <mergeCell ref="H108:S108"/>
    <mergeCell ref="H109:S109"/>
    <mergeCell ref="H110:S110"/>
    <mergeCell ref="H65:S65"/>
    <mergeCell ref="H137:S137"/>
    <mergeCell ref="A111:A118"/>
    <mergeCell ref="H111:S111"/>
    <mergeCell ref="H112:M112"/>
    <mergeCell ref="N112:S112"/>
    <mergeCell ref="H116:S116"/>
    <mergeCell ref="H118:S118"/>
    <mergeCell ref="H117:S117"/>
    <mergeCell ref="B112:B115"/>
    <mergeCell ref="D112:D115"/>
    <mergeCell ref="H132:M132"/>
    <mergeCell ref="N132:S132"/>
    <mergeCell ref="H133:M133"/>
    <mergeCell ref="N133:S133"/>
    <mergeCell ref="N123:S123"/>
    <mergeCell ref="A125:A134"/>
    <mergeCell ref="H125:M125"/>
    <mergeCell ref="N125:S125"/>
    <mergeCell ref="H126:M126"/>
    <mergeCell ref="N126:S126"/>
    <mergeCell ref="H129:M129"/>
    <mergeCell ref="N129:S129"/>
    <mergeCell ref="H127:S127"/>
    <mergeCell ref="H130:M130"/>
    <mergeCell ref="A119:A124"/>
    <mergeCell ref="H119:S119"/>
    <mergeCell ref="H120:S120"/>
    <mergeCell ref="H121:M121"/>
    <mergeCell ref="N121:S121"/>
    <mergeCell ref="H122:M122"/>
    <mergeCell ref="N122:S122"/>
    <mergeCell ref="H124:M124"/>
    <mergeCell ref="N124:S124"/>
    <mergeCell ref="H123:M123"/>
    <mergeCell ref="A1:S1"/>
    <mergeCell ref="H2:S2"/>
    <mergeCell ref="A135:A137"/>
    <mergeCell ref="H7:M7"/>
    <mergeCell ref="N7:S7"/>
    <mergeCell ref="A138:A139"/>
    <mergeCell ref="B138:B139"/>
    <mergeCell ref="D138:D139"/>
    <mergeCell ref="E138:E139"/>
    <mergeCell ref="F138:F139"/>
    <mergeCell ref="G138:G139"/>
    <mergeCell ref="H138:S139"/>
    <mergeCell ref="H134:M134"/>
    <mergeCell ref="N134:S134"/>
    <mergeCell ref="H128:S128"/>
    <mergeCell ref="B135:B136"/>
    <mergeCell ref="D135:D136"/>
    <mergeCell ref="E135:E136"/>
    <mergeCell ref="F135:F136"/>
    <mergeCell ref="G135:G136"/>
    <mergeCell ref="H135:S136"/>
    <mergeCell ref="N130:S130"/>
    <mergeCell ref="H131:M131"/>
    <mergeCell ref="N131:S131"/>
    <mergeCell ref="H14:S14"/>
    <mergeCell ref="H16:S16"/>
    <mergeCell ref="H15:M15"/>
    <mergeCell ref="N15:S15"/>
    <mergeCell ref="A14:A19"/>
    <mergeCell ref="H17:S17"/>
    <mergeCell ref="H106:M106"/>
    <mergeCell ref="N106:S106"/>
    <mergeCell ref="H107:S107"/>
    <mergeCell ref="B103:B106"/>
    <mergeCell ref="D103:D106"/>
    <mergeCell ref="H103:M103"/>
    <mergeCell ref="N103:S103"/>
    <mergeCell ref="H104:M104"/>
    <mergeCell ref="N59:S59"/>
    <mergeCell ref="H61:M61"/>
    <mergeCell ref="N61:S61"/>
    <mergeCell ref="N91:S91"/>
    <mergeCell ref="N53:S53"/>
    <mergeCell ref="B99:B102"/>
    <mergeCell ref="D99:D102"/>
    <mergeCell ref="E99:E102"/>
    <mergeCell ref="H99:M99"/>
    <mergeCell ref="N99:S99"/>
    <mergeCell ref="H113:M113"/>
    <mergeCell ref="H114:M114"/>
    <mergeCell ref="H115:M115"/>
    <mergeCell ref="N113:S113"/>
    <mergeCell ref="N114:S114"/>
    <mergeCell ref="N115:S115"/>
    <mergeCell ref="N96:S96"/>
    <mergeCell ref="H93:M93"/>
    <mergeCell ref="N93:S93"/>
    <mergeCell ref="H95:M95"/>
    <mergeCell ref="N95:S95"/>
    <mergeCell ref="H94:M94"/>
    <mergeCell ref="N94:S94"/>
    <mergeCell ref="N104:S104"/>
    <mergeCell ref="H105:M105"/>
    <mergeCell ref="N105:S105"/>
    <mergeCell ref="H100:M100"/>
    <mergeCell ref="N100:S100"/>
    <mergeCell ref="H101:M101"/>
    <mergeCell ref="N101:S101"/>
    <mergeCell ref="H102:M102"/>
    <mergeCell ref="N102:S102"/>
    <mergeCell ref="H98:S98"/>
    <mergeCell ref="H97:S97"/>
  </mergeCells>
  <dataValidations disablePrompts="1" count="1">
    <dataValidation type="list" allowBlank="1" showInputMessage="1" showErrorMessage="1" sqref="JE137 TA137 ACW137 AMS137 AWO137 BGK137 BQG137 CAC137 CJY137 CTU137 DDQ137 DNM137 DXI137 EHE137 ERA137 FAW137 FKS137 FUO137 GEK137 GOG137 GYC137 HHY137 HRU137 IBQ137 ILM137 IVI137 JFE137 JPA137 JYW137 KIS137 KSO137 LCK137 LMG137 LWC137 MFY137 MPU137 MZQ137 NJM137 NTI137 ODE137 ONA137 OWW137 PGS137 PQO137 QAK137 QKG137 QUC137 RDY137 RNU137 RXQ137 SHM137 SRI137 TBE137 TLA137 TUW137 UES137 UOO137 UYK137 VIG137 VSC137 WBY137 WLU137 WVQ137 WVQ99:WVQ134 JE99:JE134 TA99:TA134 ACW99:ACW134 AMS99:AMS134 AWO99:AWO134 BGK99:BGK134 BQG99:BQG134 CAC99:CAC134 CJY99:CJY134 CTU99:CTU134 DDQ99:DDQ134 DNM99:DNM134 DXI99:DXI134 EHE99:EHE134 ERA99:ERA134 FAW99:FAW134 FKS99:FKS134 FUO99:FUO134 GEK99:GEK134 GOG99:GOG134 GYC99:GYC134 HHY99:HHY134 HRU99:HRU134 IBQ99:IBQ134 ILM99:ILM134 IVI99:IVI134 JFE99:JFE134 JPA99:JPA134 JYW99:JYW134 KIS99:KIS134 KSO99:KSO134 LCK99:LCK134 LMG99:LMG134 LWC99:LWC134 MFY99:MFY134 MPU99:MPU134 MZQ99:MZQ134 NJM99:NJM134 NTI99:NTI134 ODE99:ODE134 ONA99:ONA134 OWW99:OWW134 PGS99:PGS134 PQO99:PQO134 QAK99:QAK134 QKG99:QKG134 QUC99:QUC134 RDY99:RDY134 RNU99:RNU134 RXQ99:RXQ134 SHM99:SHM134 SRI99:SRI134 TBE99:TBE134 TLA99:TLA134 TUW99:TUW134 UES99:UES134 UOO99:UOO134 UYK99:UYK134 VIG99:VIG134 VSC99:VSC134 WBY99:WBY134 WLU99:WLU134 WBY8:WBY90 VSC8:VSC90 VIG8:VIG90 UYK8:UYK90 UOO8:UOO90 UES8:UES90 TUW8:TUW90 TLA8:TLA90 TBE8:TBE90 SRI8:SRI90 SHM8:SHM90 RXQ8:RXQ90 RNU8:RNU90 RDY8:RDY90 QUC8:QUC90 QKG8:QKG90 QAK8:QAK90 PQO8:PQO90 PGS8:PGS90 OWW8:OWW90 ONA8:ONA90 ODE8:ODE90 NTI8:NTI90 NJM8:NJM90 MZQ8:MZQ90 MPU8:MPU90 MFY8:MFY90 LWC8:LWC90 LMG8:LMG90 LCK8:LCK90 KSO8:KSO90 KIS8:KIS90 JYW8:JYW90 JPA8:JPA90 JFE8:JFE90 IVI8:IVI90 ILM8:ILM90 IBQ8:IBQ90 HRU8:HRU90 HHY8:HHY90 GYC8:GYC90 GOG8:GOG90 GEK8:GEK90 FUO8:FUO90 FKS8:FKS90 FAW8:FAW90 ERA8:ERA90 EHE8:EHE90 DXI8:DXI90 DNM8:DNM90 DDQ8:DDQ90 CTU8:CTU90 CJY8:CJY90 CAC8:CAC90 BQG8:BQG90 BGK8:BGK90 AWO8:AWO90 AMS8:AMS90 ACW8:ACW90 TA8:TA90 JE8:JE90 WVQ8:WVQ90 WLU8:WLU90" xr:uid="{00000000-0002-0000-0000-000000000000}">
      <formula1>#REF!</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A91D6-F5B4-4E72-A20F-7BD32BAE3538}">
  <dimension ref="A1:E14"/>
  <sheetViews>
    <sheetView workbookViewId="0">
      <selection activeCell="I8" sqref="I8"/>
    </sheetView>
  </sheetViews>
  <sheetFormatPr baseColWidth="10" defaultRowHeight="15"/>
  <cols>
    <col min="1" max="1" width="40.85546875" customWidth="1"/>
    <col min="2" max="3" width="27.42578125" customWidth="1"/>
    <col min="4" max="4" width="16.7109375" customWidth="1"/>
    <col min="5" max="5" width="14.42578125" customWidth="1"/>
  </cols>
  <sheetData>
    <row r="1" spans="1:5" ht="47.25" customHeight="1">
      <c r="A1" s="395" t="s">
        <v>216</v>
      </c>
      <c r="B1" s="395"/>
      <c r="C1" s="395"/>
      <c r="D1" s="395"/>
      <c r="E1" s="395"/>
    </row>
    <row r="2" spans="1:5" ht="71.25" customHeight="1">
      <c r="A2" s="393" t="s">
        <v>379</v>
      </c>
      <c r="B2" s="393"/>
      <c r="C2" s="393"/>
      <c r="D2" s="393"/>
      <c r="E2" s="393"/>
    </row>
    <row r="3" spans="1:5" ht="15.75">
      <c r="A3" s="394" t="s">
        <v>380</v>
      </c>
      <c r="B3" s="394"/>
      <c r="C3" s="394"/>
      <c r="D3" s="394"/>
      <c r="E3" s="394"/>
    </row>
    <row r="4" spans="1:5" ht="15.75">
      <c r="A4" s="394" t="s">
        <v>381</v>
      </c>
      <c r="B4" s="394"/>
      <c r="C4" s="394"/>
      <c r="D4" s="394"/>
      <c r="E4" s="394"/>
    </row>
    <row r="5" spans="1:5" ht="15.75">
      <c r="A5" s="394" t="s">
        <v>382</v>
      </c>
      <c r="B5" s="394"/>
      <c r="C5" s="394"/>
      <c r="D5" s="394"/>
      <c r="E5" s="394"/>
    </row>
    <row r="7" spans="1:5" ht="15.75">
      <c r="B7" s="155" t="s">
        <v>383</v>
      </c>
    </row>
    <row r="8" spans="1:5" ht="126">
      <c r="A8" s="156" t="s">
        <v>384</v>
      </c>
      <c r="B8" s="157" t="s">
        <v>385</v>
      </c>
      <c r="C8" s="157" t="s">
        <v>386</v>
      </c>
      <c r="D8" s="157" t="s">
        <v>387</v>
      </c>
      <c r="E8" s="157" t="s">
        <v>388</v>
      </c>
    </row>
    <row r="9" spans="1:5" ht="15.75">
      <c r="B9" s="158" t="s">
        <v>389</v>
      </c>
      <c r="C9" s="158" t="s">
        <v>390</v>
      </c>
      <c r="D9" s="158">
        <v>1.03</v>
      </c>
      <c r="E9" s="158">
        <v>1</v>
      </c>
    </row>
    <row r="12" spans="1:5" ht="15.75">
      <c r="B12" s="159" t="s">
        <v>383</v>
      </c>
    </row>
    <row r="13" spans="1:5" ht="126">
      <c r="A13" s="156" t="s">
        <v>391</v>
      </c>
      <c r="B13" s="160" t="s">
        <v>392</v>
      </c>
      <c r="C13" s="160" t="s">
        <v>393</v>
      </c>
      <c r="D13" s="160" t="s">
        <v>387</v>
      </c>
      <c r="E13" s="157" t="s">
        <v>388</v>
      </c>
    </row>
    <row r="14" spans="1:5" ht="15.75">
      <c r="B14" s="156">
        <v>151</v>
      </c>
      <c r="C14" s="160" t="s">
        <v>394</v>
      </c>
      <c r="D14" s="158">
        <v>1.04</v>
      </c>
      <c r="E14" s="158">
        <v>1</v>
      </c>
    </row>
  </sheetData>
  <mergeCells count="5">
    <mergeCell ref="A2:E2"/>
    <mergeCell ref="A3:E3"/>
    <mergeCell ref="A4:E4"/>
    <mergeCell ref="A5:E5"/>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O17"/>
  <sheetViews>
    <sheetView zoomScale="85" zoomScaleNormal="85" workbookViewId="0">
      <selection activeCell="O16" sqref="O16"/>
    </sheetView>
  </sheetViews>
  <sheetFormatPr baseColWidth="10" defaultColWidth="11.42578125" defaultRowHeight="12.75"/>
  <cols>
    <col min="1" max="3" width="11.42578125" style="111"/>
    <col min="4" max="4" width="17.42578125" style="111" customWidth="1"/>
    <col min="5" max="6" width="11.42578125" style="111"/>
    <col min="7" max="7" width="38.28515625" style="111" customWidth="1"/>
    <col min="8" max="8" width="11.42578125" style="111"/>
    <col min="9" max="9" width="6.5703125" style="111" customWidth="1"/>
    <col min="10" max="11" width="11.42578125" style="111"/>
    <col min="12" max="13" width="18.7109375" style="111" customWidth="1"/>
    <col min="14" max="14" width="33" style="111" customWidth="1"/>
    <col min="15" max="15" width="25.28515625" style="111" customWidth="1"/>
    <col min="16" max="16384" width="11.42578125" style="111"/>
  </cols>
  <sheetData>
    <row r="1" spans="1:15">
      <c r="A1" s="396"/>
      <c r="B1" s="397"/>
      <c r="C1" s="400" t="s">
        <v>320</v>
      </c>
      <c r="D1" s="401"/>
      <c r="E1" s="401"/>
      <c r="F1" s="401"/>
      <c r="G1" s="401"/>
      <c r="H1" s="401"/>
      <c r="I1" s="401"/>
      <c r="J1" s="401"/>
      <c r="K1" s="401"/>
      <c r="L1" s="401"/>
      <c r="M1" s="176"/>
      <c r="N1" s="176"/>
      <c r="O1" s="173"/>
    </row>
    <row r="2" spans="1:15" ht="42.75" customHeight="1" thickBot="1">
      <c r="A2" s="398"/>
      <c r="B2" s="399"/>
      <c r="C2" s="402" t="s">
        <v>321</v>
      </c>
      <c r="D2" s="403"/>
      <c r="E2" s="403"/>
      <c r="F2" s="403"/>
      <c r="G2" s="403"/>
      <c r="H2" s="403"/>
      <c r="I2" s="403"/>
      <c r="J2" s="403"/>
      <c r="K2" s="403"/>
      <c r="L2" s="403"/>
      <c r="M2" s="175"/>
      <c r="N2" s="175"/>
      <c r="O2" s="174"/>
    </row>
    <row r="3" spans="1:15" ht="13.5" thickBot="1">
      <c r="A3" s="415"/>
      <c r="B3" s="416"/>
      <c r="C3" s="416"/>
      <c r="D3" s="417"/>
      <c r="E3" s="417"/>
      <c r="F3" s="417"/>
      <c r="G3" s="417"/>
      <c r="H3" s="417"/>
      <c r="I3" s="417"/>
      <c r="J3" s="417"/>
      <c r="K3" s="418"/>
      <c r="L3" s="418"/>
      <c r="M3" s="419"/>
      <c r="N3" s="419"/>
      <c r="O3" s="420"/>
    </row>
    <row r="4" spans="1:15" s="128" customFormat="1" ht="45.75" customHeight="1" thickBot="1">
      <c r="A4" s="125" t="s">
        <v>322</v>
      </c>
      <c r="B4" s="411" t="s">
        <v>323</v>
      </c>
      <c r="C4" s="412"/>
      <c r="D4" s="125" t="s">
        <v>324</v>
      </c>
      <c r="E4" s="409"/>
      <c r="F4" s="410"/>
      <c r="G4" s="410"/>
      <c r="H4" s="126" t="s">
        <v>325</v>
      </c>
      <c r="I4" s="413" t="s">
        <v>326</v>
      </c>
      <c r="J4" s="414"/>
      <c r="K4" s="177"/>
      <c r="L4" s="413" t="s">
        <v>327</v>
      </c>
      <c r="M4" s="421"/>
      <c r="N4" s="421"/>
      <c r="O4" s="127" t="s">
        <v>359</v>
      </c>
    </row>
    <row r="5" spans="1:15" ht="13.5" thickBot="1">
      <c r="A5" s="112"/>
      <c r="B5" s="426"/>
      <c r="C5" s="426"/>
      <c r="D5" s="113"/>
      <c r="E5" s="426"/>
      <c r="F5" s="426"/>
      <c r="G5" s="426"/>
      <c r="H5" s="426"/>
      <c r="I5" s="426"/>
      <c r="J5" s="426"/>
      <c r="K5" s="426"/>
      <c r="L5" s="426"/>
      <c r="M5" s="426"/>
      <c r="N5" s="426"/>
      <c r="O5" s="436"/>
    </row>
    <row r="6" spans="1:15">
      <c r="A6" s="427" t="s">
        <v>328</v>
      </c>
      <c r="B6" s="428"/>
      <c r="C6" s="429"/>
      <c r="D6" s="437" t="s">
        <v>329</v>
      </c>
      <c r="E6" s="438"/>
      <c r="F6" s="438"/>
      <c r="G6" s="438"/>
      <c r="H6" s="438"/>
      <c r="I6" s="438"/>
      <c r="J6" s="438"/>
      <c r="K6" s="438"/>
      <c r="L6" s="438"/>
      <c r="M6" s="438"/>
      <c r="N6" s="438"/>
      <c r="O6" s="439"/>
    </row>
    <row r="7" spans="1:15">
      <c r="A7" s="430"/>
      <c r="B7" s="431"/>
      <c r="C7" s="432"/>
      <c r="D7" s="440" t="s">
        <v>330</v>
      </c>
      <c r="E7" s="441"/>
      <c r="F7" s="441"/>
      <c r="G7" s="441"/>
      <c r="H7" s="441"/>
      <c r="I7" s="441"/>
      <c r="J7" s="441"/>
      <c r="K7" s="441"/>
      <c r="L7" s="441"/>
      <c r="M7" s="441"/>
      <c r="N7" s="441"/>
      <c r="O7" s="442"/>
    </row>
    <row r="8" spans="1:15" ht="13.5" thickBot="1">
      <c r="A8" s="433"/>
      <c r="B8" s="434"/>
      <c r="C8" s="435"/>
      <c r="D8" s="443"/>
      <c r="E8" s="444"/>
      <c r="F8" s="444"/>
      <c r="G8" s="444"/>
      <c r="H8" s="444"/>
      <c r="I8" s="444"/>
      <c r="J8" s="444"/>
      <c r="K8" s="444"/>
      <c r="L8" s="444"/>
      <c r="M8" s="444"/>
      <c r="N8" s="444"/>
      <c r="O8" s="445"/>
    </row>
    <row r="9" spans="1:15" ht="26.25" thickBot="1">
      <c r="A9" s="404" t="s">
        <v>331</v>
      </c>
      <c r="B9" s="405"/>
      <c r="C9" s="107" t="s">
        <v>332</v>
      </c>
      <c r="D9" s="406" t="s">
        <v>333</v>
      </c>
      <c r="E9" s="406"/>
      <c r="F9" s="406"/>
      <c r="G9" s="115" t="s">
        <v>2</v>
      </c>
      <c r="H9" s="407" t="s">
        <v>334</v>
      </c>
      <c r="I9" s="408"/>
      <c r="J9" s="116" t="s">
        <v>399</v>
      </c>
      <c r="K9" s="116" t="s">
        <v>400</v>
      </c>
      <c r="L9" s="114" t="s">
        <v>359</v>
      </c>
      <c r="M9" s="114" t="s">
        <v>371</v>
      </c>
      <c r="N9" s="114" t="s">
        <v>401</v>
      </c>
      <c r="O9" s="178" t="s">
        <v>402</v>
      </c>
    </row>
    <row r="10" spans="1:15" ht="111" customHeight="1">
      <c r="A10" s="422" t="s">
        <v>271</v>
      </c>
      <c r="B10" s="423"/>
      <c r="C10" s="108">
        <v>1</v>
      </c>
      <c r="D10" s="424" t="s">
        <v>335</v>
      </c>
      <c r="E10" s="424"/>
      <c r="F10" s="424"/>
      <c r="G10" s="122" t="s">
        <v>336</v>
      </c>
      <c r="H10" s="425">
        <v>10</v>
      </c>
      <c r="I10" s="425"/>
      <c r="J10" s="117">
        <v>7</v>
      </c>
      <c r="K10" s="179">
        <v>5</v>
      </c>
      <c r="L10" s="180">
        <f t="shared" ref="L10:L17" si="0">J10/H10</f>
        <v>0.7</v>
      </c>
      <c r="M10" s="181" t="s">
        <v>403</v>
      </c>
      <c r="N10" s="182" t="s">
        <v>337</v>
      </c>
      <c r="O10" s="183" t="s">
        <v>403</v>
      </c>
    </row>
    <row r="11" spans="1:15" ht="111" customHeight="1">
      <c r="A11" s="446" t="s">
        <v>271</v>
      </c>
      <c r="B11" s="447"/>
      <c r="C11" s="109">
        <v>2</v>
      </c>
      <c r="D11" s="448" t="s">
        <v>338</v>
      </c>
      <c r="E11" s="448"/>
      <c r="F11" s="448"/>
      <c r="G11" s="123" t="s">
        <v>339</v>
      </c>
      <c r="H11" s="449">
        <v>10</v>
      </c>
      <c r="I11" s="449"/>
      <c r="J11" s="118">
        <v>7</v>
      </c>
      <c r="K11" s="184">
        <v>5</v>
      </c>
      <c r="L11" s="180">
        <f t="shared" si="0"/>
        <v>0.7</v>
      </c>
      <c r="M11" s="185" t="s">
        <v>403</v>
      </c>
      <c r="N11" s="186" t="s">
        <v>340</v>
      </c>
      <c r="O11" s="187" t="s">
        <v>403</v>
      </c>
    </row>
    <row r="12" spans="1:15" ht="111" customHeight="1">
      <c r="A12" s="446" t="s">
        <v>271</v>
      </c>
      <c r="B12" s="447"/>
      <c r="C12" s="109">
        <v>3</v>
      </c>
      <c r="D12" s="448" t="s">
        <v>341</v>
      </c>
      <c r="E12" s="448"/>
      <c r="F12" s="448"/>
      <c r="G12" s="123" t="s">
        <v>342</v>
      </c>
      <c r="H12" s="449">
        <v>30</v>
      </c>
      <c r="I12" s="449"/>
      <c r="J12" s="118">
        <v>49</v>
      </c>
      <c r="K12" s="118">
        <v>43</v>
      </c>
      <c r="L12" s="180">
        <f>J12/H12</f>
        <v>1.6333333333333333</v>
      </c>
      <c r="M12" s="180">
        <f>K12/H12</f>
        <v>1.4333333333333333</v>
      </c>
      <c r="N12" s="186" t="s">
        <v>343</v>
      </c>
      <c r="O12" s="187"/>
    </row>
    <row r="13" spans="1:15" ht="111" customHeight="1">
      <c r="A13" s="446" t="s">
        <v>271</v>
      </c>
      <c r="B13" s="447"/>
      <c r="C13" s="109">
        <v>4</v>
      </c>
      <c r="D13" s="448" t="s">
        <v>344</v>
      </c>
      <c r="E13" s="448"/>
      <c r="F13" s="448"/>
      <c r="G13" s="123" t="s">
        <v>345</v>
      </c>
      <c r="H13" s="449">
        <v>5</v>
      </c>
      <c r="I13" s="449"/>
      <c r="J13" s="118">
        <v>7</v>
      </c>
      <c r="K13" s="118">
        <v>5</v>
      </c>
      <c r="L13" s="180">
        <f t="shared" si="0"/>
        <v>1.4</v>
      </c>
      <c r="M13" s="180">
        <f t="shared" ref="M13:M15" si="1">K13/H13</f>
        <v>1</v>
      </c>
      <c r="N13" s="186" t="s">
        <v>346</v>
      </c>
      <c r="O13" s="187"/>
    </row>
    <row r="14" spans="1:15" ht="111" customHeight="1">
      <c r="A14" s="446" t="s">
        <v>271</v>
      </c>
      <c r="B14" s="447"/>
      <c r="C14" s="109">
        <v>5</v>
      </c>
      <c r="D14" s="448" t="s">
        <v>347</v>
      </c>
      <c r="E14" s="448"/>
      <c r="F14" s="448"/>
      <c r="G14" s="123" t="s">
        <v>348</v>
      </c>
      <c r="H14" s="449">
        <v>50</v>
      </c>
      <c r="I14" s="449"/>
      <c r="J14" s="119">
        <v>131</v>
      </c>
      <c r="K14" s="119">
        <v>81</v>
      </c>
      <c r="L14" s="180">
        <f t="shared" si="0"/>
        <v>2.62</v>
      </c>
      <c r="M14" s="180">
        <f t="shared" si="1"/>
        <v>1.62</v>
      </c>
      <c r="N14" s="186" t="s">
        <v>349</v>
      </c>
      <c r="O14" s="187"/>
    </row>
    <row r="15" spans="1:15" ht="111" customHeight="1">
      <c r="A15" s="446" t="s">
        <v>271</v>
      </c>
      <c r="B15" s="447"/>
      <c r="C15" s="109">
        <v>6</v>
      </c>
      <c r="D15" s="448" t="s">
        <v>350</v>
      </c>
      <c r="E15" s="448"/>
      <c r="F15" s="448"/>
      <c r="G15" s="123" t="s">
        <v>351</v>
      </c>
      <c r="H15" s="449">
        <v>250</v>
      </c>
      <c r="I15" s="449"/>
      <c r="J15" s="119">
        <v>183.5</v>
      </c>
      <c r="K15" s="119">
        <v>144</v>
      </c>
      <c r="L15" s="180">
        <f t="shared" si="0"/>
        <v>0.73399999999999999</v>
      </c>
      <c r="M15" s="180">
        <f t="shared" si="1"/>
        <v>0.57599999999999996</v>
      </c>
      <c r="N15" s="186" t="s">
        <v>352</v>
      </c>
      <c r="O15" s="187"/>
    </row>
    <row r="16" spans="1:15" ht="111" customHeight="1">
      <c r="A16" s="446" t="s">
        <v>271</v>
      </c>
      <c r="B16" s="447"/>
      <c r="C16" s="109">
        <v>7</v>
      </c>
      <c r="D16" s="448" t="s">
        <v>353</v>
      </c>
      <c r="E16" s="448"/>
      <c r="F16" s="448"/>
      <c r="G16" s="123" t="s">
        <v>354</v>
      </c>
      <c r="H16" s="449">
        <v>40</v>
      </c>
      <c r="I16" s="449"/>
      <c r="J16" s="120">
        <v>60</v>
      </c>
      <c r="K16" s="188">
        <v>52</v>
      </c>
      <c r="L16" s="180">
        <f t="shared" si="0"/>
        <v>1.5</v>
      </c>
      <c r="M16" s="185" t="s">
        <v>403</v>
      </c>
      <c r="N16" s="186" t="s">
        <v>355</v>
      </c>
      <c r="O16" s="187" t="s">
        <v>403</v>
      </c>
    </row>
    <row r="17" spans="1:15" ht="111" customHeight="1" thickBot="1">
      <c r="A17" s="450" t="s">
        <v>271</v>
      </c>
      <c r="B17" s="451"/>
      <c r="C17" s="110">
        <v>8</v>
      </c>
      <c r="D17" s="452" t="s">
        <v>356</v>
      </c>
      <c r="E17" s="452"/>
      <c r="F17" s="452"/>
      <c r="G17" s="124" t="s">
        <v>357</v>
      </c>
      <c r="H17" s="453">
        <v>3</v>
      </c>
      <c r="I17" s="453"/>
      <c r="J17" s="121">
        <v>3</v>
      </c>
      <c r="K17" s="121"/>
      <c r="L17" s="180">
        <f t="shared" si="0"/>
        <v>1</v>
      </c>
      <c r="M17" s="189" t="s">
        <v>403</v>
      </c>
      <c r="N17" s="190" t="s">
        <v>358</v>
      </c>
      <c r="O17" s="191" t="s">
        <v>403</v>
      </c>
    </row>
  </sheetData>
  <mergeCells count="41">
    <mergeCell ref="A17:B17"/>
    <mergeCell ref="D17:F17"/>
    <mergeCell ref="H17:I17"/>
    <mergeCell ref="A15:B15"/>
    <mergeCell ref="D15:F15"/>
    <mergeCell ref="H15:I15"/>
    <mergeCell ref="A16:B16"/>
    <mergeCell ref="D16:F16"/>
    <mergeCell ref="H16:I16"/>
    <mergeCell ref="A11:B11"/>
    <mergeCell ref="D11:F11"/>
    <mergeCell ref="H11:I11"/>
    <mergeCell ref="A12:B12"/>
    <mergeCell ref="D12:F12"/>
    <mergeCell ref="H12:I12"/>
    <mergeCell ref="A13:B13"/>
    <mergeCell ref="D13:F13"/>
    <mergeCell ref="H13:I13"/>
    <mergeCell ref="A14:B14"/>
    <mergeCell ref="D14:F14"/>
    <mergeCell ref="H14:I14"/>
    <mergeCell ref="A10:B10"/>
    <mergeCell ref="D10:F10"/>
    <mergeCell ref="H10:I10"/>
    <mergeCell ref="B5:C5"/>
    <mergeCell ref="A6:C8"/>
    <mergeCell ref="E5:O5"/>
    <mergeCell ref="D6:O6"/>
    <mergeCell ref="D7:O7"/>
    <mergeCell ref="D8:O8"/>
    <mergeCell ref="A1:B2"/>
    <mergeCell ref="C1:L1"/>
    <mergeCell ref="C2:L2"/>
    <mergeCell ref="A9:B9"/>
    <mergeCell ref="D9:F9"/>
    <mergeCell ref="H9:I9"/>
    <mergeCell ref="E4:G4"/>
    <mergeCell ref="B4:C4"/>
    <mergeCell ref="I4:J4"/>
    <mergeCell ref="A3:O3"/>
    <mergeCell ref="L4:N4"/>
  </mergeCells>
  <dataValidations count="2">
    <dataValidation type="list" allowBlank="1" showInputMessage="1" showErrorMessage="1" sqref="D8:O8" xr:uid="{D7145F99-26D7-43A3-90EF-BEF9EABE94B3}">
      <formula1>#REF!</formula1>
    </dataValidation>
    <dataValidation type="list" allowBlank="1" showInputMessage="1" showErrorMessage="1" sqref="D10:F17" xr:uid="{D61C8549-BF17-4558-8FAB-2EC7D4FC873C}">
      <formula1>$S$11:$S$18</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J16"/>
  <sheetViews>
    <sheetView zoomScale="145" zoomScaleNormal="145" workbookViewId="0">
      <selection activeCell="A16" sqref="A16:G16"/>
    </sheetView>
  </sheetViews>
  <sheetFormatPr baseColWidth="10" defaultColWidth="10.7109375" defaultRowHeight="15"/>
  <cols>
    <col min="1" max="1" width="49.7109375" customWidth="1"/>
    <col min="2" max="2" width="14.5703125" customWidth="1"/>
    <col min="3" max="3" width="16.7109375" customWidth="1"/>
    <col min="4" max="4" width="14.85546875" customWidth="1"/>
    <col min="5" max="5" width="14.5703125" customWidth="1"/>
    <col min="6" max="9" width="14.7109375" customWidth="1"/>
    <col min="10" max="10" width="14.42578125" bestFit="1" customWidth="1"/>
  </cols>
  <sheetData>
    <row r="1" spans="1:10">
      <c r="A1" s="131" t="s">
        <v>360</v>
      </c>
    </row>
    <row r="2" spans="1:10">
      <c r="A2" s="132" t="s">
        <v>361</v>
      </c>
    </row>
    <row r="4" spans="1:10">
      <c r="A4" s="131" t="s">
        <v>362</v>
      </c>
    </row>
    <row r="5" spans="1:10" ht="45">
      <c r="A5" s="133" t="s">
        <v>363</v>
      </c>
    </row>
    <row r="7" spans="1:10">
      <c r="A7" s="131"/>
      <c r="B7" s="454" t="s">
        <v>404</v>
      </c>
      <c r="C7" s="454"/>
      <c r="D7" s="454"/>
      <c r="E7" s="454"/>
      <c r="F7" s="454" t="s">
        <v>405</v>
      </c>
      <c r="G7" s="454"/>
      <c r="H7" s="454"/>
      <c r="I7" s="454"/>
    </row>
    <row r="8" spans="1:10" s="133" customFormat="1" ht="30">
      <c r="A8" s="134" t="s">
        <v>266</v>
      </c>
      <c r="B8" s="135" t="s">
        <v>364</v>
      </c>
      <c r="C8" s="135" t="s">
        <v>365</v>
      </c>
      <c r="D8" s="135" t="s">
        <v>366</v>
      </c>
      <c r="E8" s="135" t="s">
        <v>367</v>
      </c>
      <c r="F8" s="135" t="s">
        <v>364</v>
      </c>
      <c r="G8" s="135" t="s">
        <v>365</v>
      </c>
      <c r="H8" s="135" t="s">
        <v>366</v>
      </c>
      <c r="I8" s="135" t="s">
        <v>367</v>
      </c>
    </row>
    <row r="9" spans="1:10" s="133" customFormat="1">
      <c r="A9" s="136" t="s">
        <v>406</v>
      </c>
      <c r="B9" s="137">
        <v>0.3</v>
      </c>
      <c r="C9" s="138">
        <v>2391541357</v>
      </c>
      <c r="D9" s="138">
        <v>2839000000</v>
      </c>
      <c r="E9" s="139">
        <f>IFERROR((C9/D9)*B9, "No aplica")</f>
        <v>0.25271659284959491</v>
      </c>
      <c r="F9" s="137">
        <v>0.3</v>
      </c>
      <c r="G9" s="138">
        <v>1226699759</v>
      </c>
      <c r="H9" s="138">
        <v>1780809000</v>
      </c>
      <c r="I9" s="139">
        <f>IFERROR((G9/H9)*F9, "No aplica")</f>
        <v>0.2066532276622591</v>
      </c>
      <c r="J9" s="141"/>
    </row>
    <row r="10" spans="1:10" s="133" customFormat="1">
      <c r="A10" s="136" t="s">
        <v>407</v>
      </c>
      <c r="B10" s="137">
        <v>0.3</v>
      </c>
      <c r="C10" s="142">
        <v>1738224000</v>
      </c>
      <c r="D10" s="138">
        <v>1780000000</v>
      </c>
      <c r="E10" s="139">
        <f t="shared" ref="E10:E12" si="0">IFERROR((C10/D10)*B10, "No aplica")</f>
        <v>0.29295910112359547</v>
      </c>
      <c r="F10" s="137">
        <v>0.3</v>
      </c>
      <c r="G10" s="142">
        <v>1805620800</v>
      </c>
      <c r="H10" s="138">
        <v>2249920000</v>
      </c>
      <c r="I10" s="139">
        <f t="shared" ref="I10:I13" si="1">IFERROR((G10/H10)*F10, "No aplica")</f>
        <v>0.24075800028445454</v>
      </c>
      <c r="J10" s="141"/>
    </row>
    <row r="11" spans="1:10" s="133" customFormat="1">
      <c r="A11" s="136" t="s">
        <v>368</v>
      </c>
      <c r="B11" s="137">
        <v>0.2</v>
      </c>
      <c r="C11" s="143">
        <v>0.49</v>
      </c>
      <c r="D11" s="143">
        <v>0.5</v>
      </c>
      <c r="E11" s="139">
        <f>IFERROR((C11/D11)*B11, "No aplica")</f>
        <v>0.19600000000000001</v>
      </c>
      <c r="F11" s="137">
        <v>0.2</v>
      </c>
      <c r="G11" s="144">
        <v>0.5</v>
      </c>
      <c r="H11" s="143">
        <v>0.5</v>
      </c>
      <c r="I11" s="139">
        <f t="shared" si="1"/>
        <v>0.2</v>
      </c>
    </row>
    <row r="12" spans="1:10" s="133" customFormat="1">
      <c r="A12" s="133" t="s">
        <v>369</v>
      </c>
      <c r="B12" s="137">
        <v>0.2</v>
      </c>
      <c r="C12" s="144">
        <v>0.39</v>
      </c>
      <c r="D12" s="143">
        <v>0.5</v>
      </c>
      <c r="E12" s="139">
        <f t="shared" si="0"/>
        <v>0.15600000000000003</v>
      </c>
      <c r="F12" s="137">
        <v>0.2</v>
      </c>
      <c r="G12" s="144">
        <v>0.51</v>
      </c>
      <c r="H12" s="143">
        <v>0.5</v>
      </c>
      <c r="I12" s="139">
        <f t="shared" si="1"/>
        <v>0.20400000000000001</v>
      </c>
    </row>
    <row r="13" spans="1:10">
      <c r="A13" s="145" t="s">
        <v>367</v>
      </c>
      <c r="B13" s="137">
        <f>SUM(B9:B12)</f>
        <v>1</v>
      </c>
      <c r="C13" s="140"/>
      <c r="D13" s="140"/>
      <c r="E13" s="139">
        <f>SUM(E9:E12)</f>
        <v>0.89767569397319036</v>
      </c>
      <c r="F13" s="137">
        <f>SUM(F9:F12)</f>
        <v>1</v>
      </c>
      <c r="G13" s="140"/>
      <c r="H13" s="140"/>
      <c r="I13" s="139" t="str">
        <f t="shared" si="1"/>
        <v>No aplica</v>
      </c>
    </row>
    <row r="14" spans="1:10">
      <c r="A14" s="146"/>
      <c r="B14" s="147"/>
      <c r="C14" s="106"/>
      <c r="D14" s="106"/>
      <c r="E14" s="148"/>
    </row>
    <row r="15" spans="1:10">
      <c r="A15" s="455" t="s">
        <v>370</v>
      </c>
      <c r="B15" s="456"/>
      <c r="C15" s="456"/>
      <c r="D15" s="456"/>
      <c r="E15" s="456"/>
      <c r="F15" s="456"/>
      <c r="G15" s="457"/>
    </row>
    <row r="16" spans="1:10" ht="123.75" customHeight="1">
      <c r="A16" s="458" t="s">
        <v>408</v>
      </c>
      <c r="B16" s="458"/>
      <c r="C16" s="458"/>
      <c r="D16" s="458"/>
      <c r="E16" s="458"/>
      <c r="F16" s="458"/>
      <c r="G16" s="458"/>
    </row>
  </sheetData>
  <protectedRanges>
    <protectedRange sqref="A16:G16" name="Rango1_1"/>
  </protectedRanges>
  <mergeCells count="4">
    <mergeCell ref="B7:E7"/>
    <mergeCell ref="F7:I7"/>
    <mergeCell ref="A15:G15"/>
    <mergeCell ref="A16:G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2024-SGC</vt:lpstr>
      <vt:lpstr>id 747</vt:lpstr>
      <vt:lpstr>Emprendimiento</vt:lpstr>
      <vt:lpstr>Mercadeo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 Chiquito B.</dc:creator>
  <cp:lastModifiedBy>Leidy J. Chiquito B.</cp:lastModifiedBy>
  <cp:lastPrinted>2024-07-30T19:28:27Z</cp:lastPrinted>
  <dcterms:created xsi:type="dcterms:W3CDTF">2024-07-26T19:25:34Z</dcterms:created>
  <dcterms:modified xsi:type="dcterms:W3CDTF">2025-03-05T21:39:29Z</dcterms:modified>
</cp:coreProperties>
</file>