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preventivo Ing Gloria\Google Drive\SGC\INFOR_ADICIONAL\INFORMES\2019\"/>
    </mc:Choice>
  </mc:AlternateContent>
  <bookViews>
    <workbookView xWindow="0" yWindow="0" windowWidth="25200" windowHeight="10380" tabRatio="938" firstSheet="2" activeTab="4"/>
  </bookViews>
  <sheets>
    <sheet name="listas" sheetId="6" state="hidden" r:id="rId1"/>
    <sheet name="PUC" sheetId="7" state="hidden" r:id="rId2"/>
    <sheet name="Total" sheetId="5" r:id="rId3"/>
    <sheet name="Ingresos" sheetId="4" r:id="rId4"/>
    <sheet name="Gastos mas inversiones" sheetId="1" r:id="rId5"/>
    <sheet name="Total Presupuesto" sheetId="8" r:id="rId6"/>
  </sheets>
  <definedNames>
    <definedName name="_xlnm._FilterDatabase" localSheetId="0" hidden="1">listas!$B$1:$C$19</definedName>
    <definedName name="_xlnm._FilterDatabase" localSheetId="1" hidden="1">PUC!$A$3:$C$789</definedName>
    <definedName name="_xlnm.Print_Area" localSheetId="4">'Gastos mas inversiones'!$A$1:$O$73</definedName>
    <definedName name="_xlnm.Print_Area" localSheetId="3">Ingresos!$A$1:$L$128</definedName>
    <definedName name="_xlnm.Print_Area" localSheetId="2">Total!$B$1:$F$48</definedName>
    <definedName name="AREAS">listas!$B$9:$C$18</definedName>
    <definedName name="CBWorkbookPriority" hidden="1">-1824697523</definedName>
    <definedName name="CentrosCostos">listas!$H$10:$I$191</definedName>
    <definedName name="GTOSADMIN">PUC!$B$4:$B$197</definedName>
    <definedName name="GTOSNOOPE">PUC!$B$418:$B$448</definedName>
    <definedName name="INVERSIONES">PUC!$B$677:$B$725</definedName>
    <definedName name="PIDI">listas!$N$9:$O$43</definedName>
    <definedName name="TIPOPRE">listas!$K$10:$L$12</definedName>
    <definedName name="_xlnm.Print_Titles" localSheetId="3">Ingresos!$6:$12</definedName>
  </definedNames>
  <calcPr calcId="162913"/>
</workbook>
</file>

<file path=xl/calcChain.xml><?xml version="1.0" encoding="utf-8"?>
<calcChain xmlns="http://schemas.openxmlformats.org/spreadsheetml/2006/main">
  <c r="B48" i="1" l="1"/>
  <c r="B47" i="1"/>
  <c r="B45" i="1"/>
  <c r="M45" i="1"/>
  <c r="K45" i="1"/>
  <c r="I45" i="1"/>
  <c r="B28" i="1"/>
  <c r="B26" i="1"/>
  <c r="B25" i="1"/>
  <c r="B24" i="1"/>
  <c r="M22" i="1"/>
  <c r="K22" i="1"/>
  <c r="I22" i="1"/>
  <c r="I50" i="1" l="1"/>
  <c r="I52" i="1"/>
  <c r="I53" i="1"/>
  <c r="I54" i="1"/>
  <c r="B19" i="1" l="1"/>
  <c r="O32" i="1" l="1"/>
  <c r="B29" i="1" l="1"/>
  <c r="B30" i="1"/>
  <c r="B31" i="1"/>
  <c r="B32" i="1"/>
  <c r="B33" i="1"/>
  <c r="B34" i="1"/>
  <c r="B35" i="1"/>
  <c r="B36" i="1"/>
  <c r="B37" i="1"/>
  <c r="B38" i="1"/>
  <c r="B39" i="1"/>
  <c r="B40" i="1"/>
  <c r="B44" i="1"/>
  <c r="B46" i="1"/>
  <c r="B49" i="1"/>
  <c r="B50" i="1"/>
  <c r="B51" i="1"/>
  <c r="B52" i="1"/>
  <c r="B53" i="1"/>
  <c r="B54" i="1"/>
  <c r="B55" i="1"/>
  <c r="B56" i="1"/>
  <c r="B57" i="1"/>
  <c r="B58" i="1"/>
  <c r="B59" i="1"/>
  <c r="B17" i="1"/>
  <c r="B18" i="1"/>
  <c r="B20" i="1"/>
  <c r="B21" i="1"/>
  <c r="B22" i="1"/>
  <c r="B23" i="1"/>
  <c r="B27" i="1"/>
  <c r="B16" i="1"/>
  <c r="J7" i="8" l="1"/>
  <c r="J11" i="8"/>
  <c r="J15" i="8"/>
  <c r="J19" i="8"/>
  <c r="J23" i="8"/>
  <c r="J31" i="8"/>
  <c r="J35" i="8"/>
  <c r="H9" i="8"/>
  <c r="H13" i="8"/>
  <c r="H17" i="8"/>
  <c r="H21" i="8"/>
  <c r="H25" i="8"/>
  <c r="H29" i="8"/>
  <c r="H33" i="8"/>
  <c r="I7" i="8"/>
  <c r="I11" i="8"/>
  <c r="I15" i="8"/>
  <c r="I19" i="8"/>
  <c r="I23" i="8"/>
  <c r="I31" i="8"/>
  <c r="I35" i="8"/>
  <c r="J13" i="8"/>
  <c r="J21" i="8"/>
  <c r="J29" i="8"/>
  <c r="H7" i="8"/>
  <c r="H15" i="8"/>
  <c r="H23" i="8"/>
  <c r="H31" i="8"/>
  <c r="I9" i="8"/>
  <c r="I13" i="8"/>
  <c r="I21" i="8"/>
  <c r="I29" i="8"/>
  <c r="J10" i="8"/>
  <c r="J18" i="8"/>
  <c r="J22" i="8"/>
  <c r="J30" i="8"/>
  <c r="H8" i="8"/>
  <c r="H16" i="8"/>
  <c r="H24" i="8"/>
  <c r="H32" i="8"/>
  <c r="I10" i="8"/>
  <c r="I14" i="8"/>
  <c r="I22" i="8"/>
  <c r="I30" i="8"/>
  <c r="J8" i="8"/>
  <c r="J12" i="8"/>
  <c r="J16" i="8"/>
  <c r="J20" i="8"/>
  <c r="J24" i="8"/>
  <c r="J28" i="8"/>
  <c r="J32" i="8"/>
  <c r="J6" i="8"/>
  <c r="H10" i="8"/>
  <c r="H14" i="8"/>
  <c r="H18" i="8"/>
  <c r="H22" i="8"/>
  <c r="H30" i="8"/>
  <c r="H34" i="8"/>
  <c r="I8" i="8"/>
  <c r="I12" i="8"/>
  <c r="I16" i="8"/>
  <c r="I20" i="8"/>
  <c r="I24" i="8"/>
  <c r="I28" i="8"/>
  <c r="I32" i="8"/>
  <c r="I6" i="8"/>
  <c r="J9" i="8"/>
  <c r="J17" i="8"/>
  <c r="J25" i="8"/>
  <c r="J33" i="8"/>
  <c r="H11" i="8"/>
  <c r="H19" i="8"/>
  <c r="H35" i="8"/>
  <c r="I17" i="8"/>
  <c r="I25" i="8"/>
  <c r="I33" i="8"/>
  <c r="J14" i="8"/>
  <c r="J34" i="8"/>
  <c r="H12" i="8"/>
  <c r="H20" i="8"/>
  <c r="H28" i="8"/>
  <c r="H6" i="8"/>
  <c r="I18" i="8"/>
  <c r="I34" i="8"/>
  <c r="I18" i="1"/>
  <c r="K18" i="1"/>
  <c r="M18" i="1"/>
  <c r="I20" i="1"/>
  <c r="K20" i="1"/>
  <c r="M20" i="1"/>
  <c r="I21" i="1"/>
  <c r="K21" i="1"/>
  <c r="M21" i="1"/>
  <c r="I23" i="1"/>
  <c r="K23" i="1"/>
  <c r="M23" i="1"/>
  <c r="I27" i="1"/>
  <c r="K27" i="1"/>
  <c r="M27" i="1"/>
  <c r="I29" i="1"/>
  <c r="K29" i="1"/>
  <c r="M29" i="1"/>
  <c r="I30" i="1"/>
  <c r="K30" i="1"/>
  <c r="M30" i="1"/>
  <c r="I31" i="1"/>
  <c r="K31" i="1"/>
  <c r="M31" i="1"/>
  <c r="I32" i="1"/>
  <c r="K32" i="1"/>
  <c r="M32" i="1"/>
  <c r="I33" i="1"/>
  <c r="K33" i="1"/>
  <c r="M33" i="1"/>
  <c r="I34" i="1"/>
  <c r="K34" i="1"/>
  <c r="M34" i="1"/>
  <c r="I35" i="1"/>
  <c r="K35" i="1"/>
  <c r="M35" i="1"/>
  <c r="I36" i="1"/>
  <c r="K36" i="1"/>
  <c r="M36" i="1"/>
  <c r="I37" i="1"/>
  <c r="K37" i="1"/>
  <c r="M37" i="1"/>
  <c r="I38" i="1"/>
  <c r="K38" i="1"/>
  <c r="M38" i="1"/>
  <c r="I39" i="1"/>
  <c r="K39" i="1"/>
  <c r="M39" i="1"/>
  <c r="I40" i="1"/>
  <c r="K40" i="1"/>
  <c r="M40" i="1"/>
  <c r="I44" i="1"/>
  <c r="K44" i="1"/>
  <c r="M44" i="1"/>
  <c r="I46" i="1"/>
  <c r="K46" i="1"/>
  <c r="M46" i="1"/>
  <c r="K50" i="1"/>
  <c r="M50" i="1"/>
  <c r="K52" i="1"/>
  <c r="M52" i="1"/>
  <c r="K54" i="1"/>
  <c r="M54" i="1"/>
  <c r="I55" i="1"/>
  <c r="K55" i="1"/>
  <c r="M55" i="1"/>
  <c r="I56" i="1"/>
  <c r="K56" i="1"/>
  <c r="M56" i="1"/>
  <c r="I57" i="1"/>
  <c r="K57" i="1"/>
  <c r="M57" i="1"/>
  <c r="I58" i="1"/>
  <c r="K58" i="1"/>
  <c r="M58" i="1"/>
  <c r="I59" i="1"/>
  <c r="K59" i="1"/>
  <c r="M59" i="1"/>
  <c r="I17" i="1"/>
  <c r="P16" i="1"/>
  <c r="I16" i="1"/>
  <c r="I27" i="8" l="1"/>
  <c r="H27" i="8"/>
  <c r="J27" i="8"/>
  <c r="I26" i="8"/>
  <c r="H26" i="8"/>
  <c r="J26" i="8"/>
  <c r="G27" i="4"/>
  <c r="F27" i="4"/>
  <c r="E27" i="4"/>
  <c r="D27" i="4"/>
  <c r="C27" i="4"/>
  <c r="B27" i="4"/>
  <c r="L16" i="8" l="1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K19" i="8"/>
  <c r="K21" i="8"/>
  <c r="K22" i="8"/>
  <c r="K23" i="8"/>
  <c r="K26" i="8"/>
  <c r="K27" i="8"/>
  <c r="K28" i="8"/>
  <c r="K30" i="8"/>
  <c r="K31" i="8"/>
  <c r="K34" i="8"/>
  <c r="L7" i="8"/>
  <c r="L8" i="8"/>
  <c r="L9" i="8"/>
  <c r="L10" i="8"/>
  <c r="L11" i="8"/>
  <c r="L12" i="8"/>
  <c r="L13" i="8"/>
  <c r="L14" i="8"/>
  <c r="L15" i="8"/>
  <c r="K7" i="8"/>
  <c r="K9" i="8"/>
  <c r="K10" i="8"/>
  <c r="K11" i="8"/>
  <c r="K12" i="8"/>
  <c r="K13" i="8"/>
  <c r="K14" i="8"/>
  <c r="K15" i="8"/>
  <c r="K16" i="8"/>
  <c r="K17" i="8"/>
  <c r="M17" i="8" s="1"/>
  <c r="N17" i="8" s="1"/>
  <c r="K18" i="8"/>
  <c r="L6" i="8"/>
  <c r="F52" i="8"/>
  <c r="K41" i="8"/>
  <c r="M41" i="8" s="1"/>
  <c r="N41" i="8" s="1"/>
  <c r="K40" i="8"/>
  <c r="M40" i="8" s="1"/>
  <c r="N40" i="8"/>
  <c r="M39" i="8"/>
  <c r="N39" i="8" s="1"/>
  <c r="K39" i="8"/>
  <c r="K38" i="8"/>
  <c r="M38" i="8" s="1"/>
  <c r="N38" i="8" s="1"/>
  <c r="K37" i="8"/>
  <c r="M37" i="8" s="1"/>
  <c r="K36" i="8"/>
  <c r="M36" i="8" s="1"/>
  <c r="K35" i="8"/>
  <c r="K33" i="8"/>
  <c r="K32" i="8"/>
  <c r="K29" i="8"/>
  <c r="K25" i="8"/>
  <c r="K24" i="8"/>
  <c r="K20" i="8"/>
  <c r="K8" i="8"/>
  <c r="J43" i="8"/>
  <c r="I43" i="8"/>
  <c r="M21" i="8" l="1"/>
  <c r="N21" i="8" s="1"/>
  <c r="M20" i="8"/>
  <c r="N20" i="8" s="1"/>
  <c r="M24" i="8"/>
  <c r="N24" i="8" s="1"/>
  <c r="M29" i="8"/>
  <c r="N29" i="8" s="1"/>
  <c r="M33" i="8"/>
  <c r="N33" i="8" s="1"/>
  <c r="M23" i="8"/>
  <c r="N23" i="8" s="1"/>
  <c r="M10" i="8"/>
  <c r="N10" i="8" s="1"/>
  <c r="M25" i="8"/>
  <c r="N25" i="8" s="1"/>
  <c r="M28" i="8"/>
  <c r="N28" i="8" s="1"/>
  <c r="M13" i="8"/>
  <c r="N13" i="8" s="1"/>
  <c r="M14" i="8"/>
  <c r="N14" i="8" s="1"/>
  <c r="M27" i="8"/>
  <c r="N27" i="8" s="1"/>
  <c r="M19" i="8"/>
  <c r="N19" i="8" s="1"/>
  <c r="M9" i="8"/>
  <c r="N9" i="8" s="1"/>
  <c r="M8" i="8"/>
  <c r="N8" i="8" s="1"/>
  <c r="M12" i="8"/>
  <c r="N12" i="8" s="1"/>
  <c r="M11" i="8"/>
  <c r="N11" i="8" s="1"/>
  <c r="M7" i="8"/>
  <c r="N7" i="8" s="1"/>
  <c r="M34" i="8"/>
  <c r="N34" i="8" s="1"/>
  <c r="M30" i="8"/>
  <c r="N30" i="8" s="1"/>
  <c r="M32" i="8"/>
  <c r="N32" i="8" s="1"/>
  <c r="M35" i="8"/>
  <c r="N35" i="8" s="1"/>
  <c r="M31" i="8"/>
  <c r="N31" i="8" s="1"/>
  <c r="M22" i="8"/>
  <c r="N22" i="8" s="1"/>
  <c r="M26" i="8"/>
  <c r="N26" i="8" s="1"/>
  <c r="M15" i="8"/>
  <c r="N15" i="8" s="1"/>
  <c r="M16" i="8"/>
  <c r="N16" i="8" s="1"/>
  <c r="L43" i="8"/>
  <c r="M18" i="8"/>
  <c r="N18" i="8" s="1"/>
  <c r="H43" i="8"/>
  <c r="N37" i="8"/>
  <c r="K6" i="8"/>
  <c r="H47" i="8" l="1"/>
  <c r="K43" i="8"/>
  <c r="M6" i="8"/>
  <c r="N6" i="8" l="1"/>
  <c r="M43" i="8"/>
  <c r="K16" i="1" l="1"/>
  <c r="M16" i="1"/>
  <c r="K17" i="1"/>
  <c r="M17" i="1"/>
  <c r="C10" i="4" l="1"/>
  <c r="B12" i="5"/>
  <c r="J10" i="1"/>
  <c r="E12" i="5" s="1"/>
  <c r="J10" i="4" l="1"/>
  <c r="L92" i="4" l="1"/>
  <c r="L81" i="4"/>
  <c r="F119" i="4"/>
  <c r="L49" i="4"/>
  <c r="J64" i="4"/>
  <c r="J65" i="4" s="1"/>
  <c r="K64" i="4"/>
  <c r="K65" i="4" s="1"/>
  <c r="L64" i="4"/>
  <c r="L65" i="4" s="1"/>
  <c r="K26" i="4"/>
  <c r="J26" i="4"/>
  <c r="F49" i="4"/>
  <c r="E49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G64" i="4"/>
  <c r="G65" i="4" s="1"/>
  <c r="F64" i="4"/>
  <c r="F65" i="4" s="1"/>
  <c r="E64" i="4"/>
  <c r="E65" i="4" s="1"/>
  <c r="G26" i="4"/>
  <c r="L94" i="4" l="1"/>
  <c r="L119" i="4"/>
  <c r="L26" i="4"/>
  <c r="G49" i="4"/>
  <c r="L27" i="4" l="1"/>
  <c r="L29" i="4" s="1"/>
  <c r="L121" i="4" s="1"/>
  <c r="G36" i="8" s="1"/>
  <c r="N36" i="8" l="1"/>
  <c r="N43" i="8" s="1"/>
  <c r="G43" i="8"/>
  <c r="G46" i="8" l="1"/>
  <c r="G51" i="8"/>
  <c r="G50" i="8"/>
  <c r="G49" i="8"/>
  <c r="G48" i="8"/>
  <c r="G47" i="8"/>
  <c r="I46" i="8" l="1"/>
  <c r="M46" i="8" s="1"/>
</calcChain>
</file>

<file path=xl/sharedStrings.xml><?xml version="1.0" encoding="utf-8"?>
<sst xmlns="http://schemas.openxmlformats.org/spreadsheetml/2006/main" count="2836" uniqueCount="1414">
  <si>
    <t>UNIDAD:</t>
  </si>
  <si>
    <t>TIPO DE UNIDAD ACADEMICA:</t>
  </si>
  <si>
    <t>CENTRO DE COSTOS:</t>
  </si>
  <si>
    <t>Nombre:</t>
  </si>
  <si>
    <t>ACTIVIDADES</t>
  </si>
  <si>
    <t>PRESUPUESTO</t>
  </si>
  <si>
    <t>TIPO DE PRESUPUESTO</t>
  </si>
  <si>
    <t>CUENTA</t>
  </si>
  <si>
    <t>AREA</t>
  </si>
  <si>
    <t>VALOR</t>
  </si>
  <si>
    <t>PROYECTO O SUBPROYECTO</t>
  </si>
  <si>
    <t>U N I V E R S I D A D   L I B R E</t>
  </si>
  <si>
    <t>CÓDIGO:</t>
  </si>
  <si>
    <t>NOMBRE</t>
  </si>
  <si>
    <t>CÓDIGO</t>
  </si>
  <si>
    <t>PREGRADO:</t>
  </si>
  <si>
    <t>POSGRADO:</t>
  </si>
  <si>
    <t>FORMACIÓN EXTENSIVA:</t>
  </si>
  <si>
    <t>ELABORADO POR:</t>
  </si>
  <si>
    <t>Cargo:</t>
  </si>
  <si>
    <t>Fecha:</t>
  </si>
  <si>
    <t>REVISADO OFICINA DE PRESUPUESTO:</t>
  </si>
  <si>
    <t>TOTAL PRESUPUESTO:</t>
  </si>
  <si>
    <t>NOMBRE:</t>
  </si>
  <si>
    <t>GESTIÓN ADMINISTRATIVA:</t>
  </si>
  <si>
    <t>INVESTIGACIÓN:</t>
  </si>
  <si>
    <t>DIRECCIÓN NACIONAL:</t>
  </si>
  <si>
    <t xml:space="preserve">SECCIONAL: </t>
  </si>
  <si>
    <t>Tipo de Unidad:</t>
  </si>
  <si>
    <t>Código:</t>
  </si>
  <si>
    <t>Nombre</t>
  </si>
  <si>
    <t>CICLO I</t>
  </si>
  <si>
    <t>CICLO II</t>
  </si>
  <si>
    <t>TOTAL</t>
  </si>
  <si>
    <t>Matrículas</t>
  </si>
  <si>
    <t>JARDIN 1</t>
  </si>
  <si>
    <t>JARDIN 2</t>
  </si>
  <si>
    <t>TRANSICIÓN</t>
  </si>
  <si>
    <t>PRIMERO</t>
  </si>
  <si>
    <t>SEGUNDO</t>
  </si>
  <si>
    <t>TERCERO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</si>
  <si>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</si>
  <si>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</si>
  <si>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</si>
  <si>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</si>
  <si>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</si>
  <si>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</si>
  <si>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</si>
  <si>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</si>
  <si>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DECIMO</t>
  </si>
  <si>
    <t>Pensiones</t>
  </si>
  <si>
    <t>Becas Alcaldía</t>
  </si>
  <si>
    <t>Becas Consejo Directivo</t>
  </si>
  <si>
    <t>Becas Consiliatura</t>
  </si>
  <si>
    <t>Becas Convencionales Asproul</t>
  </si>
  <si>
    <t>Becas Convencionales Sinties</t>
  </si>
  <si>
    <t>Becas Por Excelencia</t>
  </si>
  <si>
    <t>Becas Convenios</t>
  </si>
  <si>
    <t>Becas Egresados</t>
  </si>
  <si>
    <t>Becas Otros Conceptos</t>
  </si>
  <si>
    <t>Descuento Por Egresados</t>
  </si>
  <si>
    <t>Descuentos Deportes</t>
  </si>
  <si>
    <t>Descuentos Pronto Pago</t>
  </si>
  <si>
    <t>Descuentos Grupo Familiar</t>
  </si>
  <si>
    <t>Descuentos Convenio Empresarial</t>
  </si>
  <si>
    <t>Descuento Monitorias</t>
  </si>
  <si>
    <t>Descuento Traslados Sedes</t>
  </si>
  <si>
    <t>Descuento Bono Estudiantil</t>
  </si>
  <si>
    <t>Descuento Asproul</t>
  </si>
  <si>
    <t>Descuento Damnificados</t>
  </si>
  <si>
    <t>Descuentos</t>
  </si>
  <si>
    <t>Cantidad</t>
  </si>
  <si>
    <t>Valor Unitario</t>
  </si>
  <si>
    <t>Inscripciones Pregrado</t>
  </si>
  <si>
    <t>Inscripciones Postgrados</t>
  </si>
  <si>
    <t>Certificados</t>
  </si>
  <si>
    <t>Constancias</t>
  </si>
  <si>
    <t>Programas Académicos Por Año/Semestre</t>
  </si>
  <si>
    <t>Programas Académicos Por Materia</t>
  </si>
  <si>
    <t>Derechos De Grado Privados</t>
  </si>
  <si>
    <t>Derechos De Grado Múltiples</t>
  </si>
  <si>
    <t>Habilitaciones</t>
  </si>
  <si>
    <t>Paz Y Salvos</t>
  </si>
  <si>
    <t>Preparatorios</t>
  </si>
  <si>
    <t>Preparatorio Jornada Única</t>
  </si>
  <si>
    <t>Supletorios</t>
  </si>
  <si>
    <t>Diferidos</t>
  </si>
  <si>
    <t>Validaciones</t>
  </si>
  <si>
    <t>Cursos de Opción de Grado - Pregrado</t>
  </si>
  <si>
    <t>Cursos de Vacaciones, Remediales o Nivelación</t>
  </si>
  <si>
    <t>Comercialización De Publicaciones</t>
  </si>
  <si>
    <t>Catedra Gerardo Molina Y Astronomía</t>
  </si>
  <si>
    <t>Diplomados De Conciliación</t>
  </si>
  <si>
    <t>Tutorías</t>
  </si>
  <si>
    <t>Asesoría</t>
  </si>
  <si>
    <t>Consultorías</t>
  </si>
  <si>
    <t>Convenios</t>
  </si>
  <si>
    <t xml:space="preserve">Número Matrículas Proyectadas </t>
  </si>
  <si>
    <t>CURSO</t>
  </si>
  <si>
    <t>Número Matrículas Año Anterior</t>
  </si>
  <si>
    <t>M A T R Í C U L A S   U N I V E R S I D A D</t>
  </si>
  <si>
    <t>M A T R Í C U L A S   Y   P E N S I Ó N   C O L E G I O</t>
  </si>
  <si>
    <t>Valor Total Matrículas más Pensiones Proyectadas</t>
  </si>
  <si>
    <t xml:space="preserve">Valor Matrícula </t>
  </si>
  <si>
    <t>Valor Total Matrículas</t>
  </si>
  <si>
    <t>Número Estudiantes Año 2017</t>
  </si>
  <si>
    <t>Número Estudiantes Año 2018</t>
  </si>
  <si>
    <t>Valor Pensión Mensual</t>
  </si>
  <si>
    <t>Valor Total Pensiones</t>
  </si>
  <si>
    <t>Total Matrículas</t>
  </si>
  <si>
    <t>Total Pensiones</t>
  </si>
  <si>
    <t xml:space="preserve">Total Matrículas más Pensiones </t>
  </si>
  <si>
    <t>Recargos Pagos Extemporáneos</t>
  </si>
  <si>
    <t>Valor Total Matrículas Proyectadas</t>
  </si>
  <si>
    <t>Número de pagos anuales</t>
  </si>
  <si>
    <t>Valor Matrícula Anual</t>
  </si>
  <si>
    <t>B E C A S   Y     D E S C U E N T O S</t>
  </si>
  <si>
    <t>TOTAL BECAS</t>
  </si>
  <si>
    <t>TOTAL DESCUENTOS</t>
  </si>
  <si>
    <t>TOTAL BECAS Y DESCUENTOS</t>
  </si>
  <si>
    <t>Concepto</t>
  </si>
  <si>
    <t>Curso</t>
  </si>
  <si>
    <t>Número de Becas</t>
  </si>
  <si>
    <t>Número de Descuentos</t>
  </si>
  <si>
    <t>Valor de la Beca</t>
  </si>
  <si>
    <t>Total Becas</t>
  </si>
  <si>
    <t>Valor descuento</t>
  </si>
  <si>
    <t>Total Descuentos</t>
  </si>
  <si>
    <t>BECAS</t>
  </si>
  <si>
    <t>DESCUENTOS</t>
  </si>
  <si>
    <t>DEVOLUCIONES</t>
  </si>
  <si>
    <t>DEVOLUCIONES DE MATRÍCULAS</t>
  </si>
  <si>
    <t>TOTAL BECAS + DESCUENTOS + DEVOLUCIONES</t>
  </si>
  <si>
    <t>O T R O S    P E C U N I A R I O S</t>
  </si>
  <si>
    <t>Valor proyectado pecuniarios</t>
  </si>
  <si>
    <t>A C T I V I D A D E S    D E     P R O Y E C C I Ó N    S O C I A L   Y    E X T E N S I Ó N</t>
  </si>
  <si>
    <t>F O R M A T O   P A R A   E L A B O R A C I Ó N   D E   P R E S U P U E S T O   A N U A L    D E   G A S T O S    E    I N V E R S I O N E S</t>
  </si>
  <si>
    <t>AÑO:</t>
  </si>
  <si>
    <t>SECCIONAL:</t>
  </si>
  <si>
    <t>Cursos de extensión de Ingles - CLEUL</t>
  </si>
  <si>
    <t>Cursos de extensión de Frances - CLEUL</t>
  </si>
  <si>
    <t>Cursos prueba Saber Pro</t>
  </si>
  <si>
    <t>Cursos De Idiomas Niños - Centro práctica social</t>
  </si>
  <si>
    <t>Cursos De Idiomas Adultos- Centro práctica social</t>
  </si>
  <si>
    <t>Cursos de ingles para estudiantes</t>
  </si>
  <si>
    <t>Cursos de Preparatorios</t>
  </si>
  <si>
    <t>Diplomado Escuela de docentes - No egresados</t>
  </si>
  <si>
    <t>Cursos Escuela Docentes - No Egresados</t>
  </si>
  <si>
    <t>Cursos Escuela Docentes - Egresados</t>
  </si>
  <si>
    <t>Diplomado Escuela de docentes - Egresados</t>
  </si>
  <si>
    <t>Cursos Escuela Docentes - Estudiantes Ulibre</t>
  </si>
  <si>
    <t>Diplomado Escuela de docentes - Estudiantes Ulibre</t>
  </si>
  <si>
    <t>Cargo</t>
  </si>
  <si>
    <t>Fecha</t>
  </si>
  <si>
    <t>TOTAL MATRÍCULAS</t>
  </si>
  <si>
    <t>RECRAGOS PAGOS EXTEMPORÁNEOS</t>
  </si>
  <si>
    <t>TOTAL PECUNIARIOS</t>
  </si>
  <si>
    <t>TOTAL OTRAS ACTIVIDADES</t>
  </si>
  <si>
    <t xml:space="preserve">T O T A L   I N G R E S O S   D E   L A   U N I D A D </t>
  </si>
  <si>
    <t>APROBADO POR:</t>
  </si>
  <si>
    <t>REVISIÓN PRESUPUESTO:</t>
  </si>
  <si>
    <t>TOTAL INGRESOS</t>
  </si>
  <si>
    <t>Otras actividades</t>
  </si>
  <si>
    <t>Becas</t>
  </si>
  <si>
    <t>Devoluciones de matrículas</t>
  </si>
  <si>
    <t>Becas y descuentos</t>
  </si>
  <si>
    <t>Pecuniarios</t>
  </si>
  <si>
    <t>Matrículas Universidad</t>
  </si>
  <si>
    <t>Recargos pagos extemporáneos Universidad</t>
  </si>
  <si>
    <t>Matrículas Colegio</t>
  </si>
  <si>
    <t>Pensiones Colegio</t>
  </si>
  <si>
    <t>Matrículas más pensiones Colegio</t>
  </si>
  <si>
    <t>INGRESOS</t>
  </si>
  <si>
    <t>Gastos de personal</t>
  </si>
  <si>
    <t xml:space="preserve">TOTAL GASTOS  </t>
  </si>
  <si>
    <t>INVERSIONES</t>
  </si>
  <si>
    <t>DIFERENCIA</t>
  </si>
  <si>
    <t>FORMATO RESUMEN DE PROYECTO DE PRESUPUESTO AÑO 2018</t>
  </si>
  <si>
    <t>Otros gastos</t>
  </si>
  <si>
    <t>TOTAL GASTOS MÁS INVERSIONES</t>
  </si>
  <si>
    <t>CONCEPTO</t>
  </si>
  <si>
    <t>Presupuesto Año 2018</t>
  </si>
  <si>
    <t>Gastos de academia</t>
  </si>
  <si>
    <t>Gastos de administración</t>
  </si>
  <si>
    <t>PEREIRA</t>
  </si>
  <si>
    <t>X</t>
  </si>
  <si>
    <t>UNIVERSIDAD LIBRE</t>
  </si>
  <si>
    <t>SEDE PRINCIPAL</t>
  </si>
  <si>
    <t xml:space="preserve">ÁREAS DE NEGOCIO </t>
  </si>
  <si>
    <t>LISTADO TIPO UNIDAD</t>
  </si>
  <si>
    <t>TIPOS DE PRESUPUESTO</t>
  </si>
  <si>
    <t>ÁREAS</t>
  </si>
  <si>
    <t>TIPO DE UNIDAD</t>
  </si>
  <si>
    <t>CENTRO DE COSTOS</t>
  </si>
  <si>
    <t>TIPO PRESUPUESTO</t>
  </si>
  <si>
    <t>Proyecto PIDI</t>
  </si>
  <si>
    <t>Cod</t>
  </si>
  <si>
    <t>CODIGO SEVEN</t>
  </si>
  <si>
    <t>CODIGO PIDI</t>
  </si>
  <si>
    <t>NOMBRE DEL PROYECTO</t>
  </si>
  <si>
    <t>AREA UTILIZADA</t>
  </si>
  <si>
    <t>CENTROS DE COSTOS</t>
  </si>
  <si>
    <t>TIPO DE PPTO</t>
  </si>
  <si>
    <t>Auatoridades Nacionales</t>
  </si>
  <si>
    <t>01</t>
  </si>
  <si>
    <t>COLEGIO</t>
  </si>
  <si>
    <t>Preescolar</t>
  </si>
  <si>
    <t>01010101</t>
  </si>
  <si>
    <t>GASTOS PREGRADO</t>
  </si>
  <si>
    <t>02</t>
  </si>
  <si>
    <t>PROYECTO 01: RACIONALIZACIÓN Y AMPLIACIÓN DE LA COBERTURA DE PROGRAMAS DE PREGRADO Y POSGRADOS</t>
  </si>
  <si>
    <t>PROGRAMA 1</t>
  </si>
  <si>
    <t>1- FORTALECIMIENTO Y AMPLIACIÓN DE LOS PROGRAMAS DE PREGRADO Y POSGRADOS</t>
  </si>
  <si>
    <t>Docencia</t>
  </si>
  <si>
    <t>PREGRADO CIENCIAS DE LA SALUD</t>
  </si>
  <si>
    <t>Básica</t>
  </si>
  <si>
    <t>01010102</t>
  </si>
  <si>
    <t>INVERSIÓN</t>
  </si>
  <si>
    <t>07</t>
  </si>
  <si>
    <t>PROYECTO 02: PROYECTO E-LEARNING</t>
  </si>
  <si>
    <t>PROGRAMA 2</t>
  </si>
  <si>
    <t>2- FOMENTO A LA DOCENCIA CALIFICADA</t>
  </si>
  <si>
    <t>Fortalecimiento y ampliacion de los programas de pregrado y posgrados</t>
  </si>
  <si>
    <t>02 - Docencia
05 - Administracion Academica</t>
  </si>
  <si>
    <t>Pregrado, Posgrado, Oficina de Acreditacion, Planeacion</t>
  </si>
  <si>
    <t>Gastos Académicos
Inversiones</t>
  </si>
  <si>
    <t>Investigación</t>
  </si>
  <si>
    <t>03</t>
  </si>
  <si>
    <t>POSGRADOS CIENCIAS DE LA SALUD</t>
  </si>
  <si>
    <t>Media</t>
  </si>
  <si>
    <t>01010103</t>
  </si>
  <si>
    <t>INVERSIÓN PRE</t>
  </si>
  <si>
    <t>09</t>
  </si>
  <si>
    <t>PROYECTO 03: DOCENCIA CALIFICADA</t>
  </si>
  <si>
    <t>PROGRAMA 3</t>
  </si>
  <si>
    <t>3- APOYO A LA EXCELENCIA ESTUDIANTIL</t>
  </si>
  <si>
    <t>Proyecto 01</t>
  </si>
  <si>
    <t xml:space="preserve"> Racionalizacion y ampliacion de la cobertura de programas de pregrado y posgrados</t>
  </si>
  <si>
    <t>Educación Continuada</t>
  </si>
  <si>
    <t>04</t>
  </si>
  <si>
    <t>PREGRADO DERECHO</t>
  </si>
  <si>
    <t>Medicina</t>
  </si>
  <si>
    <t>02010101</t>
  </si>
  <si>
    <t>PROYECTO 04: ESCUELA DE FORMACIÓN PARA DOCENTES UNIVERSITARIOS</t>
  </si>
  <si>
    <t>PROGRAMA 4</t>
  </si>
  <si>
    <t>4- UNA UNIVERSIDAD DE EXCELENCIA ACADÉMICA</t>
  </si>
  <si>
    <t>Proyecto 02</t>
  </si>
  <si>
    <t xml:space="preserve"> Proyecto E-learning</t>
  </si>
  <si>
    <t>Administración Académica</t>
  </si>
  <si>
    <t>05</t>
  </si>
  <si>
    <t>POSGRADOS DERECHO</t>
  </si>
  <si>
    <t>Enfermería</t>
  </si>
  <si>
    <t>02010102</t>
  </si>
  <si>
    <t>PROYECTO 05: SEGUIMIENTO Y ATENCIÓN ACADÉMICA DE ESTUDIANTES</t>
  </si>
  <si>
    <t>PROGRAMA 5</t>
  </si>
  <si>
    <t>5- UNA UNIVERSIDAD DE DOCENCIA CON INVESTIGACIÓN</t>
  </si>
  <si>
    <t>Fomento a la Docencia Calificada</t>
  </si>
  <si>
    <t>02 - Docencia</t>
  </si>
  <si>
    <t>Pregrado, Posgrado, Escuela Docentes</t>
  </si>
  <si>
    <t>Bienestar Institucional</t>
  </si>
  <si>
    <t>06</t>
  </si>
  <si>
    <t>PREGRADO CIENCIAS ECONOMICAS</t>
  </si>
  <si>
    <t>Fisioterapia</t>
  </si>
  <si>
    <t>02010103</t>
  </si>
  <si>
    <t>PROYECTO 06: FOMENTO Y APOYO A LA EXCELENCIA ESTUDIANTIL</t>
  </si>
  <si>
    <t>PROGRAMA 6</t>
  </si>
  <si>
    <t>6- UNA UNIVERSIDAD HUMANISTA, PLURALISTA Y DEMOCRÁTICA</t>
  </si>
  <si>
    <t>Proyecto 03</t>
  </si>
  <si>
    <t xml:space="preserve"> Docencia calificada</t>
  </si>
  <si>
    <t>Administración Institucional</t>
  </si>
  <si>
    <t>POSGRADOS CIENCIAS ECONOMICAS</t>
  </si>
  <si>
    <t>Instrumentación Quirúrgica</t>
  </si>
  <si>
    <t>02010104</t>
  </si>
  <si>
    <t>PROYECTO 07: AUTOEVALUACIÓN Y AUTORREGULACIÓN PARA LA MEJORA PERMANENTE DE LA CALIDAD ACADÉMICA</t>
  </si>
  <si>
    <t>PROGRAMA 7</t>
  </si>
  <si>
    <t>7- UNA UNIVERSIDAD CON AMPLIA PROYECCIÓN SOCIAL</t>
  </si>
  <si>
    <t>Proyecto 04</t>
  </si>
  <si>
    <t xml:space="preserve"> Escuela de formacion para docentes universitarios</t>
  </si>
  <si>
    <t>Egresados</t>
  </si>
  <si>
    <t>08</t>
  </si>
  <si>
    <t>PREGRADO INGENIERÍA</t>
  </si>
  <si>
    <t>Bacteriología</t>
  </si>
  <si>
    <t>02010105</t>
  </si>
  <si>
    <t>PROYECTO 08: ACTUALIZACIÓN ACADÉMICA</t>
  </si>
  <si>
    <t>PROGRAMA 8</t>
  </si>
  <si>
    <t>8- UNA UNIVERSIDAD MODERNA Y PROYECTADA INTERNACIONALMENTE</t>
  </si>
  <si>
    <t>Apoyo a la excelencia estudiantil</t>
  </si>
  <si>
    <t>Pregrado
Posgrado</t>
  </si>
  <si>
    <t>Proyección Social</t>
  </si>
  <si>
    <t>POSGRADOS INGENIERÍA</t>
  </si>
  <si>
    <t>Microbiología</t>
  </si>
  <si>
    <t>02010106</t>
  </si>
  <si>
    <t>PROYECTO 09: CUALIFICACIÓN DE LOS PROGRAMAS DE EDUCACIÓN PREESCOLAR, BÁSICA Y MEDIA</t>
  </si>
  <si>
    <t>PROGRAMA 9</t>
  </si>
  <si>
    <t>9- UNA UNIVERSIDAD CENTRADA EN LA CULTURA DEL BIENESTAR UNIVERSITARIO</t>
  </si>
  <si>
    <t>Proyecto 05</t>
  </si>
  <si>
    <t xml:space="preserve"> Seguimiento y atencion academica de estudiantes</t>
  </si>
  <si>
    <t>PREGRADO CIENCIAS DE LA EDUCACION</t>
  </si>
  <si>
    <t>Esp.  en Cirugía General</t>
  </si>
  <si>
    <t>02020101</t>
  </si>
  <si>
    <t>GASTOS INVESTIGACIÓN</t>
  </si>
  <si>
    <t>PROYECTO 10: UNA UNIVERSIDAD CON MODERNOS APOYOS TECNOLÓGICOS Y DIDÁCTICOS AL SERVICIO DE LA ACADEMIA</t>
  </si>
  <si>
    <t>PROGRAMA 10</t>
  </si>
  <si>
    <t>10- SISTEMA INTEGRADO DE INFORMACIÓN GERENCIAL SIIG.</t>
  </si>
  <si>
    <t>Proyecto 06</t>
  </si>
  <si>
    <t xml:space="preserve"> Fomento y apoyo a la excelencia estudiantil</t>
  </si>
  <si>
    <t>Esp.  en Ginecología y Obstetra</t>
  </si>
  <si>
    <t>02020102</t>
  </si>
  <si>
    <t>INVERSIÓN INVES</t>
  </si>
  <si>
    <t>PROYECTO 11: FORTALECIMIENTO Y CONSOLIDACIÓN DE LA INVESTIGACIÓN CIENTÍFICA Y FORMATIVA EN LA UNIVERSIDAD LIBRE</t>
  </si>
  <si>
    <t>PROGRAMA 11</t>
  </si>
  <si>
    <t>11- SISTEMAS INTEGRADOS DE GESTIÓN</t>
  </si>
  <si>
    <t>Una Universidad de excelencia academica</t>
  </si>
  <si>
    <t>Pregrado, Posgrado, Colegio, Biblioteca, Salas de Computo, Audiovisuales, Ofic Acreditacion, Ofic Planeacion</t>
  </si>
  <si>
    <t>PREGRADO FILOSOFIA</t>
  </si>
  <si>
    <t>Esp.  en Medicina Familiar</t>
  </si>
  <si>
    <t>02020103</t>
  </si>
  <si>
    <t>PROYECTO 12: FOMENTO A LA PRODUCCIÓN CIENTÍFICA Y ACADÉMICA</t>
  </si>
  <si>
    <t>PROGRAMA 12</t>
  </si>
  <si>
    <t>12- FORTALECIMIENTO ORGANIZACIONAL</t>
  </si>
  <si>
    <t>Proyecto 07</t>
  </si>
  <si>
    <t xml:space="preserve"> Autoevaluacion y autorregulacion para la mejora permanente de la calidad academica</t>
  </si>
  <si>
    <t>POSGRADOS FILOSOFIA</t>
  </si>
  <si>
    <t>Esp.  en Medicina Interna</t>
  </si>
  <si>
    <t>02020104</t>
  </si>
  <si>
    <t>PROYECTO 13: FORTALECIMIENTO Y PROMOCIÓN DE LOS PRINCIPIOS INSTITUCIONALES Y DEL SENTIDO DE PERTENENCIA</t>
  </si>
  <si>
    <t>PROGRAMA 13</t>
  </si>
  <si>
    <t>13- GESTIÓN DEL CAMPUS</t>
  </si>
  <si>
    <t>Proyecto 08</t>
  </si>
  <si>
    <t xml:space="preserve"> Actualizacion academica</t>
  </si>
  <si>
    <t>UNIDADES DE APOYO ACADEMICO</t>
  </si>
  <si>
    <t>Esp.  en Orientación y Ed. Sex</t>
  </si>
  <si>
    <t>02020105</t>
  </si>
  <si>
    <t>PROYECTO 14: ORGANIZACIÓN, INFRAESTRUCTURA Y FOMENTO DE LA PROYECCIÓN SOCIAL PARA EL DESARROLLO NACIONAL Y REGIONAL</t>
  </si>
  <si>
    <t>PROGRAMA 14</t>
  </si>
  <si>
    <t>14- POSICIONAMIENTO Y COMUNICACIONES</t>
  </si>
  <si>
    <t>Proyecto 09</t>
  </si>
  <si>
    <t xml:space="preserve"> Cualificacion de los programas de educacion preescolar, basica y media</t>
  </si>
  <si>
    <t>PROGRAMAS TECNOLOGICOS</t>
  </si>
  <si>
    <t>Esp.  en Pediatría</t>
  </si>
  <si>
    <t>02020106</t>
  </si>
  <si>
    <t>PROYECTO 15: EDUCACIÓN CONTINUA</t>
  </si>
  <si>
    <t>Proyecto 10</t>
  </si>
  <si>
    <t xml:space="preserve"> Una universidad con modernos apoyos tecnologicos y didacticos al servicio de la academia</t>
  </si>
  <si>
    <t>Esp.  en Salud Ocupacional</t>
  </si>
  <si>
    <t>02020107</t>
  </si>
  <si>
    <t>PROYECTO 16: SISTEMA DE EGRESADOS E IMPACTO EN EL MEDIO</t>
  </si>
  <si>
    <t>Una Universidad de docencia con investigacion</t>
  </si>
  <si>
    <t>03 - Investigacion</t>
  </si>
  <si>
    <t>Pregrado
Posgrado
Laboratorios</t>
  </si>
  <si>
    <t>BIENESTAR UNIVERSITARIO</t>
  </si>
  <si>
    <t>Esp.  en Epidemiología</t>
  </si>
  <si>
    <t>02020108</t>
  </si>
  <si>
    <t>PROYECTO 17: FORTALECIMIENTO Y DESARROLLO DE LAS RELACIONES INTERINSTITUCIONALES A NIVEL NACIONAL E INTERNACIONAL</t>
  </si>
  <si>
    <t>Proyecto 11</t>
  </si>
  <si>
    <t xml:space="preserve"> Fortalecimiento y consolidacion de la investigacion cientifica y formatica en la Universidad Libre</t>
  </si>
  <si>
    <t>UNIDADES DIRECCION NACIONAL</t>
  </si>
  <si>
    <t>Esp.  en Geren Serv. de Salud</t>
  </si>
  <si>
    <t>02020109</t>
  </si>
  <si>
    <t>GASTOS EXTENSIÓN</t>
  </si>
  <si>
    <t>PROYECTO 18: FOMENTO Y APOYO A LA MOVILIDAD Y CUALIFICACIÓN ACADÉMICA E INVESTIGATIVA DE DOCENTES Y ESTUDIANTES</t>
  </si>
  <si>
    <t>Proyecto 12</t>
  </si>
  <si>
    <t xml:space="preserve"> Fomento a la produccion cientifica y academica</t>
  </si>
  <si>
    <t>UNIDADES DE APOYO DIRECTIVO</t>
  </si>
  <si>
    <t>Esp.  en Cirugía Plástica</t>
  </si>
  <si>
    <t>02020110</t>
  </si>
  <si>
    <t>GASTOS ADMINISTRATIVOS</t>
  </si>
  <si>
    <t>PROYECTO 19: EXPANSIÓN Y CUALIFICACIÓN DE SERVICIOS Y PROGRAMAS DE BIENESTAR INSTITUCIONAL</t>
  </si>
  <si>
    <t>Una Universidad humanista, pluralista y democratica</t>
  </si>
  <si>
    <t>Catedra Unilibrista
Pregrado</t>
  </si>
  <si>
    <t>UNIDADES DE APOYO DE GESTION HUMANA</t>
  </si>
  <si>
    <t>Esp.  en Lab Clínico Hema y bc</t>
  </si>
  <si>
    <t>02020111</t>
  </si>
  <si>
    <t>PROYECTO 20: SISTEMA SIIG</t>
  </si>
  <si>
    <t>Proyecto 13: Fortalecimiento y promoción de los principios institucionales y del sentido de pertenencia</t>
  </si>
  <si>
    <t>UNIDADES DE APOYO FINANCIERO</t>
  </si>
  <si>
    <t>Esp.  en Aud. de Serv. de Salu</t>
  </si>
  <si>
    <t>02020112</t>
  </si>
  <si>
    <t>PROYECTO 21: AMPLIAR EL ALCANCE DEL  SISTEMA DE GESTIÓN DE CALIDAD</t>
  </si>
  <si>
    <t>Una universidad con amplia proyeccion social</t>
  </si>
  <si>
    <t>09 - Proyeccion Social
08 - Egresados
04 - Extension</t>
  </si>
  <si>
    <t>Pregrado, Posgrado, Of Egresados, Cleul, Cedeul, Consultorio Juridico, Consultorio Ambiental, Centro de practica social, centro de conciliacion</t>
  </si>
  <si>
    <t>DIRECCION ADMINISTRATIVA</t>
  </si>
  <si>
    <t>Esp. Gerencia y Control de Riesgos</t>
  </si>
  <si>
    <t>02020113</t>
  </si>
  <si>
    <t>PROYECTO 22: UNIVERSIDAD ORIENTADA AL SERVICIO DE LA COMUNIDAD</t>
  </si>
  <si>
    <t>Proyecto 14</t>
  </si>
  <si>
    <t xml:space="preserve"> Organización, infraestructura y fomento de la proyeccion social para el desarrollo nacional y regional</t>
  </si>
  <si>
    <t>Posgrados Ciencias de la Salud</t>
  </si>
  <si>
    <t>02020199</t>
  </si>
  <si>
    <t>PROYECTO 23: SISTEMAS INTEGRADOS DE GESTIÓN</t>
  </si>
  <si>
    <t>Proyecto 15</t>
  </si>
  <si>
    <t xml:space="preserve"> Educacion continua</t>
  </si>
  <si>
    <t>Maestría Microbiología Molecular</t>
  </si>
  <si>
    <t>02020201</t>
  </si>
  <si>
    <t>PROYECTO 24: ORGANIZACIÓN Y GESTIÓN</t>
  </si>
  <si>
    <t>Proyecto 16</t>
  </si>
  <si>
    <t xml:space="preserve"> Sistema de egresados e impacto en el medio</t>
  </si>
  <si>
    <t>Facultad de Derecho Calendario A</t>
  </si>
  <si>
    <t>03010101</t>
  </si>
  <si>
    <t>PROYECTO 25: FUENTES DE FINANCIACIÓN Y ESTRATEGIAS DE FORTALECIMIENTO Y CONTROL FINANCIERO</t>
  </si>
  <si>
    <t>Una Universidad moderna y proyectada internacionalmente</t>
  </si>
  <si>
    <t>Pregrado
Posgrado
ORI</t>
  </si>
  <si>
    <t>Facultad de derecho calendario B</t>
  </si>
  <si>
    <t>03010102</t>
  </si>
  <si>
    <t>PROYECTO 26: DESARROLLO DE LA INFRAESTRUCTURA</t>
  </si>
  <si>
    <t>Proyecto 17</t>
  </si>
  <si>
    <t xml:space="preserve"> Fortalecimiento y desarrollo de las relaciones interinstitucionales a nivel nacional e internacional</t>
  </si>
  <si>
    <t>Consultorio Jurídico</t>
  </si>
  <si>
    <t>03010103</t>
  </si>
  <si>
    <t>PROYECTO 27: GESTIÓN DE TIC</t>
  </si>
  <si>
    <t>Proyecto 18</t>
  </si>
  <si>
    <t xml:space="preserve"> fomento y apoyo a la movilidad y cualificacion academica e investigativa de docentes y estudiantes</t>
  </si>
  <si>
    <t>Centro de conciliación</t>
  </si>
  <si>
    <t>03010104</t>
  </si>
  <si>
    <t>PROYECTO 28: MERCADEO Y FORTALECIMIENTO DE LA IMAGEN CORPORATIVA</t>
  </si>
  <si>
    <t>Una Universidad centrada en la cultura del bienestar universitario</t>
  </si>
  <si>
    <t>06 - Bienestar Universitario</t>
  </si>
  <si>
    <t>Areas de Bienestar</t>
  </si>
  <si>
    <t>Gastos Académicos, Administrativos e Inversiones</t>
  </si>
  <si>
    <t>Tecnología en criminalística</t>
  </si>
  <si>
    <t>03040101</t>
  </si>
  <si>
    <t>HACIENDA MAJAVITA</t>
  </si>
  <si>
    <t>01150101</t>
  </si>
  <si>
    <t>Proyecto 19</t>
  </si>
  <si>
    <t xml:space="preserve"> Expasión y cualificación de servicios y rpogramas de bienestar institucional</t>
  </si>
  <si>
    <t>Especialización Crimin y Ciencias Forense</t>
  </si>
  <si>
    <t>03020101</t>
  </si>
  <si>
    <t>PROYECTOS DE CAFÉ MAJAVITA</t>
  </si>
  <si>
    <t>01150102</t>
  </si>
  <si>
    <t>Sistema integrado de informacion gerencial SIIG</t>
  </si>
  <si>
    <t>05 - Administracion Academica
07 - Administracion Institucional</t>
  </si>
  <si>
    <t>Registro y Control, Personal, Sindicatura, Planeacion</t>
  </si>
  <si>
    <t>Esp.  en Derecho Administrativ</t>
  </si>
  <si>
    <t>03020102</t>
  </si>
  <si>
    <t>PROYECTO SEMOVIENTE MAJAVITA</t>
  </si>
  <si>
    <t>01150103</t>
  </si>
  <si>
    <t>Proyecto 20</t>
  </si>
  <si>
    <t xml:space="preserve"> Sistema SIIG</t>
  </si>
  <si>
    <t>Esp.  en Derecho Comercial</t>
  </si>
  <si>
    <t>03020103</t>
  </si>
  <si>
    <t>PORYECTO VIVERO MAJAVITA</t>
  </si>
  <si>
    <t>01150104</t>
  </si>
  <si>
    <t>Sistemas integrados de gestion</t>
  </si>
  <si>
    <t>Planeacion, Personal, Presidencia, Rectoria, Calidad, Registro Control</t>
  </si>
  <si>
    <t>Gastos Académicos, Gastos Administrativos e Inversiones</t>
  </si>
  <si>
    <t>Esp.  en Derecho Constitucional</t>
  </si>
  <si>
    <t>03020104</t>
  </si>
  <si>
    <t>GASTOS ADMINISTRATIVOS Y ACADÉMICOS</t>
  </si>
  <si>
    <t>Proyecto 21: Ampliar el alcance del  sistema de gestion de calidad</t>
  </si>
  <si>
    <t>Esp.  en Derecho de Familia</t>
  </si>
  <si>
    <t>03020105</t>
  </si>
  <si>
    <t>GASTOS AUTORIDADES NACIONALES</t>
  </si>
  <si>
    <t>Proyecto 22: Universidad orientada al servicio de la comunidad</t>
  </si>
  <si>
    <t>Esp.  en Derecho Laboral</t>
  </si>
  <si>
    <t>03020106</t>
  </si>
  <si>
    <t>Proyecto 23: Sistemas integrados de gestión</t>
  </si>
  <si>
    <t>Esp.  en Derecho Penal  y Crim</t>
  </si>
  <si>
    <t>03020107</t>
  </si>
  <si>
    <t>Fortalecimiento Organizacional</t>
  </si>
  <si>
    <t>07 - Administracion Institucional</t>
  </si>
  <si>
    <t>Sindicatura, Personal, Secretaria Seccional, Archivo</t>
  </si>
  <si>
    <t>Gastos Administrativos
Inversiones</t>
  </si>
  <si>
    <t>Esp.  en Derecho Procesal</t>
  </si>
  <si>
    <t>03020108</t>
  </si>
  <si>
    <t>Proyecto 24</t>
  </si>
  <si>
    <t xml:space="preserve"> Organización y gestión</t>
  </si>
  <si>
    <t>Esp.  en Derecho Público Finan</t>
  </si>
  <si>
    <t>03020109</t>
  </si>
  <si>
    <t>Proyecto 25</t>
  </si>
  <si>
    <t xml:space="preserve"> Fuentes de financiación y estrategias de fortalecimiento y control financiero</t>
  </si>
  <si>
    <t>Esp.  en Toxicología Laboral</t>
  </si>
  <si>
    <t>03020110</t>
  </si>
  <si>
    <t>Gestion del Campus</t>
  </si>
  <si>
    <t>Presidencia Seccional, Servicios Generales, Sistemas, todas las Unidades</t>
  </si>
  <si>
    <t>Esp.  en Derecho Inmobiliario</t>
  </si>
  <si>
    <t>03020111</t>
  </si>
  <si>
    <t>Proyecto 26</t>
  </si>
  <si>
    <t xml:space="preserve"> Desarrollo de la infraestructura</t>
  </si>
  <si>
    <t>Esp.  en Derecho Público</t>
  </si>
  <si>
    <t>03020112</t>
  </si>
  <si>
    <t>Proyecto 27</t>
  </si>
  <si>
    <t xml:space="preserve"> Gestion de TIC</t>
  </si>
  <si>
    <t>Esp.  en Seguridad Social</t>
  </si>
  <si>
    <t>03020113</t>
  </si>
  <si>
    <t>Posicionamiento y Comunicaciones</t>
  </si>
  <si>
    <t>Rectoria, Comunicaciones, Todas unidades academicas</t>
  </si>
  <si>
    <t>Esp.  en Psicología Laboral</t>
  </si>
  <si>
    <t>03020114</t>
  </si>
  <si>
    <t>Proyecto 28</t>
  </si>
  <si>
    <t xml:space="preserve"> Mercadeo y fortalecimiento de la imagen corporativa</t>
  </si>
  <si>
    <t>Esp.  en Derechos Humanos</t>
  </si>
  <si>
    <t>03020115</t>
  </si>
  <si>
    <t>Gastos administrativos y academicos</t>
  </si>
  <si>
    <t>Esp.  en Derecho Empresarial y</t>
  </si>
  <si>
    <t>03020116</t>
  </si>
  <si>
    <t>Gastos autoridades nacionales</t>
  </si>
  <si>
    <t>Esp.  en Derecho Aduanero</t>
  </si>
  <si>
    <t>03020117</t>
  </si>
  <si>
    <t>Esp.  en Contratación Estatal</t>
  </si>
  <si>
    <t>03020118</t>
  </si>
  <si>
    <t>Esp.  en Gobierno Municipal</t>
  </si>
  <si>
    <t>03020119</t>
  </si>
  <si>
    <t>Esp.  Administrativo Villavice</t>
  </si>
  <si>
    <t>03020120</t>
  </si>
  <si>
    <t>Esp. Derecho en Tunja</t>
  </si>
  <si>
    <t>03020121</t>
  </si>
  <si>
    <t>Esp. Ciencias Forences y Técnica probato</t>
  </si>
  <si>
    <t>03020122</t>
  </si>
  <si>
    <t>Esp. Publico Financiero Villav</t>
  </si>
  <si>
    <t>03020123</t>
  </si>
  <si>
    <t>Esp. Derecho Procesal Villavi</t>
  </si>
  <si>
    <t>03020124</t>
  </si>
  <si>
    <t>Esp. Derecho Constitucional Florencia</t>
  </si>
  <si>
    <t>03020125</t>
  </si>
  <si>
    <t>Maestría en derecho Procesal</t>
  </si>
  <si>
    <t>03020201</t>
  </si>
  <si>
    <t>Maestría en Penal y Criminología</t>
  </si>
  <si>
    <t>03020202</t>
  </si>
  <si>
    <t>Maestría en Derecho Administrativo</t>
  </si>
  <si>
    <t>03020203</t>
  </si>
  <si>
    <t>Doctorado de Derecho</t>
  </si>
  <si>
    <t>03020301</t>
  </si>
  <si>
    <t>Contaduría</t>
  </si>
  <si>
    <t>04010101</t>
  </si>
  <si>
    <t>Economía</t>
  </si>
  <si>
    <t>04010102</t>
  </si>
  <si>
    <t>Economía y Negocios Internacionales</t>
  </si>
  <si>
    <t>04010103</t>
  </si>
  <si>
    <t>Administración de Empresas</t>
  </si>
  <si>
    <t>04010104</t>
  </si>
  <si>
    <t>Administración Agropecuaria</t>
  </si>
  <si>
    <t>04010105</t>
  </si>
  <si>
    <t>Ciencias Económicas Administrativas y Co</t>
  </si>
  <si>
    <t>04010106</t>
  </si>
  <si>
    <t>Mercadeo</t>
  </si>
  <si>
    <t>04010107</t>
  </si>
  <si>
    <t>Administración de Negocios Internacional</t>
  </si>
  <si>
    <t>04010108</t>
  </si>
  <si>
    <t>Esp.  en Admin Estrate Crol In</t>
  </si>
  <si>
    <t>04020101</t>
  </si>
  <si>
    <t>Esp.  Control Fiscal</t>
  </si>
  <si>
    <t>04020102</t>
  </si>
  <si>
    <t>Esp. en Gerencia Financiera</t>
  </si>
  <si>
    <t>04020103</t>
  </si>
  <si>
    <t>Esp.  en Gcia Financiera Siste</t>
  </si>
  <si>
    <t>04020104</t>
  </si>
  <si>
    <t>Esp.  Gcia Fciera Énfasis Inte</t>
  </si>
  <si>
    <t>04020105</t>
  </si>
  <si>
    <t>Esp.  en Gestión Tributaría</t>
  </si>
  <si>
    <t>04020106</t>
  </si>
  <si>
    <t>Esp.  en Revisoría Fiscal</t>
  </si>
  <si>
    <t>04020107</t>
  </si>
  <si>
    <t>Esp.  en Gcia Énfasis Inal</t>
  </si>
  <si>
    <t>04020108</t>
  </si>
  <si>
    <t>Esp.  en Gerencia Tributaría</t>
  </si>
  <si>
    <t>04020109</t>
  </si>
  <si>
    <t>Esp.  Gtiòn Proy Inv.</t>
  </si>
  <si>
    <t>04020110</t>
  </si>
  <si>
    <t>Esp.  en Proyectos de Inv.</t>
  </si>
  <si>
    <t>04020111</t>
  </si>
  <si>
    <t>Esp.  en Administración Financ</t>
  </si>
  <si>
    <t>04020112</t>
  </si>
  <si>
    <t>Esp.  en Finanzas Bursátiles</t>
  </si>
  <si>
    <t>04020113</t>
  </si>
  <si>
    <t>Esp.  en Gcia de Recursos Huma</t>
  </si>
  <si>
    <t>04020114</t>
  </si>
  <si>
    <t>Esp.  Gerencia Talento Humano</t>
  </si>
  <si>
    <t>04020115</t>
  </si>
  <si>
    <t>Esp.  Ngcios Inles énfasis Log</t>
  </si>
  <si>
    <t>04020116</t>
  </si>
  <si>
    <t>Esp.  en Mercadeo de Capitales</t>
  </si>
  <si>
    <t>04020117</t>
  </si>
  <si>
    <t>Esp. Gerencia empresarial</t>
  </si>
  <si>
    <t>04020118</t>
  </si>
  <si>
    <t>Maestría en Contaduría</t>
  </si>
  <si>
    <t>04020301</t>
  </si>
  <si>
    <t>Maestría en Mercadeo</t>
  </si>
  <si>
    <t>04030101</t>
  </si>
  <si>
    <t>Maestría en Gestión Empresarial</t>
  </si>
  <si>
    <t>04030102</t>
  </si>
  <si>
    <t>Ingeniería Ambiental</t>
  </si>
  <si>
    <t>05010101</t>
  </si>
  <si>
    <t>Ingeniería Comercial</t>
  </si>
  <si>
    <t>05010102</t>
  </si>
  <si>
    <t>Ingeniería de Sistemas e Informática</t>
  </si>
  <si>
    <t>05010103</t>
  </si>
  <si>
    <t>Ingeniería Industrial</t>
  </si>
  <si>
    <t>05010104</t>
  </si>
  <si>
    <t>Ingeniería Mecánica</t>
  </si>
  <si>
    <t>05010105</t>
  </si>
  <si>
    <t>Ingeniería Metalúrgica</t>
  </si>
  <si>
    <t>05010106</t>
  </si>
  <si>
    <t>Ingeniería Financiera</t>
  </si>
  <si>
    <t>05010107</t>
  </si>
  <si>
    <t>Ingeniería Civil</t>
  </si>
  <si>
    <t>05010108</t>
  </si>
  <si>
    <t>Esp.  en Mercadeo</t>
  </si>
  <si>
    <t>05020101</t>
  </si>
  <si>
    <t>Esp.  en Alta Gerencia</t>
  </si>
  <si>
    <t>05020102</t>
  </si>
  <si>
    <t>Esp.  en Mercadeo Agropecuario</t>
  </si>
  <si>
    <t>05020103</t>
  </si>
  <si>
    <t>Esp.  en Gestión del Dsllo Agr</t>
  </si>
  <si>
    <t>05020104</t>
  </si>
  <si>
    <t>Esp.  Gcia de Calidad Pdtos y</t>
  </si>
  <si>
    <t>05020105</t>
  </si>
  <si>
    <t>Esp.  en Soldadura</t>
  </si>
  <si>
    <t>05020106</t>
  </si>
  <si>
    <t>Esp.  en Gerencia Ambiental</t>
  </si>
  <si>
    <t>05020107</t>
  </si>
  <si>
    <t>Maestría en Ingeniería</t>
  </si>
  <si>
    <t>05020201</t>
  </si>
  <si>
    <t>Licenciatura en Biología y Química</t>
  </si>
  <si>
    <t>06010101</t>
  </si>
  <si>
    <t>Licenciatura en Matemáticas</t>
  </si>
  <si>
    <t>06010102</t>
  </si>
  <si>
    <t>Licenciatura Ed. Básica enf en Naturales</t>
  </si>
  <si>
    <t>06010103</t>
  </si>
  <si>
    <t>Licenciatura en Ciencias Sociales</t>
  </si>
  <si>
    <t>06010201</t>
  </si>
  <si>
    <t>Licenciatura Ed Básica enf  Cie Sociales</t>
  </si>
  <si>
    <t>06010202</t>
  </si>
  <si>
    <t>Licenciatura en Filología</t>
  </si>
  <si>
    <t>06010301</t>
  </si>
  <si>
    <t>Licenciatura en Ed. Básica enf Humanidad</t>
  </si>
  <si>
    <t>06010302</t>
  </si>
  <si>
    <t>Licenciatura en Educación Física</t>
  </si>
  <si>
    <t>06010401</t>
  </si>
  <si>
    <t>Licenciatura Ed. Básica enf Ed Física Re</t>
  </si>
  <si>
    <t>06010402</t>
  </si>
  <si>
    <t>Licenciatura en Pedagogía Infantil</t>
  </si>
  <si>
    <t>06010501</t>
  </si>
  <si>
    <t>POSGRADOS CIENCIAS DE LA EDUCACION</t>
  </si>
  <si>
    <t>Esp.  en Gerencia y Proyección</t>
  </si>
  <si>
    <t>06020101</t>
  </si>
  <si>
    <t>Esp.  en Docencia Universitaria</t>
  </si>
  <si>
    <t>06020102</t>
  </si>
  <si>
    <t>Esp.  en Informática Educativa</t>
  </si>
  <si>
    <t>06020103</t>
  </si>
  <si>
    <t>Esp.  en Educación Ambiental</t>
  </si>
  <si>
    <t>06020104</t>
  </si>
  <si>
    <t>Esp.  en Didáctica de la Matem</t>
  </si>
  <si>
    <t>06020105</t>
  </si>
  <si>
    <t>Esp.  Eñanza de Ciencia Social</t>
  </si>
  <si>
    <t>06020106</t>
  </si>
  <si>
    <t>Especialización en Derecho Educativo</t>
  </si>
  <si>
    <t>06020107</t>
  </si>
  <si>
    <t>Especialización en Educación para la Paz</t>
  </si>
  <si>
    <t>06020108</t>
  </si>
  <si>
    <t>Especialización en Psicología Educativa</t>
  </si>
  <si>
    <t>06020109</t>
  </si>
  <si>
    <t>Maestría en Ciencias de la Educación</t>
  </si>
  <si>
    <t>06030101</t>
  </si>
  <si>
    <t>Maestría en Didácticas de Lenguas Extran</t>
  </si>
  <si>
    <t>06030102</t>
  </si>
  <si>
    <t>Centro de Lenguas Extranjeras CLEUL</t>
  </si>
  <si>
    <t>06040101</t>
  </si>
  <si>
    <t>Centro de practica social</t>
  </si>
  <si>
    <t>06040102</t>
  </si>
  <si>
    <t>Filosofía del derecho</t>
  </si>
  <si>
    <t>07010101</t>
  </si>
  <si>
    <t>Esp.  en Filosofía de Derecho</t>
  </si>
  <si>
    <t>07020101</t>
  </si>
  <si>
    <t>Maestría en Filosofía</t>
  </si>
  <si>
    <t>07030101</t>
  </si>
  <si>
    <t>Escuela de Capacitación a Docentes</t>
  </si>
  <si>
    <t>08010101</t>
  </si>
  <si>
    <t>Organización de relaciones Internacional</t>
  </si>
  <si>
    <t>09010101</t>
  </si>
  <si>
    <t>Tecnología en Veterinaria</t>
  </si>
  <si>
    <t>10010101</t>
  </si>
  <si>
    <t>Zootecnia</t>
  </si>
  <si>
    <t>10010102</t>
  </si>
  <si>
    <t>Dirección Centro de Investigaciones</t>
  </si>
  <si>
    <t>11010199</t>
  </si>
  <si>
    <t>Hacienda Majavita</t>
  </si>
  <si>
    <t>12010101</t>
  </si>
  <si>
    <t>Biblioteca Sede Centro</t>
  </si>
  <si>
    <t>88010101</t>
  </si>
  <si>
    <t>Laboratorios</t>
  </si>
  <si>
    <t>88010102</t>
  </si>
  <si>
    <t>Admisiones y Registro</t>
  </si>
  <si>
    <t>88010103</t>
  </si>
  <si>
    <t>Audiovisuales</t>
  </si>
  <si>
    <t>88010104</t>
  </si>
  <si>
    <t>Salas de Informática</t>
  </si>
  <si>
    <t>88010105</t>
  </si>
  <si>
    <t>Publicaciones</t>
  </si>
  <si>
    <t>88010106</t>
  </si>
  <si>
    <t>Biblioteca Sede Bosque</t>
  </si>
  <si>
    <t>88010107</t>
  </si>
  <si>
    <t>Área de salud</t>
  </si>
  <si>
    <t>89010101</t>
  </si>
  <si>
    <t>Área de Cultura</t>
  </si>
  <si>
    <t>89010102</t>
  </si>
  <si>
    <t>Área de desarrollo Humano</t>
  </si>
  <si>
    <t>89010103</t>
  </si>
  <si>
    <t>Área de promoción Socioeconómica</t>
  </si>
  <si>
    <t>89010104</t>
  </si>
  <si>
    <t>Área de Recreación y Deporte</t>
  </si>
  <si>
    <t>89010105</t>
  </si>
  <si>
    <t>Sala General</t>
  </si>
  <si>
    <t>90010101</t>
  </si>
  <si>
    <t>Consiliatura</t>
  </si>
  <si>
    <t>90010102</t>
  </si>
  <si>
    <t>Presidencia Nacional</t>
  </si>
  <si>
    <t>90010103</t>
  </si>
  <si>
    <t>Rectoría Nacional</t>
  </si>
  <si>
    <t>90010104</t>
  </si>
  <si>
    <t>Secretaria General</t>
  </si>
  <si>
    <t>90010105</t>
  </si>
  <si>
    <t>Censoria Nacional</t>
  </si>
  <si>
    <t>90010106</t>
  </si>
  <si>
    <t>Planeación Nacional</t>
  </si>
  <si>
    <t>90010107</t>
  </si>
  <si>
    <t>Revisoría Fiscal</t>
  </si>
  <si>
    <t>90010108</t>
  </si>
  <si>
    <t>Tribunal de Honor</t>
  </si>
  <si>
    <t>90010109</t>
  </si>
  <si>
    <t>Dirección Nacional TIC</t>
  </si>
  <si>
    <t>90010110</t>
  </si>
  <si>
    <t>Dirección Nacional Calidad</t>
  </si>
  <si>
    <t>90010111</t>
  </si>
  <si>
    <t>Consejo Directivo</t>
  </si>
  <si>
    <t>91010101</t>
  </si>
  <si>
    <t>Presidencia Delegada</t>
  </si>
  <si>
    <t>91010102</t>
  </si>
  <si>
    <t>Rectoría Seccional</t>
  </si>
  <si>
    <t>91010103</t>
  </si>
  <si>
    <t>Secretaria Seccional</t>
  </si>
  <si>
    <t>91010104</t>
  </si>
  <si>
    <t>Censoria Delegada</t>
  </si>
  <si>
    <t>91010105</t>
  </si>
  <si>
    <t>Planeación Seccional</t>
  </si>
  <si>
    <t>91010106</t>
  </si>
  <si>
    <t>Auditoría Interna</t>
  </si>
  <si>
    <t>91010107</t>
  </si>
  <si>
    <t>Oficina Jurídica</t>
  </si>
  <si>
    <t>91010108</t>
  </si>
  <si>
    <t>Sistemas y Comunicaciones</t>
  </si>
  <si>
    <t>91010109</t>
  </si>
  <si>
    <t>Dirección de Bienestar</t>
  </si>
  <si>
    <t>91010110</t>
  </si>
  <si>
    <t>SGC - Oficina de Sistema de Gestión de C</t>
  </si>
  <si>
    <t>91010111</t>
  </si>
  <si>
    <t>Oficina de Acreditación</t>
  </si>
  <si>
    <t>91010112</t>
  </si>
  <si>
    <t>Oficina de Personal</t>
  </si>
  <si>
    <t>91020101</t>
  </si>
  <si>
    <t>Oficina Dirección Financiera-Sindicatura</t>
  </si>
  <si>
    <t>91030101</t>
  </si>
  <si>
    <t>Almacén</t>
  </si>
  <si>
    <t>91030102</t>
  </si>
  <si>
    <t>Cartera</t>
  </si>
  <si>
    <t>91030103</t>
  </si>
  <si>
    <t>Contabilidad</t>
  </si>
  <si>
    <t>91030104</t>
  </si>
  <si>
    <t>Presupuesto</t>
  </si>
  <si>
    <t>91030105</t>
  </si>
  <si>
    <t>Tesorería</t>
  </si>
  <si>
    <t>91030106</t>
  </si>
  <si>
    <t>Oficina Dirección Administrativa</t>
  </si>
  <si>
    <t>91040101</t>
  </si>
  <si>
    <t>Compras</t>
  </si>
  <si>
    <t>91040102</t>
  </si>
  <si>
    <t>Servicios Generales</t>
  </si>
  <si>
    <t>91040103</t>
  </si>
  <si>
    <t>Seguridad y Vigilancia</t>
  </si>
  <si>
    <t>91040104</t>
  </si>
  <si>
    <t>91040105</t>
  </si>
  <si>
    <t>Tipo Ppto</t>
  </si>
  <si>
    <t>Codigo</t>
  </si>
  <si>
    <t>Gastos Administrativos</t>
  </si>
  <si>
    <t>(Adec.eInsta) Arreglos Ornamentales</t>
  </si>
  <si>
    <t>(Adec.eInsta) Instalaciones</t>
  </si>
  <si>
    <t>(Adec.eInsta) Instalaciones Electricas</t>
  </si>
  <si>
    <t>(Adec.eInsta) Otros</t>
  </si>
  <si>
    <t>(Adec.eInsta) Reparaciones Locativas</t>
  </si>
  <si>
    <t>(Adec.eInsta) Señalizaciones</t>
  </si>
  <si>
    <t>(Arrend.) Acueducto, Acequias y Canalizaciones</t>
  </si>
  <si>
    <t>(Arrend.) Autos Camionetas y Camperos</t>
  </si>
  <si>
    <t>(Arrend.) Edificios</t>
  </si>
  <si>
    <t>(Arrend.) Equipo</t>
  </si>
  <si>
    <t>(Arrend.) Equipos de Procesamiento de Datos</t>
  </si>
  <si>
    <t>(Arrend.) Equipos De Radio</t>
  </si>
  <si>
    <t>(Arrend.) Equipos De Telecomunicaciones</t>
  </si>
  <si>
    <t>(Arrend.) Instalaciones Para Agua y Energia</t>
  </si>
  <si>
    <t>(Arrend.) Instrumental</t>
  </si>
  <si>
    <t>(Arrend.) Laboratorio</t>
  </si>
  <si>
    <t>(Arrend.) Lineas Telefonicas</t>
  </si>
  <si>
    <t>(Arrend.) Maquinaria Y Equipo</t>
  </si>
  <si>
    <t>(Arrend.) Medico</t>
  </si>
  <si>
    <t>(Arrend.) Muebles Y Enseres</t>
  </si>
  <si>
    <t>(Arrend.) Odontologico</t>
  </si>
  <si>
    <t>(Arrend.) Otros</t>
  </si>
  <si>
    <t>(Arrend.) Plantas De Generacion Diesel, Gasolina</t>
  </si>
  <si>
    <t>(Arrend.) Plantas De Generacion Hidraulica</t>
  </si>
  <si>
    <t>(Arrend.) Redes De Distribucion</t>
  </si>
  <si>
    <t>(Arrend.) Semovientes</t>
  </si>
  <si>
    <t>(Arrend.) Terrenos</t>
  </si>
  <si>
    <t>(auxilios) Auxilio de Anteojos</t>
  </si>
  <si>
    <t>(auxilios) Auxilio de Defuncion</t>
  </si>
  <si>
    <t>(auxilios) Auxilio de Educacion</t>
  </si>
  <si>
    <t>(auxilios) Auxilio de Maternidad</t>
  </si>
  <si>
    <t>(auxilios) Auxilio de Rodamiento</t>
  </si>
  <si>
    <t>(capacitacion al personal) Becas Sinties</t>
  </si>
  <si>
    <t>(capacitacion al personal) Capacitacion al Personal</t>
  </si>
  <si>
    <t>(Contri. y Afili) Afiliaciones Y Sostenimiento</t>
  </si>
  <si>
    <t>(Contri. y Afili) Contribuciones</t>
  </si>
  <si>
    <t>(Diver) Actividades Culturales Y Civicas</t>
  </si>
  <si>
    <t>(Diver) Actividades Deportivas</t>
  </si>
  <si>
    <t>(Diver) Activos menores a 2 SMMLV</t>
  </si>
  <si>
    <t>(Diver) Auxilio de supervivencia sala general</t>
  </si>
  <si>
    <t>(Diver) Banderas Y Escudos</t>
  </si>
  <si>
    <t>(Diver) Becas Beneficiario Consiliatura</t>
  </si>
  <si>
    <t>(Diver) Becas Beneficiario Sala General</t>
  </si>
  <si>
    <t>(Diver) Casino Y Restaurante</t>
  </si>
  <si>
    <t>(Diver) Combustibles Y Lubricantes</t>
  </si>
  <si>
    <t>(Diver) Comisiones</t>
  </si>
  <si>
    <t>(Diver) Congresos, Simposios, Semin Y Talleres</t>
  </si>
  <si>
    <t>(Diver) Diplomas</t>
  </si>
  <si>
    <t>(Diver) Elementos Computador Y Telecomun</t>
  </si>
  <si>
    <t>(Diver) Elementos De Aseo Y Cafeteria</t>
  </si>
  <si>
    <t>(Diver) Elementos de Ferreteria</t>
  </si>
  <si>
    <t>(Diver) Elementos De Fotografia Y Audiovisules</t>
  </si>
  <si>
    <t>(Diver) Elementos De Imprenta Y Litografia</t>
  </si>
  <si>
    <t>(Diver) Elementos de Lenceria y Roperia</t>
  </si>
  <si>
    <t>(Diver) Elementos Deportivos</t>
  </si>
  <si>
    <t>(Diver) Elementos Electricos Y Electronicos</t>
  </si>
  <si>
    <t>(Diver) Envases Y Empaques</t>
  </si>
  <si>
    <t>(Diver) Estampillas</t>
  </si>
  <si>
    <t>(Diver) Eventos Especiales Y Celebraciones</t>
  </si>
  <si>
    <t>(Diver) Fondo de Estabilidad ICETEX</t>
  </si>
  <si>
    <t>(Diver) Gastos Ceremonias De Grado</t>
  </si>
  <si>
    <t>(Diver) Gastos Convenios</t>
  </si>
  <si>
    <t>(Diver) Gastos De Represent. Y Relac. Publicas</t>
  </si>
  <si>
    <t>(Diver) Gastos Funebres</t>
  </si>
  <si>
    <t>(Diver) Gastos Medicos Y Drogas</t>
  </si>
  <si>
    <t>(Diver) Herramientas</t>
  </si>
  <si>
    <t>(Diver) Higiene Y Seguridad Industrial</t>
  </si>
  <si>
    <t>(Diver) Indemnizacion Por Daños A 3Ros</t>
  </si>
  <si>
    <t>(Diver) Instrumentos Musicales</t>
  </si>
  <si>
    <t>(Diver) Libros</t>
  </si>
  <si>
    <t>(Diver) Materiales Didacticos</t>
  </si>
  <si>
    <t>(Diver) Microfilmacion</t>
  </si>
  <si>
    <t>(Diver) Musica Ambiental</t>
  </si>
  <si>
    <t>(Diver) Obras De Arte Y Elementos De Museo</t>
  </si>
  <si>
    <t>(Diver) Obsequios Premios y Distinciones</t>
  </si>
  <si>
    <t>(Diver) Otros</t>
  </si>
  <si>
    <t>(Diver) Parqueaderos</t>
  </si>
  <si>
    <t>(Diver) Polvora Y Similares</t>
  </si>
  <si>
    <t>(Diver) Publicaciones</t>
  </si>
  <si>
    <t>(Diver) Repuestos En General</t>
  </si>
  <si>
    <t>(Diver) Servicios de Aseo</t>
  </si>
  <si>
    <t>(Diver) Suscripciones. Periodicos  y Revistas</t>
  </si>
  <si>
    <t>(Diver) Suscripion Bases de Datos</t>
  </si>
  <si>
    <t>(Diver) Taxis  Y Buses</t>
  </si>
  <si>
    <t>(Diver) Utiles, Papeleria Y Fotocopias</t>
  </si>
  <si>
    <t>(Gtos de Viaje) Alojamiento en el Exterior</t>
  </si>
  <si>
    <t>(Gtos de Viaje) Alojamiento y Manutencion</t>
  </si>
  <si>
    <t>(Gtos de Viaje) Otros</t>
  </si>
  <si>
    <t>(Gtos de Viaje) Pasajes Aereos</t>
  </si>
  <si>
    <t>(Gtos de Viaje) Pasajes Aereos para el Exterior</t>
  </si>
  <si>
    <t>(Gtos de Viaje) Pasajes Terrestres</t>
  </si>
  <si>
    <t>(Gastos Bienes) Actividades Culturales</t>
  </si>
  <si>
    <t>(Gastos Bienes) Actividades Deportivas</t>
  </si>
  <si>
    <t>(Gastos Bienes) Gastos Deportivos y de Recreacion</t>
  </si>
  <si>
    <t>(Gastos Notariales) Notariales</t>
  </si>
  <si>
    <t>(Gastos Notariales) Otros</t>
  </si>
  <si>
    <t>(Gastos Notariales) Tramites y Licencias</t>
  </si>
  <si>
    <t>(Hon) Asesoria Financiera</t>
  </si>
  <si>
    <t>(Hon) Asesoria Juridica</t>
  </si>
  <si>
    <t>(Hon) Asesoria Tecnica</t>
  </si>
  <si>
    <t>(Hon) Auditoria Externa</t>
  </si>
  <si>
    <t>(Hon) Avaluos</t>
  </si>
  <si>
    <t>(Hon) Junta Directiva</t>
  </si>
  <si>
    <t>(Hon) Otros Servicios Profesionales</t>
  </si>
  <si>
    <t>(Hon) Personal de la Salud</t>
  </si>
  <si>
    <t>(Hon) Revisoria Fiscal</t>
  </si>
  <si>
    <t>(Hon) Talleres Administracion</t>
  </si>
  <si>
    <t>(Imptos) A La Propiedad Raiz</t>
  </si>
  <si>
    <t>(Imptos) De Timbres</t>
  </si>
  <si>
    <t>(Imptos) De Valorizacion</t>
  </si>
  <si>
    <t>(Imptos) De Vehiculos</t>
  </si>
  <si>
    <t>(Imptos) Estampilla Pro - Hospt. Universitario</t>
  </si>
  <si>
    <t>(Imptos) Estampilla Procultura</t>
  </si>
  <si>
    <t>(Imptos) Estampilla Pro-Dot y  Des Terc Edad</t>
  </si>
  <si>
    <t>(Imptos) Impuesto al consumo 8% ley 1607-2012</t>
  </si>
  <si>
    <t>(Imptos) Industria  y  Comercio</t>
  </si>
  <si>
    <t>(Imptos) Otros</t>
  </si>
  <si>
    <t>(inversiones) Programas de Computador</t>
  </si>
  <si>
    <t>(inversiones) Reactivos Y Elementos De Laboratorio</t>
  </si>
  <si>
    <t>(inversiones) Vestuario y Uniformes</t>
  </si>
  <si>
    <t>(Mante. y Repa) Acueducto, Acequias y Canalizaciones</t>
  </si>
  <si>
    <t>(Mante. y Repa) Armamento De Vigilancia</t>
  </si>
  <si>
    <t>(Mante. y Repa) Autos Camionetas y Camperos</t>
  </si>
  <si>
    <t>(Mante. y Repa) Edificios</t>
  </si>
  <si>
    <t>(Mante. y Repa) Equipo</t>
  </si>
  <si>
    <t>(Mante. y Repa) Equipos De Procesamiento De Datos</t>
  </si>
  <si>
    <t>(Mante. y Repa) Equipos De Radio</t>
  </si>
  <si>
    <t>(Mante. y Repa) Equipos De Telecomunicaciones</t>
  </si>
  <si>
    <t>(Mante. y Repa) Instalaciones Para Agua y Energia</t>
  </si>
  <si>
    <t>(Mante. y Repa) Instrumental</t>
  </si>
  <si>
    <t>(Mante. y Repa) Laboratorio</t>
  </si>
  <si>
    <t>(Mante. y Repa) Lineas Telefonicas</t>
  </si>
  <si>
    <t>(Mante. y Repa) Maquinaria y  Equipo</t>
  </si>
  <si>
    <t>(Mante. y Repa) Medico</t>
  </si>
  <si>
    <t>(Mante. y Repa) Muebles y Enseres</t>
  </si>
  <si>
    <t>(Mante. y Repa) Odontologico</t>
  </si>
  <si>
    <t>(Mante. y Repa) Otros</t>
  </si>
  <si>
    <t>(Mante. y Repa) Plantas De Generacion Diesel, Gasolina</t>
  </si>
  <si>
    <t>(Mante. y Repa) Plantas De Generacion Hidraulica</t>
  </si>
  <si>
    <t>(Mante. y Repa) Redes De Distribucion</t>
  </si>
  <si>
    <t>(Mante. y Repa) Terrenos</t>
  </si>
  <si>
    <t>(nomina) Apoyo Sostenimiento a Practicantes</t>
  </si>
  <si>
    <t>(nomina) Apoyo Sostenimiento Mensual Sena</t>
  </si>
  <si>
    <t>(nomina) Licencias Remuneradas</t>
  </si>
  <si>
    <t>(Seguros) Corriente Debil</t>
  </si>
  <si>
    <t>(Seguros) Cumplimiento</t>
  </si>
  <si>
    <t>(Seguros) Flota y Equipo De Transporte</t>
  </si>
  <si>
    <t>(Seguros) Incendio</t>
  </si>
  <si>
    <t>(Seguros) Lucro Cesante</t>
  </si>
  <si>
    <t>(Seguros) Manejo</t>
  </si>
  <si>
    <t>(Seguros) Obligatorio Accidente De Transito</t>
  </si>
  <si>
    <t>(Seguros) Otros</t>
  </si>
  <si>
    <t>(seguros) Otros Seguros</t>
  </si>
  <si>
    <t>(Seguros) Poliza estudiantil</t>
  </si>
  <si>
    <t>(Seguros) Poliza Exequial</t>
  </si>
  <si>
    <t>(Seguros) Responsabilidad Civil y Extracontractual</t>
  </si>
  <si>
    <t>(Seguros) Rotura De Maquinaria</t>
  </si>
  <si>
    <t>(seguros) Seguros de Vida</t>
  </si>
  <si>
    <t>(Seguros) Sustraccion y Hurto</t>
  </si>
  <si>
    <t>(Seguros) Terremoto</t>
  </si>
  <si>
    <t>(Seguros) Transporte De Mercancia</t>
  </si>
  <si>
    <t>(Seguros) Vida Colectiva</t>
  </si>
  <si>
    <t>(Servicios) Acueducto y Alcantarillado</t>
  </si>
  <si>
    <t>(Servicios) Aseo</t>
  </si>
  <si>
    <t>(Servicios) Asistencia Tecnica</t>
  </si>
  <si>
    <t>(Servicios) Correo, Portes y Telegramas</t>
  </si>
  <si>
    <t>(Servicios) Encuadernacion y Empaste</t>
  </si>
  <si>
    <t>(Servicios) Energia Electrica</t>
  </si>
  <si>
    <t>(Servicios) Gas</t>
  </si>
  <si>
    <t>(Servicios) Grabacion Y/O Produccion</t>
  </si>
  <si>
    <t>(Servicios) Inhumacion De Cadaveres</t>
  </si>
  <si>
    <t>(Servicios) Instructores</t>
  </si>
  <si>
    <t>(Servicios) Internet - Fax y Telex</t>
  </si>
  <si>
    <t>(Servicios) Otros</t>
  </si>
  <si>
    <t>(Servicios) Procesamiento Electronico De Datos</t>
  </si>
  <si>
    <t>(Servicios) Publicidad Propaganda y Promocion</t>
  </si>
  <si>
    <t>(Servicios) Telefono</t>
  </si>
  <si>
    <t>(Servicios) Telefonos Celulares</t>
  </si>
  <si>
    <t>(Servicios) Temporales</t>
  </si>
  <si>
    <t>(Servicios) Transporte, Fletes y Acarreos</t>
  </si>
  <si>
    <t>(Servicios) Tv. Satelital - Tv. Cable</t>
  </si>
  <si>
    <t>(Servicios) Vigilancia</t>
  </si>
  <si>
    <t>(viaticos) Viaticos</t>
  </si>
  <si>
    <t>(viaticos) Viaticos al  Exterior</t>
  </si>
  <si>
    <t>Gastos Extension</t>
  </si>
  <si>
    <t>(Arrend.) Acueductos Plantas y Redes</t>
  </si>
  <si>
    <t>(Arrend.) Construcciones Y Edificaciones</t>
  </si>
  <si>
    <t>(Arrend.) De Terrenos</t>
  </si>
  <si>
    <t>(Arrend.) Equipo de Computo</t>
  </si>
  <si>
    <t>(Arrend.) Equipo Medico y de Laboratorio</t>
  </si>
  <si>
    <t>(Arrend.) Flota y Equipo de Transporte</t>
  </si>
  <si>
    <t>(Arrend.) Maquinaria y Equipo</t>
  </si>
  <si>
    <t>(Arrend.) Muebles y Equipo de Oficina</t>
  </si>
  <si>
    <t>(Arrend.) Otros Arrendamientos</t>
  </si>
  <si>
    <t>(Arrend.) Telecomunicaciones Y Radio</t>
  </si>
  <si>
    <t>(capacit bienestar social y estimulos) Capacitacion Personal Administrativo</t>
  </si>
  <si>
    <t>(contri y afi) Afiliaciones Y Sostenimiento</t>
  </si>
  <si>
    <t>(contri y afi) Contribuciones</t>
  </si>
  <si>
    <t>(docentes sin vinculo laboral) Docentes</t>
  </si>
  <si>
    <t>(eventos culturales) Actividades Culturales y Cívicas</t>
  </si>
  <si>
    <t>(eventos culturales) Actividades Deportivas</t>
  </si>
  <si>
    <t>(eventos culturales) Eventos Especiales Y Celebraciones</t>
  </si>
  <si>
    <t>(eventos culturales) Gastos Ceremoniales de Grado</t>
  </si>
  <si>
    <t>(fotocopias y papeleria) Diplomas</t>
  </si>
  <si>
    <t>(fotocopias y papeleria) Utiles Papeleria y Fotocopias</t>
  </si>
  <si>
    <t>(gastos convenios) Gastos Convenios</t>
  </si>
  <si>
    <t>(Gtos de Viaje) Alojamiento Y Manutencion - Viaticos</t>
  </si>
  <si>
    <t>(Gtos de Viaje) Pasajaes Terrestres</t>
  </si>
  <si>
    <t>(gastos de representacion) Gastos de Representacion</t>
  </si>
  <si>
    <t>(gtos legales) Notariales</t>
  </si>
  <si>
    <t>(gtos legales) Tramites y Licencias</t>
  </si>
  <si>
    <t>(Hon) Asesoria Técnica</t>
  </si>
  <si>
    <t>(Imptos) Estampillas Pro Hospital Universitario</t>
  </si>
  <si>
    <t>(Imptos) Estampillas Procultura</t>
  </si>
  <si>
    <t>(Imptos) Estampillas Pro-Dot y Des Tercera Edad</t>
  </si>
  <si>
    <t>(Imptos) Industria y Comercio</t>
  </si>
  <si>
    <t>(Imptos) Propiedad Raiz</t>
  </si>
  <si>
    <t>(Imptos) Timbres</t>
  </si>
  <si>
    <t>(Imptos) Valorizacion</t>
  </si>
  <si>
    <t>(Imptos) Vehiculos</t>
  </si>
  <si>
    <t>(inversiones) Activos menores (2) Salarios minimos</t>
  </si>
  <si>
    <t>(Mante. y Repa) Acueductos Plantas y Redes</t>
  </si>
  <si>
    <t>(Mante. y Repa) Arreglos Ornamentales</t>
  </si>
  <si>
    <t>(Mante. y Repa) Construcciones Y Edificaciones</t>
  </si>
  <si>
    <t>(Mante. y Repa) De Terrenos</t>
  </si>
  <si>
    <t>(Mante. y Repa) Equipo de Computo</t>
  </si>
  <si>
    <t>(Mante. y Repa) Equipo Medico y de Laboratorio</t>
  </si>
  <si>
    <t>(Mante. y Repa) Flota y Equipo de Transporte</t>
  </si>
  <si>
    <t>(Mante. y Repa) Maquinaria y Equipo</t>
  </si>
  <si>
    <t>(Mante. y Repa) Muebles y Equipo de Oficina</t>
  </si>
  <si>
    <t>(Mante. y Repa) Otros Mantenimientos y Reparaciones</t>
  </si>
  <si>
    <t>(Mante. y Repa) Repaciones Locativas</t>
  </si>
  <si>
    <t>(Mante. y Repa) Telecomunicaciones Y Radio</t>
  </si>
  <si>
    <t>(Materia y Sumi) Armamento De Vigilancia</t>
  </si>
  <si>
    <t>(Materia y Sumi) Banderas Y Escudos</t>
  </si>
  <si>
    <t>(Materia y Sumi) Elementos de Computador Y Telecomunicaio</t>
  </si>
  <si>
    <t>(Materia y Sumi) Elementos de Ferreteria</t>
  </si>
  <si>
    <t>(Materia y Sumi) Elementos de Fotografia Y Audiovisuales</t>
  </si>
  <si>
    <t>(Materia y Sumi) Elementos de Imprenta</t>
  </si>
  <si>
    <t>(Materia y Sumi) Elementos de Lenceria Y Roperia</t>
  </si>
  <si>
    <t>(Materia y Sumi) Elementos Electricos Y Electronicos</t>
  </si>
  <si>
    <t>(Materia y Sumi) Emvases y Empaques</t>
  </si>
  <si>
    <t>(Materia y Sumi) Herramientas</t>
  </si>
  <si>
    <t>(Materia y Sumi) Repuestos en General</t>
  </si>
  <si>
    <t>(gtos generales) Combustibles y lubricantes</t>
  </si>
  <si>
    <t>(gtos generales) Correo Porte y Telegramas</t>
  </si>
  <si>
    <t>(gtos generales) Fondo de Sostenibilidad Icetex</t>
  </si>
  <si>
    <t>(gtos generales) Gastos Funebres</t>
  </si>
  <si>
    <t>(gtos generales) Gastos Medicos y Drogas</t>
  </si>
  <si>
    <t>(gtos generales) Obsequios Premios y Distinciones</t>
  </si>
  <si>
    <t>(gtos generales) Parqueaderos</t>
  </si>
  <si>
    <t>(gtos generales) Taxis y Buses</t>
  </si>
  <si>
    <t>(seguridad industrial) Seguridad Induatrial y Señalizaciones</t>
  </si>
  <si>
    <t>(seguros) Corriente Debil</t>
  </si>
  <si>
    <t>(seguros) Cumplimiento</t>
  </si>
  <si>
    <t>(seguros) Flota y Equipo de Transporte</t>
  </si>
  <si>
    <t>(seguros) Incendio</t>
  </si>
  <si>
    <t>(seguros) Lucro Cesante</t>
  </si>
  <si>
    <t>(seguros) Manejo</t>
  </si>
  <si>
    <t>(seguros) Obligatorio de Accidente</t>
  </si>
  <si>
    <t>(seguros) Poliza Estudiantil</t>
  </si>
  <si>
    <t>(seguros) Responsabilidad Civil</t>
  </si>
  <si>
    <t>(seguros) Rotura de Maquina</t>
  </si>
  <si>
    <t>(seguros) Sustraccion y Hurto</t>
  </si>
  <si>
    <t>(seguros) Terremoto</t>
  </si>
  <si>
    <t>(seguros) Transporte de Mercancia</t>
  </si>
  <si>
    <t>(Serv. aseo y cafeteria) Casino Y Restaurante</t>
  </si>
  <si>
    <t>(Serv. aseo y cafeteria) Servicios de Aseo</t>
  </si>
  <si>
    <t>(servicios de aseo lavanderia y cafeteria) Elemetos de Aseo y Cafeteria</t>
  </si>
  <si>
    <t>(Serv. publicos) Acueducto Y Alcantarillado</t>
  </si>
  <si>
    <t>(Serv. publicos) Aseo</t>
  </si>
  <si>
    <t>(Serv. publicos) Energia Electrica</t>
  </si>
  <si>
    <t>(Serv. publicos) Gas</t>
  </si>
  <si>
    <t>(Serv. publicos) Internet</t>
  </si>
  <si>
    <t>(Serv. publicos) Telefono</t>
  </si>
  <si>
    <t>(Serv. publicos) Telefono Celular</t>
  </si>
  <si>
    <t>(Serv. publicos) Tv Satelital</t>
  </si>
  <si>
    <t>(Serv. Tecn)Asistencia Tenica</t>
  </si>
  <si>
    <t>(Serv. Tecn)Encuadernacion Y Empaste</t>
  </si>
  <si>
    <t>(Serv. Tecn)Grabacion y Produccion</t>
  </si>
  <si>
    <t>(Serv. Tecn)Inhumacion de Cadaveres</t>
  </si>
  <si>
    <t>(Serv. Tecn)Instructores - Talleristas de Bienestar</t>
  </si>
  <si>
    <t>(Serv. Tecn)Microfilmacion</t>
  </si>
  <si>
    <t>(Serv. Tecn)Musica Ambiental</t>
  </si>
  <si>
    <t>(Serv. Tecn)Otros</t>
  </si>
  <si>
    <t>(Serv. Tecn)Procesamiento Electronico de Datos</t>
  </si>
  <si>
    <t>(Serv. Tecn)Publicidad Y Propaganda</t>
  </si>
  <si>
    <t>(Serv. Tecn)Seguridad y Vigilancia</t>
  </si>
  <si>
    <t>(Serv. Tecn)Transporte Fletes Y Acarreos</t>
  </si>
  <si>
    <t>(temporales) Capacitacion a Docentes</t>
  </si>
  <si>
    <t>(temporales) Temporales</t>
  </si>
  <si>
    <t>Gastos Investigacion</t>
  </si>
  <si>
    <t>Gastos No Operacionales</t>
  </si>
  <si>
    <t>(Financieros) Comisiones</t>
  </si>
  <si>
    <t>(Financieros) Descuentos comerciales condicionados</t>
  </si>
  <si>
    <t>(Financieros) Diferencia en cambio</t>
  </si>
  <si>
    <t>(Financieros) Gastos bancarios</t>
  </si>
  <si>
    <t>(Financieros) Gmf.gravamen movimientos financieros</t>
  </si>
  <si>
    <t>(Financieros) Gtos en negociación certific de cambio</t>
  </si>
  <si>
    <t>(Financieros) Intereses</t>
  </si>
  <si>
    <t>(Financieros) Otros</t>
  </si>
  <si>
    <t>(Financieros) Reajuste monetario upac - uvr</t>
  </si>
  <si>
    <t>(Gastos Diversos) Aportes a autoridades nacionales</t>
  </si>
  <si>
    <t>(Gastos Diversos) Beca Egresados</t>
  </si>
  <si>
    <t>(Gastos Diversos) Becas - Convencion Colectiva</t>
  </si>
  <si>
    <t>(Gastos Diversos) Becas Autoridades Nacionales</t>
  </si>
  <si>
    <t>(Gastos Diversos) Becas Autoridades Nacionales Bogota</t>
  </si>
  <si>
    <t>(Gastos Diversos) Becas Movilidad Estudiantil</t>
  </si>
  <si>
    <t>(Gastos Diversos) Demandas laborales</t>
  </si>
  <si>
    <t>(Gastos Diversos) Demandas por incumplimiento de contrato</t>
  </si>
  <si>
    <t>(Gastos Diversos) Donaciones</t>
  </si>
  <si>
    <t>(Gastos Diversos) Hacienda Majavita</t>
  </si>
  <si>
    <t>(Gastos Diversos) Impuestos Asumidos</t>
  </si>
  <si>
    <t>(Gastos Diversos) iNDEMNIZACIONES</t>
  </si>
  <si>
    <t>(Gastos Diversos) Multas,sanciones y litigios</t>
  </si>
  <si>
    <t>(Gastos Diversos) Otros</t>
  </si>
  <si>
    <t>(Gastos Extraordinarios) Actividades culturales y civicas</t>
  </si>
  <si>
    <t>(Gastos Extraordinarios) Ajuste al peso</t>
  </si>
  <si>
    <t>(Gastos Extraordinarios) Biblioteca años anteriores (amortizac)</t>
  </si>
  <si>
    <t>(Gastos Extraordinarios) Costas y  procesos judiciales</t>
  </si>
  <si>
    <t>(Gastos Extraordinarios) COSTOS Y GASTOS DE EJERCICIOS ANTERIORES</t>
  </si>
  <si>
    <t>(Gastos Extraordinarios) Impuestos asumidos</t>
  </si>
  <si>
    <t>(Gastos Extraordinarios) MATRICULAS PERIODOS ANTERIORES</t>
  </si>
  <si>
    <t>(Gastos Extraordinarios) Otros</t>
  </si>
  <si>
    <t>Gastos Posgrados</t>
  </si>
  <si>
    <t>(becas autoridades) Becas Consiliatura</t>
  </si>
  <si>
    <t>(becas autoridades) Becas Sala General</t>
  </si>
  <si>
    <t>(becas autoridades) Becas Sinties Beneficiario Intersecciona</t>
  </si>
  <si>
    <t>(becas sinties beneficiario intersecciona) Capacitacion a Docentes</t>
  </si>
  <si>
    <t>(becas sinties beneficiario intersecciona) Temporales</t>
  </si>
  <si>
    <t>(capacit bienestar social y estimulos) Becas Sinties Beneficiario Intersecciona</t>
  </si>
  <si>
    <t>(capacitacion a docentes) Gastos de Representacion</t>
  </si>
  <si>
    <t>Gastos Pregrado</t>
  </si>
  <si>
    <t xml:space="preserve">(Arrend.) Acueductos Plantas y Redes </t>
  </si>
  <si>
    <t xml:space="preserve">(Arrend.) Construcciones Y Edificaciones </t>
  </si>
  <si>
    <t xml:space="preserve">(Arrend.) De Terrenos </t>
  </si>
  <si>
    <t xml:space="preserve">(Arrend.) Equipo de Computo </t>
  </si>
  <si>
    <t xml:space="preserve">(Arrend.) Equipo Medico y de Laboratorio </t>
  </si>
  <si>
    <t xml:space="preserve">(Arrend.) Flota y Equipo de Transporte  </t>
  </si>
  <si>
    <t xml:space="preserve">(Arrend.) Maquinaria y Equipo  </t>
  </si>
  <si>
    <t xml:space="preserve">(Arrend.) Muebles y Equipo de Oficina  </t>
  </si>
  <si>
    <t xml:space="preserve">(Arrend.) Otros Arrendamientos  </t>
  </si>
  <si>
    <t xml:space="preserve">(Arrend.) Telecomunicaciones Y Radio  </t>
  </si>
  <si>
    <t xml:space="preserve">(becas autoridades) Becas Consiliatura </t>
  </si>
  <si>
    <t xml:space="preserve">(becas autoridades) Becas Sala General </t>
  </si>
  <si>
    <t xml:space="preserve">(becas autoridades) Becas Sinties Beneficiario Intersecciona </t>
  </si>
  <si>
    <t xml:space="preserve">(capacit bienestar social y estimulos) Becas Sinties Beneficiario Intersecciona </t>
  </si>
  <si>
    <t xml:space="preserve">(capacit bienestar social y estimulos) Capacitacion Personal Administrativo </t>
  </si>
  <si>
    <t xml:space="preserve">(contri y afi) Afiliaciones Y Sostenimiento </t>
  </si>
  <si>
    <t xml:space="preserve">(contri y afi) Contribuciones </t>
  </si>
  <si>
    <t xml:space="preserve">(docentes sin vinculo laboral) Docentes </t>
  </si>
  <si>
    <t xml:space="preserve">(eventos culturales) Actividades Culturales y Cívicas </t>
  </si>
  <si>
    <t xml:space="preserve">(eventos culturales) Actividades Deportivas </t>
  </si>
  <si>
    <t xml:space="preserve">(eventos culturales) Eventos Especiales Y Celebraciones </t>
  </si>
  <si>
    <t xml:space="preserve">(eventos culturales) Gastos Ceremoniales de Grado </t>
  </si>
  <si>
    <t xml:space="preserve">(fotocopias y papeleria) Diplomas </t>
  </si>
  <si>
    <t xml:space="preserve">(fotocopias y papeleria) Utiles Papeleria y Fotocopias </t>
  </si>
  <si>
    <t xml:space="preserve">(gastos convenios) Gastos Convenios </t>
  </si>
  <si>
    <t xml:space="preserve">(Gtos de Viaje) Alojamiento Y Manutencion - Viaticos </t>
  </si>
  <si>
    <t xml:space="preserve">(Gtos de Viaje) Pasajaes Terrestres </t>
  </si>
  <si>
    <t xml:space="preserve">(Gtos de Viaje) Pasajes Aereos </t>
  </si>
  <si>
    <t xml:space="preserve">(gastos de representacion) Gastos de Representacion </t>
  </si>
  <si>
    <t xml:space="preserve">(gtos legales) Notariales </t>
  </si>
  <si>
    <t xml:space="preserve">(gtos legales) Tramites y Licencias </t>
  </si>
  <si>
    <t xml:space="preserve">(Hon) Asesoria Financiera </t>
  </si>
  <si>
    <t xml:space="preserve">(Hon) Asesoria Juridica </t>
  </si>
  <si>
    <t xml:space="preserve">(Hon) Asesoria Técnica </t>
  </si>
  <si>
    <t xml:space="preserve">(Imptos) Estampillas Pro Hospital Universitario </t>
  </si>
  <si>
    <t xml:space="preserve">(Imptos) Estampillas Procultura </t>
  </si>
  <si>
    <t xml:space="preserve">(Imptos) Estampillas Pro-Dot y Des Tercera Edad </t>
  </si>
  <si>
    <t xml:space="preserve">(Imptos) Industria y Comercio </t>
  </si>
  <si>
    <t xml:space="preserve">(Imptos) Propiedad Raiz </t>
  </si>
  <si>
    <t xml:space="preserve">(Imptos) Timbres </t>
  </si>
  <si>
    <t xml:space="preserve">(Imptos) Valorizacion </t>
  </si>
  <si>
    <t xml:space="preserve">(Imptos) Vehiculos </t>
  </si>
  <si>
    <t xml:space="preserve">(inversiones) Activos menores (2) Salarios minimos </t>
  </si>
  <si>
    <t xml:space="preserve">(Mante. y Repa) Acueductos Plantas y Redes </t>
  </si>
  <si>
    <t xml:space="preserve">(Mante. y Repa) Arreglos Ornamentales </t>
  </si>
  <si>
    <t xml:space="preserve">(Mante. y Repa) Construcciones Y Edificaciones </t>
  </si>
  <si>
    <t xml:space="preserve">(Mante. y Repa) De Terrenos </t>
  </si>
  <si>
    <t xml:space="preserve">(Mante. y Repa) Equipo de Computo </t>
  </si>
  <si>
    <t xml:space="preserve">(Mante. y Repa) Equipo Medico y de Laboratorio </t>
  </si>
  <si>
    <t xml:space="preserve">(Mante. y Repa) Flota y Equipo de Transporte </t>
  </si>
  <si>
    <t xml:space="preserve">(Mante. y Repa) Maquinaria y Equipo </t>
  </si>
  <si>
    <t xml:space="preserve">(Mante. y Repa) Muebles y Equipo de Oficina </t>
  </si>
  <si>
    <t xml:space="preserve">(Mante. y Repa) Otros Mantenimientos y Reparaciones </t>
  </si>
  <si>
    <t xml:space="preserve">(Mante. y Repa) Repaciones Locativas </t>
  </si>
  <si>
    <t xml:space="preserve">(Mante. y Repa) Telecomunicaciones Y Radio </t>
  </si>
  <si>
    <t xml:space="preserve">(Materia y Sumi) Armamento De Vigilancia </t>
  </si>
  <si>
    <t xml:space="preserve">(Materia y Sumi) Banderas Y Escudos </t>
  </si>
  <si>
    <t xml:space="preserve">(Materia y Sumi) Elementos de Computador Y Telecomunicaio </t>
  </si>
  <si>
    <t xml:space="preserve">(Materia y Sumi) Elementos de Ferreteria </t>
  </si>
  <si>
    <t xml:space="preserve">(Materia y Sumi) Elementos de Fotografia Y Audiovisuales </t>
  </si>
  <si>
    <t xml:space="preserve">(Materia y Sumi) Elementos de Imprenta </t>
  </si>
  <si>
    <t xml:space="preserve">(Materia y Sumi) Elementos de Lenceria Y Roperia </t>
  </si>
  <si>
    <t xml:space="preserve">(Materia y Sumi) Elementos Electricos Y Electronicos </t>
  </si>
  <si>
    <t xml:space="preserve">(Materia y Sumi) Emvases y Empaques </t>
  </si>
  <si>
    <t xml:space="preserve">(Materia y Sumi) Herramientas </t>
  </si>
  <si>
    <t xml:space="preserve">(Materia y Sumi) Repuestos en General </t>
  </si>
  <si>
    <t xml:space="preserve">(gtos generales) Combustibles y lubricantes </t>
  </si>
  <si>
    <t xml:space="preserve">(gtos generales) Correo Porte y Telegramas </t>
  </si>
  <si>
    <t xml:space="preserve">(gtos generales) Fondo de Sostenibilidad Icetex </t>
  </si>
  <si>
    <t xml:space="preserve">(gtos generales) Gastos Funebres </t>
  </si>
  <si>
    <t xml:space="preserve">(gtos generales) Gastos Medicos y Drogas </t>
  </si>
  <si>
    <t xml:space="preserve">(gtos generales) Obsequios Premios y Distinciones </t>
  </si>
  <si>
    <t xml:space="preserve">(gtos generales) Parqueaderos </t>
  </si>
  <si>
    <t xml:space="preserve">(gtos generales) Taxis y Buses </t>
  </si>
  <si>
    <t xml:space="preserve">(seguridad industrial) Seguridad Induatrial y Señalizaciones </t>
  </si>
  <si>
    <t xml:space="preserve">(seguros) Corriente Debil </t>
  </si>
  <si>
    <t xml:space="preserve">(seguros) Cumplimiento </t>
  </si>
  <si>
    <t xml:space="preserve">(seguros) Flota y Equipo de Transporte </t>
  </si>
  <si>
    <t xml:space="preserve">(seguros) Incendio </t>
  </si>
  <si>
    <t xml:space="preserve">(seguros) Lucro Cesante </t>
  </si>
  <si>
    <t xml:space="preserve">(seguros) Manejo </t>
  </si>
  <si>
    <t xml:space="preserve">(seguros) Obligatorio de Accidente </t>
  </si>
  <si>
    <t xml:space="preserve">(seguros) Otros Seguros </t>
  </si>
  <si>
    <t xml:space="preserve">(seguros) Poliza Estudiantil </t>
  </si>
  <si>
    <t xml:space="preserve">(seguros) Responsabilidad Civil </t>
  </si>
  <si>
    <t xml:space="preserve">(seguros) Rotura de Maquina </t>
  </si>
  <si>
    <t xml:space="preserve">(seguros) Sustraccion y Hurto </t>
  </si>
  <si>
    <t xml:space="preserve">(seguros) Terremoto </t>
  </si>
  <si>
    <t xml:space="preserve">(seguros) Transporte de Mercancia </t>
  </si>
  <si>
    <t xml:space="preserve">(Serv. aseo y cafeteria) Casino Y Restaurante </t>
  </si>
  <si>
    <t xml:space="preserve">(Serv. aseo y cafeteria) Servicios de Aseo </t>
  </si>
  <si>
    <t xml:space="preserve">(servicios de aseo lavanderia y cafeteria) Elemetos de Aseo y Cafeteria </t>
  </si>
  <si>
    <t xml:space="preserve">(Serv. publicos) Acueducto Y Alcantarillado </t>
  </si>
  <si>
    <t xml:space="preserve">(Serv. publicos) Aseo </t>
  </si>
  <si>
    <t xml:space="preserve">(Serv. publicos) Energia Electrica </t>
  </si>
  <si>
    <t xml:space="preserve">(Serv. publicos) Gas </t>
  </si>
  <si>
    <t xml:space="preserve">(Serv. publicos) Internet </t>
  </si>
  <si>
    <t xml:space="preserve">(Serv. publicos) Telefono </t>
  </si>
  <si>
    <t xml:space="preserve">(Serv. publicos) Telefono Celular </t>
  </si>
  <si>
    <t xml:space="preserve">(Serv. publicos) Tv Satelital </t>
  </si>
  <si>
    <t xml:space="preserve">(Serv. Tecn)Asistencia Tenica </t>
  </si>
  <si>
    <t xml:space="preserve">(Serv. Tecn)Encuadernacion Y Empaste </t>
  </si>
  <si>
    <t xml:space="preserve">(Serv. Tecn)Grabacion y Produccion </t>
  </si>
  <si>
    <t xml:space="preserve">(Serv. Tecn)Inhumacion de Cadaveres </t>
  </si>
  <si>
    <t xml:space="preserve">(Serv. Tecn)Instructores - Talleristas de Bienestar </t>
  </si>
  <si>
    <t xml:space="preserve">(Serv. Tecn)Microfilmacion </t>
  </si>
  <si>
    <t xml:space="preserve">(Serv. Tecn)Musica Ambiental </t>
  </si>
  <si>
    <t xml:space="preserve">(Serv. Tecn)Otros </t>
  </si>
  <si>
    <t xml:space="preserve">(Serv. Tecn)Procesamiento Electronico de Datos </t>
  </si>
  <si>
    <t xml:space="preserve">(Serv. Tecn)Publicidad Y Propaganda </t>
  </si>
  <si>
    <t xml:space="preserve">(Serv. Tecn)Seguridad y Vigilancia </t>
  </si>
  <si>
    <t xml:space="preserve">(Serv. Tecn)Transporte Fletes Y Acarreos </t>
  </si>
  <si>
    <t xml:space="preserve">(temporales) Capacitacion a Docentes </t>
  </si>
  <si>
    <t xml:space="preserve">(temporales) Temporales </t>
  </si>
  <si>
    <t>Inversiones</t>
  </si>
  <si>
    <t>(inversiones) Acueducto, Acequias y Canalizaciones</t>
  </si>
  <si>
    <t>(inversiones) Armamento de Vigilancia</t>
  </si>
  <si>
    <t>(inversiones) Autos Camionetas y Camperos</t>
  </si>
  <si>
    <t>(inversiones) Bibliotecas</t>
  </si>
  <si>
    <t>(inversiones) Colegios y Escuelas</t>
  </si>
  <si>
    <t>(inversiones) Construcciones y Edificaciones</t>
  </si>
  <si>
    <t>(inversiones) Cultivos en Desarrollo</t>
  </si>
  <si>
    <t>(inversiones) Edificios</t>
  </si>
  <si>
    <t>(inversiones) Elementos Coreograficos</t>
  </si>
  <si>
    <t>(inversiones) Elementos de Museo</t>
  </si>
  <si>
    <t>(inversiones) Equipo Agropecuario de Silvicultura Avic</t>
  </si>
  <si>
    <t>(inversiones) Equipo de Aseo</t>
  </si>
  <si>
    <t>(inversiones) Equipo de Ayuda Audiovisual</t>
  </si>
  <si>
    <t>(inversiones) Equipo de construcción</t>
  </si>
  <si>
    <t>(inversiones) Equipo de Enseñanza</t>
  </si>
  <si>
    <t>(inversiones) Equipo de Seguridad y Rescate</t>
  </si>
  <si>
    <t>(inversiones) Equipo de Telecomunicaciones</t>
  </si>
  <si>
    <t>(inversiones) Equipos</t>
  </si>
  <si>
    <t>(inversiones) Equipos de Radio</t>
  </si>
  <si>
    <t>(inversiones) Equipos Industriales</t>
  </si>
  <si>
    <t>(inversiones) Equipos Por Procesamiento de Datos</t>
  </si>
  <si>
    <t>(inversiones) Escudos y Banderas</t>
  </si>
  <si>
    <t>(inversiones) Ganado Vacuno</t>
  </si>
  <si>
    <t>(inversiones) Herramientas y Accesorios</t>
  </si>
  <si>
    <t>(inversiones) Instalaciones para Agua y Energia</t>
  </si>
  <si>
    <t>(inversiones) Instrumental</t>
  </si>
  <si>
    <t>(inversiones) Instrumentos Musicales</t>
  </si>
  <si>
    <t>(inversiones) Laboratorio</t>
  </si>
  <si>
    <t>(inversiones) Líneas Telefónicas</t>
  </si>
  <si>
    <t>(inversiones) Maquinaria y Equipo</t>
  </si>
  <si>
    <t>(inversiones) Médico</t>
  </si>
  <si>
    <t>(inversiones) Monumentos</t>
  </si>
  <si>
    <t>(inversiones) Muebles y Enseres</t>
  </si>
  <si>
    <t>(inversiones) Obras de Arte</t>
  </si>
  <si>
    <t>(inversiones) Odontològico</t>
  </si>
  <si>
    <t>(inversiones) Oficinas</t>
  </si>
  <si>
    <t>(inversiones) Otros</t>
  </si>
  <si>
    <t>(inversiones) Otros Bienes de Arte y Cultura</t>
  </si>
  <si>
    <t>(inversiones) Plantas de Generacion Diesel, Gasolina</t>
  </si>
  <si>
    <t>(inversiones) Plantas de Generacion Hidraulica</t>
  </si>
  <si>
    <t>(inversiones) Plantas de Telecomunicacion</t>
  </si>
  <si>
    <t>(inversiones) Redes de Distribucion</t>
  </si>
  <si>
    <t>(inversiones) Rurales</t>
  </si>
  <si>
    <t>(inversiones) Urbanos</t>
  </si>
  <si>
    <t>Inversiones Invest</t>
  </si>
  <si>
    <t xml:space="preserve">(inversiones) Alojamiento Y Manutencion - Viaticos al </t>
  </si>
  <si>
    <t xml:space="preserve">(inversiones) Becas Egresados </t>
  </si>
  <si>
    <t xml:space="preserve">(inversiones) Capacitacion a Docentes </t>
  </si>
  <si>
    <t xml:space="preserve">(inversiones) Capacitacion Estudiantes Congresos Simpo </t>
  </si>
  <si>
    <t xml:space="preserve">(inversiones) Elementos deportivos </t>
  </si>
  <si>
    <t xml:space="preserve">(inversiones) Instrumentos musicales </t>
  </si>
  <si>
    <t xml:space="preserve">(inversiones) Libros </t>
  </si>
  <si>
    <t xml:space="preserve">(inversiones) Material Didactico </t>
  </si>
  <si>
    <t xml:space="preserve">(inversiones) Obras De Arte Y Elementos De Museo </t>
  </si>
  <si>
    <t xml:space="preserve">(inversiones) Pasajes Aereos - Al Exterior </t>
  </si>
  <si>
    <t xml:space="preserve">(inversiones) Programas para Computacion Sotfware </t>
  </si>
  <si>
    <t xml:space="preserve">(inversiones) Publicaciones </t>
  </si>
  <si>
    <t xml:space="preserve">(inversiones) Reactivos y Elementos de laboratorio </t>
  </si>
  <si>
    <t xml:space="preserve">(inversiones) Suscripciones Periodicos y revistas </t>
  </si>
  <si>
    <t xml:space="preserve">(inversiones) Suscripiones en Bases de Datos </t>
  </si>
  <si>
    <t xml:space="preserve">(inversiones) Vestuarios y Uniformes </t>
  </si>
  <si>
    <t>Inversiones Pos</t>
  </si>
  <si>
    <t xml:space="preserve">(inversiones) Alojamiento Y Manutencion - Viaticos al  </t>
  </si>
  <si>
    <t xml:space="preserve">(inversiones) Becas Egresados  </t>
  </si>
  <si>
    <t xml:space="preserve">(inversiones) Capacitacion a Docentes  </t>
  </si>
  <si>
    <t xml:space="preserve">(inversiones) Capacitacion Estudiantes Congresos Simpo  </t>
  </si>
  <si>
    <t xml:space="preserve">(inversiones) Elementos deportivos  </t>
  </si>
  <si>
    <t xml:space="preserve">(inversiones) Instrumentos musicales  </t>
  </si>
  <si>
    <t xml:space="preserve">(inversiones) Libros  </t>
  </si>
  <si>
    <t xml:space="preserve">(inversiones) Material Didactico  </t>
  </si>
  <si>
    <t xml:space="preserve">(inversiones) Obras De Arte Y Elementos De Museo  </t>
  </si>
  <si>
    <t xml:space="preserve">(inversiones) Pasajes Aereos - Al Exterior  </t>
  </si>
  <si>
    <t xml:space="preserve">(inversiones) Programas para Computacion Sotfware  </t>
  </si>
  <si>
    <t xml:space="preserve">(inversiones) Publicaciones  </t>
  </si>
  <si>
    <t xml:space="preserve">(inversiones) Reactivos y Elementos de laboratorio  </t>
  </si>
  <si>
    <t xml:space="preserve">(inversiones) Suscripciones Periodicos y revistas  </t>
  </si>
  <si>
    <t xml:space="preserve">(inversiones) Suscripiones en Bases de Datos  </t>
  </si>
  <si>
    <t xml:space="preserve">(inversiones) Vestuarios y Uniformes  </t>
  </si>
  <si>
    <t>Inversiones Pre</t>
  </si>
  <si>
    <t xml:space="preserve">(inversiones) Alojamiento Y Manutencion - Viaticos al   </t>
  </si>
  <si>
    <t xml:space="preserve">(inversiones) Becas Egresados   </t>
  </si>
  <si>
    <t xml:space="preserve">(inversiones) Capacitacion a Docentes   </t>
  </si>
  <si>
    <t xml:space="preserve">(inversiones) Capacitacion Estudiantes Congresos Simpo   </t>
  </si>
  <si>
    <t xml:space="preserve">(inversiones) Elementos deportivos   </t>
  </si>
  <si>
    <t xml:space="preserve">(inversiones) Instrumentos musicales   </t>
  </si>
  <si>
    <t xml:space="preserve">(inversiones) Libros   </t>
  </si>
  <si>
    <t xml:space="preserve">(inversiones) Material Didactico   </t>
  </si>
  <si>
    <t xml:space="preserve">(inversiones) Obras De Arte Y Elementos De Museo   </t>
  </si>
  <si>
    <t xml:space="preserve">(inversiones) Pasajes Aereos - Al Exterior   </t>
  </si>
  <si>
    <t xml:space="preserve">(inversiones) Programas para Computacion Sotfware   </t>
  </si>
  <si>
    <t xml:space="preserve">(inversiones) Publicaciones   </t>
  </si>
  <si>
    <t xml:space="preserve">(inversiones) Reactivos y Elementos de laboratorio   </t>
  </si>
  <si>
    <t xml:space="preserve">(inversiones) Suscripciones Periodicos y revistas   </t>
  </si>
  <si>
    <t xml:space="preserve">(inversiones) Suscripiones en Bases de Datos   </t>
  </si>
  <si>
    <t xml:space="preserve">(inversiones) Vestuarios y Uniformes   </t>
  </si>
  <si>
    <t>Investiones Ext</t>
  </si>
  <si>
    <t xml:space="preserve">(inversiones) Alojamiento Y Manutencion - Viaticos al    </t>
  </si>
  <si>
    <t xml:space="preserve">(inversiones) Becas Egresados    </t>
  </si>
  <si>
    <t xml:space="preserve">(inversiones) Capacitacion a Docentes    </t>
  </si>
  <si>
    <t xml:space="preserve">(inversiones) Capacitacion Estudiantes Congresos Simpo    </t>
  </si>
  <si>
    <t xml:space="preserve">(inversiones) Elementos deportivos    </t>
  </si>
  <si>
    <t xml:space="preserve">(inversiones) Instrumentos musicales    </t>
  </si>
  <si>
    <t xml:space="preserve">(inversiones) Libros    </t>
  </si>
  <si>
    <t xml:space="preserve">(inversiones) Material Didactico    </t>
  </si>
  <si>
    <t xml:space="preserve">(inversiones) Obras De Arte Y Elementos De Museo    </t>
  </si>
  <si>
    <t xml:space="preserve">(inversiones) Pasajes Aereos - Al Exterior    </t>
  </si>
  <si>
    <t xml:space="preserve">(inversiones) Programas para Computacion Sotfware    </t>
  </si>
  <si>
    <t xml:space="preserve">(inversiones) Publicaciones    </t>
  </si>
  <si>
    <t xml:space="preserve">(inversiones) Reactivos y Elementos de laboratorio    </t>
  </si>
  <si>
    <t xml:space="preserve">(inversiones) Suscripciones Periodicos y revistas    </t>
  </si>
  <si>
    <t xml:space="preserve">(inversiones) Suscripiones en Bases de Datos    </t>
  </si>
  <si>
    <t xml:space="preserve">(inversiones) Vestuarios y Uniformes    </t>
  </si>
  <si>
    <t>Código</t>
  </si>
  <si>
    <t>Ingresos</t>
  </si>
  <si>
    <t>Gastos Académicos</t>
  </si>
  <si>
    <t>Gastos no Operacionales</t>
  </si>
  <si>
    <t>Total Gastos</t>
  </si>
  <si>
    <t>Total Gastos 
Mas Inversiones</t>
  </si>
  <si>
    <t>Diferencia</t>
  </si>
  <si>
    <t>Proyecto 01: Racionalización y ampliación de la cobertura de programas de pregrado y posgrados</t>
  </si>
  <si>
    <t>Proyecto 02: Proyecto E-learning</t>
  </si>
  <si>
    <t>Proyecto 03: Docencia calificada</t>
  </si>
  <si>
    <t>Proyecto 04: Escuela de formación para docentes universitarios</t>
  </si>
  <si>
    <t>Proyecto 05: Seguimiento y atención académica de estudiantes</t>
  </si>
  <si>
    <t>Proyecto 06: Fomento y apoyo a la excelencia estudiantil</t>
  </si>
  <si>
    <t>Proyecto 07: Autoevaluación y autorregulación para la mejora permanente de la calidad académica</t>
  </si>
  <si>
    <t>Proyecto 08: Actualización académica</t>
  </si>
  <si>
    <t>Proyecto 09: Cualificación de los programas de educación preescolar, básica y media</t>
  </si>
  <si>
    <t>Proyecto 10: Una universidad con modernos apoyos tecnológicos y didácticos al servicio de la academia</t>
  </si>
  <si>
    <t>Proyecto 11: Fortalecimiento y consolidación de la investigación científica y formativa en la Universidad Libre</t>
  </si>
  <si>
    <t>Proyecto 12: Fomento a la producción científica y académica</t>
  </si>
  <si>
    <t>Proyecto 14: Organización, infraestructura y fomento de la proyección social para el desarrollo nacional y regional</t>
  </si>
  <si>
    <t>Proyecto 15: Educación continua</t>
  </si>
  <si>
    <t>Proyecto 16: Sistema de egresados e impacto en el medio</t>
  </si>
  <si>
    <t>Proyecto 17: Fortalecimiento y desarrollo de las relaciones interinstitucionales a nivel nacional e internacional</t>
  </si>
  <si>
    <t>Proyecto 18: fomento y apoyo a la movilidad y cualificación académica e investigativa de docentes y estudiantes</t>
  </si>
  <si>
    <t>Proyecto 19: Expansión y cualificación de servicios y programas de bienestar institucional</t>
  </si>
  <si>
    <t>Proyecto 20: Sistema SIIG</t>
  </si>
  <si>
    <t>Proyecto 21: Ampliar el alcance del  sistema de gestión de calidad</t>
  </si>
  <si>
    <t>Proyecto 24: Organización y gestión</t>
  </si>
  <si>
    <t>Proyecto 25: Fuentes de financiación y estrategias de fortalecimiento y control financiero</t>
  </si>
  <si>
    <t>Proyecto 26: Desarrollo de la infraestructura</t>
  </si>
  <si>
    <t>Proyecto 27: Gestión de TIC</t>
  </si>
  <si>
    <t>Proyecto 28: Mercadeo y fortalecimiento de la imagen corporativa</t>
  </si>
  <si>
    <t>Gastos administrativos y académicos</t>
  </si>
  <si>
    <t>Ingresos operacionales</t>
  </si>
  <si>
    <t>Ingresos no operacionales</t>
  </si>
  <si>
    <t>06010104</t>
  </si>
  <si>
    <t>Ingresos operacionales colegio</t>
  </si>
  <si>
    <t>06010105</t>
  </si>
  <si>
    <t>Ingresos no operacionales colegio</t>
  </si>
  <si>
    <t>06010106</t>
  </si>
  <si>
    <t>Becas y descuentos universidad</t>
  </si>
  <si>
    <t>06010107</t>
  </si>
  <si>
    <t>Becas y descuentos colegio</t>
  </si>
  <si>
    <t>TOTAL PRESUPUESTO</t>
  </si>
  <si>
    <t>PIDI posible</t>
  </si>
  <si>
    <t>Valor Presupuesto</t>
  </si>
  <si>
    <t>Inversion y Gastos para investigacion</t>
  </si>
  <si>
    <t>Gastos de operación de las unidades academicas</t>
  </si>
  <si>
    <t>Gastos de nomina</t>
  </si>
  <si>
    <t>Bienestar</t>
  </si>
  <si>
    <t>Gastos de Unidades de Administracion</t>
  </si>
  <si>
    <t xml:space="preserve">ACADÉMICA:         </t>
  </si>
  <si>
    <t>ADMINISTRATIVA:         X</t>
  </si>
  <si>
    <t>GASTOS NO OPERACIONALES</t>
  </si>
  <si>
    <t>Validar los documentos elaborados con los Titulares de proceso académicos y administrativos</t>
  </si>
  <si>
    <t>Asistir a encuentro de Coordinadores de calidad en Bogotá  (pasajes, hospedaje y gastos de viaje)</t>
  </si>
  <si>
    <t>Formulación y e implementación  de acciones correctivas como resultado de auditorias externas.</t>
  </si>
  <si>
    <t>Programar reuniones con los procesos para mantener la recertificación del SGC con alcance académico- administrativo  y ampliar la implementación a otras facultades:  Revisión Gerencial, Comité de calidad, entre otras (refrigerios)</t>
  </si>
  <si>
    <t>Continuar  ajuste a la documentación de  procesos académico - Administrativos de las Facultades que envíe la sede principal y proponer documentos para estandarización,estableciendo las mejores prácticas a nivel nacional</t>
  </si>
  <si>
    <t xml:space="preserve">Continuar ajustando   las caracterizaciones  Académico - Administrativos que envíe la sede principal con la metodología de Planear, Hacer, Verificar y Actuar (PHVA) </t>
  </si>
  <si>
    <t>Continuar participando con  la documentación de  indicadores de proceso académicos  y reformular indicadores y acuerdos de servicio de los procesos administrativos</t>
  </si>
  <si>
    <t>Socializar a los procesos académicos y administrativos e  la implementacion de la documentación y procedimientos Académicos- administrativos estándar .</t>
  </si>
  <si>
    <t>Continuar con la divulgación del nuevo mapa de procesos, Política  y objetivos de la Calidad del sistema integrando las facultades, centros de investigación, proyección social, docencia  e internacionalización.</t>
  </si>
  <si>
    <t>Realizar los dos ciclos de a Auditorias Internas de calidad integrales que incluyan los procesos académico- administrativos (Facultades de:  ingenierias, Ciencias económicas, administrativas y contables,  Derecho y Facultad de Ciencias de la salud) para esta Seccional: 
*  Evaluación de competencias de auditores
* Evaluación de auditores
*  Enviar resultados de auditorias a la sede principal</t>
  </si>
  <si>
    <t>Acompañamiento a los procesos en la  gestión del cambio</t>
  </si>
  <si>
    <t xml:space="preserve">Realizar Revisión Gerencial anual incluyendo en la información de entrada a los procesos misionales (académicos): 
• Consolidación de la Información de los procesos para la elaboración de la revisión gerencial de la Seccional.
• Elaboración de Informe y envío a la sede principal
</t>
  </si>
  <si>
    <t xml:space="preserve">Acompañamiento a los procesos en la identificación de nuevos riesgos y oportunidades de mejora </t>
  </si>
  <si>
    <t>Solicitud y consolidación de la herramienta de comunicaciones por proceso</t>
  </si>
  <si>
    <t>Solicitud y consolidación de resultado de indicadores a los procesos de acuerdo a la periodicidad</t>
  </si>
  <si>
    <t>Hacer seguimiento y control a los procesos en la formulación e implementación de las acciones correctivas  por:  Auditorias internas y externas, incumplimientos de indicadores, calificaciones del ss regulares y malas, resultados de  revisión gerencial,  encuestas de satisfacción, grupos focales, quejas recurrentes, entre otros</t>
  </si>
  <si>
    <t>Atender visita de seguimiento por parte del ente certificador (Actividades de Logística, pasajes, almuerzo  y hotel para el auditor externo) y preparación a los procesos alistamiento</t>
  </si>
  <si>
    <t>Formular e implementar acciones de mejoramiento para la vigencia 2019 en cada uno de los procesos, que logren generar  impacto seccional y hacer seguimiento y control</t>
  </si>
  <si>
    <t>Hacer control y seguimiento a la implementación del Manual de buenas prácticas de atención al usuario</t>
  </si>
  <si>
    <t xml:space="preserve">Hacer acompañamiento a los procesos en la programación de grupos de interés o partes interesadas con el fin de generar acciones tendientes a la mejora continua </t>
  </si>
  <si>
    <t xml:space="preserve">Conjuntamente con Gestión Humana y planeación hacer concurso de   las mejores prácticas seccionales por proceso  en todos los proyectos que desarrolla la Universidad
</t>
  </si>
  <si>
    <t>Solicitar a la Jefatura de Personal la Inclusión de temas de calidad en el plan de capacitación administrativo con temas del SGC.
Gestión de Calidad, tales como: 
Habilidades de auditor
Gestión del conocimiento
Servicio integral al cliente, 
Oportunidades de mejora, 
La norma iso 31001, 
Sistema de gobierno corporativo bajo las normas de accountability aa1000,   Norma ISO 17000</t>
  </si>
  <si>
    <t>Conjuntamente con Gestión Humana laborar propuesta de política de  incentivos y enviarlo a la sede principal para estándarización</t>
  </si>
  <si>
    <t>Conjuntamente con la Dirección de aseguramiento de la calidad, aplicar encuesta de satisfacción unificada entre calidad académica y administrativa y generar acciones correctivas de acuerdo a resultados</t>
  </si>
  <si>
    <t xml:space="preserve"> Continuar con el seguimiento a la atención a peticiones,  quejas y reclamos generando acciones correctivas o de majora.</t>
  </si>
  <si>
    <t xml:space="preserve">Continuar realizando seguimiento y control a las calificaciones del servicio y generación de acciones correctivas y preventivas de acuerdo a resultados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</si>
</sst>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 * #,##0.00_ ;_ * \-#,##0.00_ ;_ * &quot;-&quot;??_ ;_ @_ "/>
    <numFmt numFmtId="168" formatCode="_ * #,##0_ ;_ * \-#,##0_ ;_ * &quot;-&quot;??_ ;_ @_ "/>
    <numFmt numFmtId="169" formatCode="_(* #,##0_);_(* \(#,##0\);_(* &quot;-&quot;??_);_(@_)"/>
    <numFmt numFmtId="170" formatCode="_ [$€-2]\ * #,##0.00_ ;_ [$€-2]\ * \-#,##0.00_ ;_ [$€-2]\ * &quot;-&quot;??_ "/>
    <numFmt numFmtId="171" formatCode="_-* #,##0.00\ _€_-;\-* #,##0.00\ _€_-;_-* &quot;-&quot;??\ _€_-;_-@_-"/>
    <numFmt numFmtId="172" formatCode="_ &quot;$&quot;\ * #,##0.00_ ;_ &quot;$&quot;\ * \-#,##0.00_ ;_ &quot;$&quot;\ * &quot;-&quot;??_ ;_ @_ "/>
    <numFmt numFmtId="173" formatCode="_-&quot;$&quot;* #,##0_-;\-&quot;$&quot;* #,##0_-;_-&quot;$&quot;* &quot;-&quot;??_-;_-@_-"/>
    <numFmt numFmtId="174" formatCode="_(&quot;$&quot;\ * #,##0_);_(&quot;$&quot;\ * \(#,##0\);_(&quot;$&quot;\ * &quot;-&quot;??_);_(@_)"/>
  </numFmts>
  <fonts count="53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.5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  <charset val="204"/>
    </font>
    <font>
      <u/>
      <sz val="10"/>
      <color indexed="12"/>
      <name val="Arial"/>
      <family val="2"/>
    </font>
    <font>
      <sz val="7.8"/>
      <color indexed="8"/>
      <name val="Arial"/>
      <family val="2"/>
    </font>
    <font>
      <sz val="8.25"/>
      <color indexed="8"/>
      <name val="Arial"/>
      <family val="2"/>
    </font>
    <font>
      <b/>
      <sz val="18"/>
      <color indexed="62"/>
      <name val="Cambria"/>
      <family val="2"/>
    </font>
    <font>
      <sz val="11"/>
      <color theme="1"/>
      <name val="Arial Unicode MS"/>
      <family val="2"/>
    </font>
    <font>
      <b/>
      <sz val="10"/>
      <name val="Arial Unicode MS"/>
      <family val="2"/>
    </font>
    <font>
      <sz val="12"/>
      <color theme="1"/>
      <name val="Arial Unicode MS"/>
      <family val="2"/>
    </font>
    <font>
      <b/>
      <sz val="12"/>
      <name val="Arial Unicode MS"/>
      <family val="2"/>
    </font>
    <font>
      <sz val="10"/>
      <color indexed="8"/>
      <name val="Arial Unicode MS"/>
      <family val="2"/>
    </font>
    <font>
      <b/>
      <sz val="10"/>
      <color indexed="8"/>
      <name val="Arial Unicode MS"/>
      <family val="2"/>
    </font>
    <font>
      <sz val="10"/>
      <name val="Arial Unicode MS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0"/>
      <color rgb="FFFF0000"/>
      <name val="Arial Unicode MS"/>
      <family val="2"/>
    </font>
    <font>
      <b/>
      <sz val="16"/>
      <color theme="1"/>
      <name val="Arial Unicode MS"/>
      <family val="2"/>
    </font>
    <font>
      <b/>
      <sz val="18"/>
      <color theme="1"/>
      <name val="Arial Unicode MS"/>
      <family val="2"/>
    </font>
    <font>
      <b/>
      <sz val="12"/>
      <color theme="1"/>
      <name val="Arial Unicode MS"/>
      <family val="2"/>
    </font>
    <font>
      <b/>
      <sz val="9"/>
      <color theme="1"/>
      <name val="Arial Unicode MS"/>
      <family val="2"/>
    </font>
    <font>
      <b/>
      <sz val="12"/>
      <color indexed="8"/>
      <name val="Arial Unicode MS"/>
      <family val="2"/>
    </font>
    <font>
      <sz val="12"/>
      <color indexed="8"/>
      <name val="Arial Unicode MS"/>
      <family val="2"/>
    </font>
    <font>
      <b/>
      <sz val="14"/>
      <color theme="1"/>
      <name val="Arial Unicode MS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name val="Arial Narrow"/>
      <family val="2"/>
    </font>
    <font>
      <sz val="10"/>
      <color indexed="8"/>
      <name val="MS Sans Serif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rgb="FF000000"/>
      <name val="Arial Narrow"/>
      <family val="2"/>
    </font>
    <font>
      <sz val="12"/>
      <name val="Arial"/>
      <family val="2"/>
    </font>
    <font>
      <sz val="12"/>
      <name val="Arial Unicode MS"/>
      <family val="2"/>
    </font>
    <font>
      <sz val="9"/>
      <color theme="1"/>
      <name val="Arial Unicode MS"/>
      <family val="2"/>
    </font>
    <font>
      <sz val="11"/>
      <name val="Arial Unicode MS"/>
      <family val="2"/>
    </font>
    <font>
      <sz val="10"/>
      <color rgb="FF000000"/>
      <name val="Arial Unicode MS"/>
      <family val="2"/>
    </font>
    <font>
      <sz val="12"/>
      <color rgb="FF0000FF"/>
      <name val="Arial Unicode MS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 diagonalDown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0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7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38" fillId="0" borderId="0"/>
    <xf numFmtId="41" fontId="2" fillId="0" borderId="0" applyFont="0" applyFill="0" applyBorder="0" applyAlignment="0" applyProtection="0"/>
  </cellStyleXfs>
  <cellXfs count="575">
    <xf numFmtId="0" fontId="0" fillId="0" borderId="0" xfId="0"/>
    <xf numFmtId="0" fontId="17" fillId="4" borderId="5" xfId="1" applyNumberFormat="1" applyFont="1" applyFill="1" applyBorder="1" applyAlignment="1" applyProtection="1">
      <protection locked="0"/>
    </xf>
    <xf numFmtId="0" fontId="17" fillId="4" borderId="6" xfId="1" applyNumberFormat="1" applyFont="1" applyFill="1" applyBorder="1" applyAlignment="1" applyProtection="1">
      <protection locked="0"/>
    </xf>
    <xf numFmtId="0" fontId="17" fillId="4" borderId="0" xfId="1" applyNumberFormat="1" applyFont="1" applyFill="1" applyBorder="1" applyAlignment="1" applyProtection="1">
      <protection locked="0"/>
    </xf>
    <xf numFmtId="0" fontId="18" fillId="4" borderId="0" xfId="1" applyNumberFormat="1" applyFont="1" applyFill="1" applyBorder="1" applyAlignment="1" applyProtection="1">
      <protection locked="0"/>
    </xf>
    <xf numFmtId="0" fontId="17" fillId="3" borderId="0" xfId="1" applyNumberFormat="1" applyFont="1" applyFill="1" applyBorder="1" applyAlignment="1" applyProtection="1">
      <protection locked="0"/>
    </xf>
    <xf numFmtId="0" fontId="17" fillId="4" borderId="26" xfId="1" applyNumberFormat="1" applyFont="1" applyFill="1" applyBorder="1" applyAlignment="1" applyProtection="1">
      <protection locked="0"/>
    </xf>
    <xf numFmtId="0" fontId="17" fillId="4" borderId="2" xfId="1" applyNumberFormat="1" applyFont="1" applyFill="1" applyBorder="1" applyAlignment="1" applyProtection="1">
      <protection locked="0"/>
    </xf>
    <xf numFmtId="0" fontId="17" fillId="3" borderId="2" xfId="1" applyNumberFormat="1" applyFont="1" applyFill="1" applyBorder="1" applyAlignment="1" applyProtection="1">
      <protection locked="0"/>
    </xf>
    <xf numFmtId="0" fontId="20" fillId="0" borderId="0" xfId="0" applyFont="1" applyProtection="1"/>
    <xf numFmtId="0" fontId="20" fillId="3" borderId="0" xfId="0" applyFont="1" applyFill="1"/>
    <xf numFmtId="0" fontId="21" fillId="3" borderId="25" xfId="0" applyFont="1" applyFill="1" applyBorder="1"/>
    <xf numFmtId="0" fontId="21" fillId="3" borderId="0" xfId="0" applyFont="1" applyFill="1" applyBorder="1"/>
    <xf numFmtId="0" fontId="21" fillId="3" borderId="5" xfId="0" applyFont="1" applyFill="1" applyBorder="1" applyAlignment="1"/>
    <xf numFmtId="0" fontId="21" fillId="2" borderId="55" xfId="0" applyFont="1" applyFill="1" applyBorder="1" applyAlignment="1">
      <alignment horizontal="center"/>
    </xf>
    <xf numFmtId="0" fontId="20" fillId="3" borderId="0" xfId="0" applyFont="1" applyFill="1" applyAlignment="1">
      <alignment vertical="center"/>
    </xf>
    <xf numFmtId="0" fontId="14" fillId="4" borderId="14" xfId="4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/>
    </xf>
    <xf numFmtId="168" fontId="19" fillId="4" borderId="68" xfId="5" applyNumberFormat="1" applyFont="1" applyFill="1" applyBorder="1" applyProtection="1">
      <protection locked="0"/>
    </xf>
    <xf numFmtId="168" fontId="19" fillId="4" borderId="68" xfId="5" applyNumberFormat="1" applyFont="1" applyFill="1" applyBorder="1" applyProtection="1"/>
    <xf numFmtId="168" fontId="19" fillId="4" borderId="72" xfId="5" applyNumberFormat="1" applyFont="1" applyFill="1" applyBorder="1" applyProtection="1"/>
    <xf numFmtId="168" fontId="19" fillId="4" borderId="13" xfId="5" applyNumberFormat="1" applyFont="1" applyFill="1" applyBorder="1" applyProtection="1">
      <protection locked="0"/>
    </xf>
    <xf numFmtId="168" fontId="19" fillId="4" borderId="13" xfId="5" applyNumberFormat="1" applyFont="1" applyFill="1" applyBorder="1" applyProtection="1"/>
    <xf numFmtId="168" fontId="19" fillId="4" borderId="70" xfId="5" applyNumberFormat="1" applyFont="1" applyFill="1" applyBorder="1" applyProtection="1"/>
    <xf numFmtId="168" fontId="19" fillId="4" borderId="74" xfId="5" applyNumberFormat="1" applyFont="1" applyFill="1" applyBorder="1" applyProtection="1">
      <protection locked="0"/>
    </xf>
    <xf numFmtId="168" fontId="19" fillId="4" borderId="74" xfId="5" applyNumberFormat="1" applyFont="1" applyFill="1" applyBorder="1" applyProtection="1"/>
    <xf numFmtId="168" fontId="19" fillId="4" borderId="75" xfId="5" applyNumberFormat="1" applyFont="1" applyFill="1" applyBorder="1" applyProtection="1"/>
    <xf numFmtId="168" fontId="14" fillId="4" borderId="77" xfId="5" applyNumberFormat="1" applyFont="1" applyFill="1" applyBorder="1" applyAlignment="1" applyProtection="1">
      <alignment horizontal="left"/>
    </xf>
    <xf numFmtId="0" fontId="14" fillId="4" borderId="0" xfId="4" applyFont="1" applyFill="1" applyBorder="1" applyAlignment="1" applyProtection="1">
      <alignment vertical="center" wrapText="1"/>
    </xf>
    <xf numFmtId="0" fontId="14" fillId="4" borderId="0" xfId="4" applyFont="1" applyFill="1" applyBorder="1" applyAlignment="1" applyProtection="1">
      <alignment horizontal="right" vertical="center" wrapText="1"/>
    </xf>
    <xf numFmtId="168" fontId="14" fillId="4" borderId="0" xfId="5" applyNumberFormat="1" applyFont="1" applyFill="1" applyBorder="1" applyAlignment="1" applyProtection="1">
      <alignment horizontal="left"/>
    </xf>
    <xf numFmtId="168" fontId="19" fillId="0" borderId="13" xfId="5" applyNumberFormat="1" applyFont="1" applyFill="1" applyBorder="1" applyProtection="1"/>
    <xf numFmtId="0" fontId="14" fillId="4" borderId="0" xfId="4" applyFont="1" applyFill="1" applyBorder="1" applyAlignment="1" applyProtection="1">
      <alignment horizontal="center" vertical="center" wrapText="1"/>
    </xf>
    <xf numFmtId="0" fontId="19" fillId="4" borderId="0" xfId="4" applyFont="1" applyFill="1" applyProtection="1"/>
    <xf numFmtId="0" fontId="20" fillId="0" borderId="0" xfId="0" applyFont="1" applyBorder="1" applyProtection="1"/>
    <xf numFmtId="0" fontId="14" fillId="4" borderId="0" xfId="4" applyFont="1" applyFill="1" applyBorder="1" applyAlignment="1" applyProtection="1">
      <alignment horizontal="center"/>
    </xf>
    <xf numFmtId="0" fontId="19" fillId="4" borderId="0" xfId="4" applyFont="1" applyFill="1" applyBorder="1" applyProtection="1"/>
    <xf numFmtId="168" fontId="14" fillId="4" borderId="0" xfId="5" applyNumberFormat="1" applyFont="1" applyFill="1" applyBorder="1" applyProtection="1"/>
    <xf numFmtId="0" fontId="20" fillId="0" borderId="6" xfId="0" applyFont="1" applyBorder="1" applyProtection="1"/>
    <xf numFmtId="0" fontId="20" fillId="0" borderId="5" xfId="0" applyFont="1" applyBorder="1" applyProtection="1"/>
    <xf numFmtId="0" fontId="20" fillId="3" borderId="0" xfId="0" applyFont="1" applyFill="1" applyBorder="1" applyProtection="1"/>
    <xf numFmtId="0" fontId="20" fillId="3" borderId="2" xfId="0" applyFont="1" applyFill="1" applyBorder="1" applyProtection="1"/>
    <xf numFmtId="0" fontId="20" fillId="0" borderId="0" xfId="0" applyFont="1" applyProtection="1">
      <protection locked="0"/>
    </xf>
    <xf numFmtId="168" fontId="19" fillId="0" borderId="68" xfId="5" applyNumberFormat="1" applyFont="1" applyFill="1" applyBorder="1" applyProtection="1"/>
    <xf numFmtId="168" fontId="19" fillId="0" borderId="74" xfId="5" applyNumberFormat="1" applyFont="1" applyFill="1" applyBorder="1" applyProtection="1"/>
    <xf numFmtId="0" fontId="20" fillId="0" borderId="58" xfId="0" applyFont="1" applyBorder="1" applyAlignment="1">
      <alignment vertical="center"/>
    </xf>
    <xf numFmtId="0" fontId="14" fillId="4" borderId="84" xfId="4" applyFont="1" applyFill="1" applyBorder="1" applyAlignment="1" applyProtection="1">
      <alignment horizontal="center" vertical="center" wrapText="1"/>
    </xf>
    <xf numFmtId="0" fontId="14" fillId="4" borderId="22" xfId="4" applyFont="1" applyFill="1" applyBorder="1" applyAlignment="1" applyProtection="1">
      <alignment horizontal="center" vertical="center" wrapText="1"/>
    </xf>
    <xf numFmtId="0" fontId="15" fillId="0" borderId="37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23" fillId="0" borderId="54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6" fillId="3" borderId="20" xfId="0" applyFont="1" applyFill="1" applyBorder="1" applyAlignment="1">
      <alignment vertical="center" wrapText="1"/>
    </xf>
    <xf numFmtId="0" fontId="15" fillId="0" borderId="21" xfId="0" applyFont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0" fontId="16" fillId="3" borderId="22" xfId="0" applyFont="1" applyFill="1" applyBorder="1" applyAlignment="1">
      <alignment vertical="center"/>
    </xf>
    <xf numFmtId="0" fontId="26" fillId="3" borderId="18" xfId="0" applyFont="1" applyFill="1" applyBorder="1" applyAlignment="1">
      <alignment vertical="center" wrapText="1"/>
    </xf>
    <xf numFmtId="0" fontId="25" fillId="3" borderId="22" xfId="0" applyFont="1" applyFill="1" applyBorder="1" applyAlignment="1">
      <alignment vertical="center"/>
    </xf>
    <xf numFmtId="0" fontId="25" fillId="2" borderId="19" xfId="0" applyFont="1" applyFill="1" applyBorder="1" applyAlignment="1">
      <alignment horizontal="center" vertical="center"/>
    </xf>
    <xf numFmtId="0" fontId="15" fillId="0" borderId="31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15" fillId="0" borderId="49" xfId="0" applyFont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169" fontId="19" fillId="4" borderId="13" xfId="6" applyNumberFormat="1" applyFont="1" applyFill="1" applyBorder="1" applyProtection="1">
      <protection locked="0"/>
    </xf>
    <xf numFmtId="169" fontId="19" fillId="4" borderId="13" xfId="6" applyNumberFormat="1" applyFont="1" applyFill="1" applyBorder="1" applyProtection="1"/>
    <xf numFmtId="0" fontId="19" fillId="4" borderId="13" xfId="4" applyFont="1" applyFill="1" applyBorder="1" applyProtection="1"/>
    <xf numFmtId="169" fontId="19" fillId="4" borderId="13" xfId="4" applyNumberFormat="1" applyFont="1" applyFill="1" applyBorder="1" applyProtection="1"/>
    <xf numFmtId="169" fontId="19" fillId="4" borderId="74" xfId="6" applyNumberFormat="1" applyFont="1" applyFill="1" applyBorder="1" applyProtection="1">
      <protection locked="0"/>
    </xf>
    <xf numFmtId="169" fontId="19" fillId="4" borderId="74" xfId="6" applyNumberFormat="1" applyFont="1" applyFill="1" applyBorder="1" applyProtection="1"/>
    <xf numFmtId="0" fontId="19" fillId="4" borderId="74" xfId="4" applyFont="1" applyFill="1" applyBorder="1" applyProtection="1"/>
    <xf numFmtId="169" fontId="19" fillId="4" borderId="74" xfId="4" applyNumberFormat="1" applyFont="1" applyFill="1" applyBorder="1" applyProtection="1"/>
    <xf numFmtId="169" fontId="19" fillId="4" borderId="68" xfId="6" applyNumberFormat="1" applyFont="1" applyFill="1" applyBorder="1" applyProtection="1"/>
    <xf numFmtId="0" fontId="19" fillId="4" borderId="68" xfId="4" applyFont="1" applyFill="1" applyBorder="1" applyProtection="1"/>
    <xf numFmtId="169" fontId="19" fillId="4" borderId="68" xfId="4" applyNumberFormat="1" applyFont="1" applyFill="1" applyBorder="1" applyProtection="1"/>
    <xf numFmtId="169" fontId="19" fillId="4" borderId="77" xfId="6" applyNumberFormat="1" applyFont="1" applyFill="1" applyBorder="1" applyProtection="1">
      <protection locked="0"/>
    </xf>
    <xf numFmtId="169" fontId="19" fillId="4" borderId="77" xfId="6" applyNumberFormat="1" applyFont="1" applyFill="1" applyBorder="1" applyProtection="1"/>
    <xf numFmtId="0" fontId="19" fillId="4" borderId="77" xfId="4" applyFont="1" applyFill="1" applyBorder="1" applyProtection="1"/>
    <xf numFmtId="169" fontId="19" fillId="4" borderId="77" xfId="4" applyNumberFormat="1" applyFont="1" applyFill="1" applyBorder="1" applyProtection="1"/>
    <xf numFmtId="0" fontId="14" fillId="4" borderId="77" xfId="4" applyFont="1" applyFill="1" applyBorder="1" applyAlignment="1" applyProtection="1"/>
    <xf numFmtId="169" fontId="14" fillId="4" borderId="77" xfId="6" applyNumberFormat="1" applyFont="1" applyFill="1" applyBorder="1" applyProtection="1"/>
    <xf numFmtId="169" fontId="19" fillId="4" borderId="70" xfId="4" applyNumberFormat="1" applyFont="1" applyFill="1" applyBorder="1" applyProtection="1"/>
    <xf numFmtId="169" fontId="19" fillId="4" borderId="75" xfId="4" applyNumberFormat="1" applyFont="1" applyFill="1" applyBorder="1" applyProtection="1"/>
    <xf numFmtId="169" fontId="19" fillId="4" borderId="72" xfId="4" applyNumberFormat="1" applyFont="1" applyFill="1" applyBorder="1" applyProtection="1"/>
    <xf numFmtId="0" fontId="14" fillId="4" borderId="77" xfId="4" applyFont="1" applyFill="1" applyBorder="1" applyProtection="1"/>
    <xf numFmtId="169" fontId="14" fillId="4" borderId="77" xfId="4" applyNumberFormat="1" applyFont="1" applyFill="1" applyBorder="1" applyProtection="1"/>
    <xf numFmtId="0" fontId="21" fillId="5" borderId="7" xfId="0" applyFont="1" applyFill="1" applyBorder="1" applyAlignment="1">
      <alignment horizontal="left" vertical="center"/>
    </xf>
    <xf numFmtId="0" fontId="21" fillId="5" borderId="79" xfId="0" applyFont="1" applyFill="1" applyBorder="1" applyAlignment="1">
      <alignment horizontal="left" vertical="center"/>
    </xf>
    <xf numFmtId="0" fontId="14" fillId="4" borderId="0" xfId="4" applyFont="1" applyFill="1" applyBorder="1" applyAlignment="1" applyProtection="1">
      <alignment horizontal="left"/>
    </xf>
    <xf numFmtId="169" fontId="14" fillId="4" borderId="0" xfId="6" applyNumberFormat="1" applyFont="1" applyFill="1" applyBorder="1" applyProtection="1"/>
    <xf numFmtId="0" fontId="19" fillId="4" borderId="13" xfId="4" applyFont="1" applyFill="1" applyBorder="1" applyAlignment="1" applyProtection="1">
      <alignment horizontal="center"/>
    </xf>
    <xf numFmtId="0" fontId="20" fillId="0" borderId="13" xfId="0" applyFont="1" applyBorder="1" applyProtection="1"/>
    <xf numFmtId="169" fontId="19" fillId="4" borderId="13" xfId="2" applyNumberFormat="1" applyFont="1" applyFill="1" applyBorder="1" applyAlignment="1" applyProtection="1">
      <alignment horizontal="center" vertical="center" wrapText="1"/>
    </xf>
    <xf numFmtId="0" fontId="19" fillId="4" borderId="13" xfId="4" applyFont="1" applyFill="1" applyBorder="1" applyAlignment="1" applyProtection="1">
      <alignment horizontal="center" vertical="center" wrapText="1"/>
    </xf>
    <xf numFmtId="0" fontId="19" fillId="4" borderId="68" xfId="4" applyFont="1" applyFill="1" applyBorder="1" applyAlignment="1" applyProtection="1">
      <alignment horizontal="center"/>
    </xf>
    <xf numFmtId="0" fontId="20" fillId="0" borderId="68" xfId="0" applyFont="1" applyBorder="1" applyProtection="1"/>
    <xf numFmtId="169" fontId="19" fillId="4" borderId="68" xfId="2" applyNumberFormat="1" applyFont="1" applyFill="1" applyBorder="1" applyAlignment="1" applyProtection="1">
      <alignment horizontal="center" vertical="center" wrapText="1"/>
    </xf>
    <xf numFmtId="0" fontId="25" fillId="2" borderId="55" xfId="0" applyFont="1" applyFill="1" applyBorder="1" applyAlignment="1">
      <alignment vertical="center"/>
    </xf>
    <xf numFmtId="0" fontId="21" fillId="17" borderId="7" xfId="0" applyFont="1" applyFill="1" applyBorder="1" applyAlignment="1"/>
    <xf numFmtId="0" fontId="21" fillId="17" borderId="8" xfId="0" applyFont="1" applyFill="1" applyBorder="1" applyAlignment="1"/>
    <xf numFmtId="0" fontId="21" fillId="17" borderId="9" xfId="0" applyFont="1" applyFill="1" applyBorder="1" applyAlignment="1"/>
    <xf numFmtId="168" fontId="19" fillId="4" borderId="87" xfId="5" applyNumberFormat="1" applyFont="1" applyFill="1" applyBorder="1" applyProtection="1"/>
    <xf numFmtId="168" fontId="19" fillId="4" borderId="66" xfId="5" applyNumberFormat="1" applyFont="1" applyFill="1" applyBorder="1" applyProtection="1"/>
    <xf numFmtId="168" fontId="19" fillId="4" borderId="12" xfId="5" applyNumberFormat="1" applyFont="1" applyFill="1" applyBorder="1" applyProtection="1"/>
    <xf numFmtId="0" fontId="14" fillId="4" borderId="3" xfId="4" applyFont="1" applyFill="1" applyBorder="1" applyAlignment="1" applyProtection="1">
      <alignment horizontal="center" vertical="center" wrapText="1"/>
    </xf>
    <xf numFmtId="0" fontId="14" fillId="17" borderId="7" xfId="4" applyFont="1" applyFill="1" applyBorder="1" applyAlignment="1" applyProtection="1">
      <alignment vertical="center"/>
    </xf>
    <xf numFmtId="0" fontId="14" fillId="17" borderId="8" xfId="4" applyFont="1" applyFill="1" applyBorder="1" applyAlignment="1" applyProtection="1">
      <alignment vertical="center"/>
    </xf>
    <xf numFmtId="0" fontId="14" fillId="17" borderId="9" xfId="4" applyFont="1" applyFill="1" applyBorder="1" applyAlignment="1" applyProtection="1">
      <alignment vertical="center"/>
    </xf>
    <xf numFmtId="0" fontId="20" fillId="5" borderId="90" xfId="0" applyFont="1" applyFill="1" applyBorder="1" applyAlignment="1">
      <alignment vertical="center" wrapText="1"/>
    </xf>
    <xf numFmtId="0" fontId="20" fillId="5" borderId="90" xfId="0" applyFont="1" applyFill="1" applyBorder="1" applyAlignment="1">
      <alignment vertical="center"/>
    </xf>
    <xf numFmtId="0" fontId="20" fillId="5" borderId="13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/>
    </xf>
    <xf numFmtId="169" fontId="19" fillId="4" borderId="70" xfId="2" applyNumberFormat="1" applyFont="1" applyFill="1" applyBorder="1" applyProtection="1"/>
    <xf numFmtId="168" fontId="14" fillId="4" borderId="14" xfId="5" applyNumberFormat="1" applyFont="1" applyFill="1" applyBorder="1" applyProtection="1"/>
    <xf numFmtId="169" fontId="14" fillId="4" borderId="14" xfId="2" applyNumberFormat="1" applyFont="1" applyFill="1" applyBorder="1" applyProtection="1"/>
    <xf numFmtId="0" fontId="20" fillId="5" borderId="68" xfId="0" applyFont="1" applyFill="1" applyBorder="1" applyAlignment="1">
      <alignment vertical="center" wrapText="1"/>
    </xf>
    <xf numFmtId="169" fontId="19" fillId="4" borderId="72" xfId="2" applyNumberFormat="1" applyFont="1" applyFill="1" applyBorder="1" applyProtection="1"/>
    <xf numFmtId="169" fontId="20" fillId="0" borderId="72" xfId="2" applyNumberFormat="1" applyFont="1" applyBorder="1" applyProtection="1"/>
    <xf numFmtId="169" fontId="20" fillId="0" borderId="70" xfId="2" applyNumberFormat="1" applyFont="1" applyBorder="1" applyProtection="1"/>
    <xf numFmtId="0" fontId="19" fillId="4" borderId="74" xfId="4" applyFont="1" applyFill="1" applyBorder="1" applyAlignment="1" applyProtection="1">
      <alignment horizontal="center"/>
    </xf>
    <xf numFmtId="0" fontId="19" fillId="4" borderId="74" xfId="4" applyFont="1" applyFill="1" applyBorder="1" applyAlignment="1" applyProtection="1">
      <alignment horizontal="center" vertical="center" wrapText="1"/>
    </xf>
    <xf numFmtId="169" fontId="20" fillId="0" borderId="75" xfId="2" applyNumberFormat="1" applyFont="1" applyBorder="1" applyProtection="1"/>
    <xf numFmtId="0" fontId="20" fillId="5" borderId="74" xfId="0" applyFont="1" applyFill="1" applyBorder="1" applyAlignment="1">
      <alignment vertical="center"/>
    </xf>
    <xf numFmtId="169" fontId="19" fillId="4" borderId="74" xfId="2" applyNumberFormat="1" applyFont="1" applyFill="1" applyBorder="1" applyAlignment="1" applyProtection="1">
      <alignment horizontal="center" vertical="center" wrapText="1"/>
    </xf>
    <xf numFmtId="169" fontId="19" fillId="4" borderId="75" xfId="2" applyNumberFormat="1" applyFont="1" applyFill="1" applyBorder="1" applyProtection="1"/>
    <xf numFmtId="0" fontId="20" fillId="5" borderId="24" xfId="0" applyFont="1" applyFill="1" applyBorder="1" applyAlignment="1">
      <alignment vertical="center"/>
    </xf>
    <xf numFmtId="168" fontId="14" fillId="4" borderId="16" xfId="5" applyNumberFormat="1" applyFont="1" applyFill="1" applyBorder="1" applyAlignment="1" applyProtection="1">
      <alignment horizontal="left"/>
    </xf>
    <xf numFmtId="0" fontId="20" fillId="0" borderId="88" xfId="0" applyFont="1" applyBorder="1" applyAlignment="1">
      <alignment horizontal="left" vertical="center"/>
    </xf>
    <xf numFmtId="0" fontId="20" fillId="0" borderId="90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79" xfId="0" applyFont="1" applyBorder="1" applyAlignment="1">
      <alignment vertical="center"/>
    </xf>
    <xf numFmtId="0" fontId="20" fillId="5" borderId="16" xfId="0" applyFont="1" applyFill="1" applyBorder="1" applyAlignment="1">
      <alignment vertical="center"/>
    </xf>
    <xf numFmtId="0" fontId="21" fillId="5" borderId="7" xfId="0" applyFont="1" applyFill="1" applyBorder="1" applyAlignment="1">
      <alignment vertical="center"/>
    </xf>
    <xf numFmtId="0" fontId="21" fillId="5" borderId="79" xfId="0" applyFont="1" applyFill="1" applyBorder="1" applyAlignment="1">
      <alignment vertical="center"/>
    </xf>
    <xf numFmtId="0" fontId="14" fillId="4" borderId="7" xfId="4" applyFont="1" applyFill="1" applyBorder="1" applyAlignment="1" applyProtection="1"/>
    <xf numFmtId="0" fontId="14" fillId="4" borderId="79" xfId="4" applyFont="1" applyFill="1" applyBorder="1" applyAlignment="1" applyProtection="1"/>
    <xf numFmtId="0" fontId="22" fillId="4" borderId="17" xfId="4" applyFont="1" applyFill="1" applyBorder="1" applyAlignment="1" applyProtection="1">
      <alignment vertical="center" wrapText="1"/>
    </xf>
    <xf numFmtId="0" fontId="22" fillId="4" borderId="11" xfId="4" applyFont="1" applyFill="1" applyBorder="1" applyAlignment="1" applyProtection="1">
      <alignment vertical="center" wrapText="1"/>
    </xf>
    <xf numFmtId="0" fontId="22" fillId="4" borderId="57" xfId="4" applyFont="1" applyFill="1" applyBorder="1" applyAlignment="1" applyProtection="1">
      <alignment vertical="center" wrapText="1"/>
    </xf>
    <xf numFmtId="0" fontId="20" fillId="0" borderId="24" xfId="0" applyFont="1" applyBorder="1" applyAlignment="1">
      <alignment vertical="center"/>
    </xf>
    <xf numFmtId="0" fontId="14" fillId="4" borderId="61" xfId="4" applyFont="1" applyFill="1" applyBorder="1" applyAlignment="1" applyProtection="1"/>
    <xf numFmtId="0" fontId="14" fillId="4" borderId="56" xfId="4" applyFont="1" applyFill="1" applyBorder="1" applyAlignment="1" applyProtection="1"/>
    <xf numFmtId="0" fontId="21" fillId="17" borderId="7" xfId="0" applyFont="1" applyFill="1" applyBorder="1" applyAlignment="1">
      <alignment vertical="center"/>
    </xf>
    <xf numFmtId="0" fontId="21" fillId="3" borderId="6" xfId="0" applyFont="1" applyFill="1" applyBorder="1" applyAlignment="1"/>
    <xf numFmtId="0" fontId="21" fillId="3" borderId="1" xfId="0" applyFont="1" applyFill="1" applyBorder="1" applyAlignment="1">
      <alignment vertical="center"/>
    </xf>
    <xf numFmtId="0" fontId="21" fillId="3" borderId="2" xfId="0" applyFont="1" applyFill="1" applyBorder="1" applyAlignment="1">
      <alignment vertical="center"/>
    </xf>
    <xf numFmtId="0" fontId="21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left"/>
    </xf>
    <xf numFmtId="0" fontId="21" fillId="2" borderId="10" xfId="0" applyFont="1" applyFill="1" applyBorder="1" applyAlignment="1">
      <alignment horizontal="left"/>
    </xf>
    <xf numFmtId="0" fontId="19" fillId="4" borderId="71" xfId="4" applyFont="1" applyFill="1" applyBorder="1" applyAlignment="1" applyProtection="1">
      <alignment horizontal="left"/>
    </xf>
    <xf numFmtId="0" fontId="19" fillId="4" borderId="69" xfId="4" applyFont="1" applyFill="1" applyBorder="1" applyAlignment="1" applyProtection="1">
      <alignment horizontal="left"/>
    </xf>
    <xf numFmtId="0" fontId="19" fillId="4" borderId="73" xfId="4" applyFont="1" applyFill="1" applyBorder="1" applyAlignment="1" applyProtection="1">
      <alignment horizontal="left"/>
    </xf>
    <xf numFmtId="0" fontId="19" fillId="4" borderId="69" xfId="4" applyFont="1" applyFill="1" applyBorder="1" applyAlignment="1" applyProtection="1">
      <alignment vertical="center" wrapText="1"/>
    </xf>
    <xf numFmtId="0" fontId="19" fillId="4" borderId="69" xfId="4" applyFont="1" applyFill="1" applyBorder="1" applyAlignment="1" applyProtection="1">
      <alignment wrapText="1"/>
    </xf>
    <xf numFmtId="0" fontId="19" fillId="4" borderId="69" xfId="4" applyFont="1" applyFill="1" applyBorder="1" applyAlignment="1" applyProtection="1"/>
    <xf numFmtId="0" fontId="19" fillId="4" borderId="73" xfId="4" applyFont="1" applyFill="1" applyBorder="1" applyAlignment="1" applyProtection="1"/>
    <xf numFmtId="0" fontId="19" fillId="4" borderId="71" xfId="4" applyFont="1" applyFill="1" applyBorder="1" applyAlignment="1" applyProtection="1">
      <alignment vertical="center" wrapText="1"/>
    </xf>
    <xf numFmtId="0" fontId="21" fillId="5" borderId="77" xfId="0" applyFont="1" applyFill="1" applyBorder="1" applyAlignment="1">
      <alignment horizontal="left" vertical="center"/>
    </xf>
    <xf numFmtId="0" fontId="20" fillId="0" borderId="58" xfId="0" applyFont="1" applyBorder="1" applyAlignment="1">
      <alignment horizontal="left" vertical="center" indent="1"/>
    </xf>
    <xf numFmtId="0" fontId="20" fillId="0" borderId="61" xfId="0" applyFont="1" applyBorder="1" applyAlignment="1">
      <alignment horizontal="left" vertical="center" indent="1"/>
    </xf>
    <xf numFmtId="0" fontId="20" fillId="5" borderId="17" xfId="0" applyFont="1" applyFill="1" applyBorder="1" applyAlignment="1">
      <alignment horizontal="left" vertical="center" indent="1"/>
    </xf>
    <xf numFmtId="0" fontId="20" fillId="5" borderId="58" xfId="0" applyFont="1" applyFill="1" applyBorder="1" applyAlignment="1">
      <alignment horizontal="left" vertical="center" indent="1"/>
    </xf>
    <xf numFmtId="0" fontId="20" fillId="5" borderId="61" xfId="0" applyFont="1" applyFill="1" applyBorder="1" applyAlignment="1">
      <alignment horizontal="left" vertical="center" indent="1"/>
    </xf>
    <xf numFmtId="0" fontId="20" fillId="0" borderId="17" xfId="0" applyFont="1" applyBorder="1" applyAlignment="1">
      <alignment horizontal="left" vertical="center" indent="1"/>
    </xf>
    <xf numFmtId="0" fontId="20" fillId="0" borderId="64" xfId="0" applyFont="1" applyBorder="1" applyAlignment="1">
      <alignment horizontal="left" vertical="center" indent="1"/>
    </xf>
    <xf numFmtId="0" fontId="20" fillId="5" borderId="58" xfId="0" applyFont="1" applyFill="1" applyBorder="1" applyAlignment="1">
      <alignment horizontal="left" vertical="center" wrapText="1" indent="1"/>
    </xf>
    <xf numFmtId="0" fontId="20" fillId="5" borderId="60" xfId="0" applyFont="1" applyFill="1" applyBorder="1" applyAlignment="1">
      <alignment horizontal="left" vertical="center" indent="1"/>
    </xf>
    <xf numFmtId="0" fontId="20" fillId="5" borderId="90" xfId="0" applyFont="1" applyFill="1" applyBorder="1" applyAlignment="1">
      <alignment horizontal="left" vertical="center" indent="1"/>
    </xf>
    <xf numFmtId="0" fontId="20" fillId="5" borderId="67" xfId="0" applyFont="1" applyFill="1" applyBorder="1" applyAlignment="1">
      <alignment horizontal="left" vertical="center" indent="1"/>
    </xf>
    <xf numFmtId="0" fontId="20" fillId="5" borderId="92" xfId="0" applyFont="1" applyFill="1" applyBorder="1" applyAlignment="1">
      <alignment horizontal="left" vertical="center" indent="1"/>
    </xf>
    <xf numFmtId="0" fontId="19" fillId="4" borderId="8" xfId="4" applyFont="1" applyFill="1" applyBorder="1" applyProtection="1"/>
    <xf numFmtId="0" fontId="14" fillId="4" borderId="7" xfId="4" applyFont="1" applyFill="1" applyBorder="1" applyProtection="1"/>
    <xf numFmtId="165" fontId="14" fillId="4" borderId="22" xfId="3" applyFont="1" applyFill="1" applyBorder="1" applyProtection="1"/>
    <xf numFmtId="165" fontId="14" fillId="4" borderId="78" xfId="3" applyFont="1" applyFill="1" applyBorder="1" applyProtection="1"/>
    <xf numFmtId="165" fontId="14" fillId="4" borderId="78" xfId="3" applyFont="1" applyFill="1" applyBorder="1" applyAlignment="1" applyProtection="1">
      <alignment horizontal="left"/>
    </xf>
    <xf numFmtId="165" fontId="14" fillId="4" borderId="55" xfId="3" applyFont="1" applyFill="1" applyBorder="1" applyProtection="1"/>
    <xf numFmtId="0" fontId="21" fillId="3" borderId="0" xfId="0" applyFont="1" applyFill="1" applyBorder="1" applyProtection="1"/>
    <xf numFmtId="0" fontId="17" fillId="4" borderId="4" xfId="1" applyNumberFormat="1" applyFont="1" applyFill="1" applyBorder="1" applyAlignment="1" applyProtection="1">
      <protection locked="0"/>
    </xf>
    <xf numFmtId="0" fontId="18" fillId="4" borderId="25" xfId="1" applyNumberFormat="1" applyFont="1" applyFill="1" applyBorder="1" applyAlignment="1" applyProtection="1">
      <protection locked="0"/>
    </xf>
    <xf numFmtId="0" fontId="17" fillId="3" borderId="26" xfId="1" applyNumberFormat="1" applyFont="1" applyFill="1" applyBorder="1" applyAlignment="1" applyProtection="1">
      <protection locked="0"/>
    </xf>
    <xf numFmtId="0" fontId="17" fillId="4" borderId="25" xfId="1" applyNumberFormat="1" applyFont="1" applyFill="1" applyBorder="1" applyAlignment="1" applyProtection="1">
      <protection locked="0"/>
    </xf>
    <xf numFmtId="0" fontId="17" fillId="4" borderId="1" xfId="1" applyNumberFormat="1" applyFont="1" applyFill="1" applyBorder="1" applyAlignment="1" applyProtection="1">
      <protection locked="0"/>
    </xf>
    <xf numFmtId="0" fontId="17" fillId="3" borderId="3" xfId="1" applyNumberFormat="1" applyFont="1" applyFill="1" applyBorder="1" applyAlignment="1" applyProtection="1">
      <protection locked="0"/>
    </xf>
    <xf numFmtId="0" fontId="20" fillId="0" borderId="4" xfId="0" applyFont="1" applyBorder="1" applyProtection="1"/>
    <xf numFmtId="0" fontId="21" fillId="3" borderId="25" xfId="0" applyFont="1" applyFill="1" applyBorder="1" applyProtection="1"/>
    <xf numFmtId="0" fontId="18" fillId="3" borderId="26" xfId="1" applyNumberFormat="1" applyFont="1" applyFill="1" applyBorder="1" applyAlignment="1" applyProtection="1">
      <protection locked="0"/>
    </xf>
    <xf numFmtId="0" fontId="20" fillId="0" borderId="1" xfId="0" applyFont="1" applyBorder="1" applyProtection="1"/>
    <xf numFmtId="0" fontId="19" fillId="3" borderId="0" xfId="0" applyFont="1" applyFill="1"/>
    <xf numFmtId="0" fontId="14" fillId="3" borderId="0" xfId="1" applyNumberFormat="1" applyFont="1" applyFill="1" applyBorder="1" applyAlignment="1" applyProtection="1">
      <alignment horizontal="center" wrapText="1"/>
      <protection hidden="1"/>
    </xf>
    <xf numFmtId="0" fontId="14" fillId="3" borderId="0" xfId="1" applyNumberFormat="1" applyFont="1" applyFill="1" applyBorder="1" applyAlignment="1" applyProtection="1">
      <alignment horizontal="center" vertical="center" wrapText="1"/>
      <protection hidden="1"/>
    </xf>
    <xf numFmtId="49" fontId="14" fillId="3" borderId="0" xfId="1" applyNumberFormat="1" applyFont="1" applyFill="1" applyBorder="1" applyAlignment="1" applyProtection="1">
      <protection hidden="1"/>
    </xf>
    <xf numFmtId="0" fontId="14" fillId="3" borderId="0" xfId="0" applyFont="1" applyFill="1" applyBorder="1" applyAlignment="1" applyProtection="1">
      <alignment horizontal="left"/>
      <protection hidden="1"/>
    </xf>
    <xf numFmtId="169" fontId="19" fillId="3" borderId="0" xfId="2" applyNumberFormat="1" applyFont="1" applyFill="1" applyBorder="1" applyAlignment="1" applyProtection="1">
      <alignment horizontal="right" vertical="center" wrapText="1"/>
      <protection hidden="1"/>
    </xf>
    <xf numFmtId="0" fontId="19" fillId="4" borderId="60" xfId="4" applyFont="1" applyFill="1" applyBorder="1" applyAlignment="1" applyProtection="1">
      <alignment vertical="center" wrapText="1"/>
    </xf>
    <xf numFmtId="0" fontId="21" fillId="17" borderId="55" xfId="0" applyFont="1" applyFill="1" applyBorder="1" applyAlignment="1">
      <alignment horizontal="left"/>
    </xf>
    <xf numFmtId="0" fontId="19" fillId="4" borderId="58" xfId="4" applyFont="1" applyFill="1" applyBorder="1" applyAlignment="1" applyProtection="1">
      <alignment horizontal="left" vertical="center" wrapText="1" indent="1"/>
    </xf>
    <xf numFmtId="0" fontId="19" fillId="4" borderId="58" xfId="4" applyFont="1" applyFill="1" applyBorder="1" applyAlignment="1" applyProtection="1">
      <alignment horizontal="left" vertical="center" indent="1"/>
    </xf>
    <xf numFmtId="0" fontId="19" fillId="4" borderId="58" xfId="4" applyFont="1" applyFill="1" applyBorder="1" applyAlignment="1" applyProtection="1">
      <alignment horizontal="left" indent="1"/>
    </xf>
    <xf numFmtId="49" fontId="19" fillId="3" borderId="58" xfId="1" applyNumberFormat="1" applyFont="1" applyFill="1" applyBorder="1" applyAlignment="1" applyProtection="1">
      <alignment horizontal="left" vertical="center" wrapText="1" indent="1"/>
      <protection hidden="1"/>
    </xf>
    <xf numFmtId="49" fontId="19" fillId="3" borderId="58" xfId="1" applyNumberFormat="1" applyFont="1" applyFill="1" applyBorder="1" applyAlignment="1" applyProtection="1">
      <alignment horizontal="left" vertical="center" indent="1"/>
      <protection hidden="1"/>
    </xf>
    <xf numFmtId="0" fontId="19" fillId="4" borderId="62" xfId="4" applyFont="1" applyFill="1" applyBorder="1" applyAlignment="1" applyProtection="1">
      <alignment horizontal="left" indent="1"/>
    </xf>
    <xf numFmtId="49" fontId="19" fillId="3" borderId="62" xfId="1" applyNumberFormat="1" applyFont="1" applyFill="1" applyBorder="1" applyAlignment="1" applyProtection="1">
      <alignment horizontal="left" vertical="center" indent="1"/>
      <protection hidden="1"/>
    </xf>
    <xf numFmtId="49" fontId="19" fillId="3" borderId="64" xfId="1" applyNumberFormat="1" applyFont="1" applyFill="1" applyBorder="1" applyAlignment="1" applyProtection="1">
      <alignment horizontal="left" vertical="center"/>
      <protection hidden="1"/>
    </xf>
    <xf numFmtId="49" fontId="14" fillId="3" borderId="25" xfId="1" applyNumberFormat="1" applyFont="1" applyFill="1" applyBorder="1" applyAlignment="1" applyProtection="1">
      <alignment horizontal="left" vertical="center" wrapText="1"/>
      <protection hidden="1"/>
    </xf>
    <xf numFmtId="49" fontId="14" fillId="3" borderId="25" xfId="1" applyNumberFormat="1" applyFont="1" applyFill="1" applyBorder="1" applyAlignment="1" applyProtection="1">
      <alignment horizontal="left" vertical="center"/>
      <protection hidden="1"/>
    </xf>
    <xf numFmtId="49" fontId="14" fillId="3" borderId="7" xfId="1" applyNumberFormat="1" applyFont="1" applyFill="1" applyBorder="1" applyAlignment="1" applyProtection="1">
      <alignment horizontal="left" vertical="center"/>
      <protection hidden="1"/>
    </xf>
    <xf numFmtId="49" fontId="14" fillId="3" borderId="7" xfId="1" applyNumberFormat="1" applyFont="1" applyFill="1" applyBorder="1" applyAlignment="1" applyProtection="1">
      <alignment horizontal="left" vertical="center" wrapText="1"/>
      <protection hidden="1"/>
    </xf>
    <xf numFmtId="49" fontId="14" fillId="3" borderId="64" xfId="1" applyNumberFormat="1" applyFont="1" applyFill="1" applyBorder="1" applyAlignment="1" applyProtection="1">
      <alignment horizontal="left" vertical="center"/>
      <protection hidden="1"/>
    </xf>
    <xf numFmtId="169" fontId="19" fillId="3" borderId="11" xfId="2" applyNumberFormat="1" applyFont="1" applyFill="1" applyBorder="1" applyAlignment="1" applyProtection="1">
      <alignment horizontal="right" vertical="center" wrapText="1"/>
      <protection hidden="1"/>
    </xf>
    <xf numFmtId="169" fontId="19" fillId="3" borderId="60" xfId="2" applyNumberFormat="1" applyFont="1" applyFill="1" applyBorder="1" applyAlignment="1" applyProtection="1">
      <alignment horizontal="left" vertical="center" wrapText="1" indent="1"/>
      <protection hidden="1"/>
    </xf>
    <xf numFmtId="0" fontId="19" fillId="4" borderId="60" xfId="4" applyFont="1" applyFill="1" applyBorder="1" applyAlignment="1" applyProtection="1">
      <alignment horizontal="left" vertical="center" wrapText="1" indent="1"/>
    </xf>
    <xf numFmtId="168" fontId="19" fillId="4" borderId="67" xfId="5" applyNumberFormat="1" applyFont="1" applyFill="1" applyBorder="1" applyAlignment="1" applyProtection="1">
      <alignment horizontal="left" indent="1"/>
    </xf>
    <xf numFmtId="169" fontId="19" fillId="3" borderId="8" xfId="2" applyNumberFormat="1" applyFont="1" applyFill="1" applyBorder="1" applyAlignment="1" applyProtection="1">
      <alignment horizontal="right" vertical="center" wrapText="1"/>
      <protection hidden="1"/>
    </xf>
    <xf numFmtId="169" fontId="19" fillId="3" borderId="65" xfId="2" applyNumberFormat="1" applyFont="1" applyFill="1" applyBorder="1" applyAlignment="1" applyProtection="1">
      <alignment horizontal="right" vertical="center" wrapText="1"/>
      <protection hidden="1"/>
    </xf>
    <xf numFmtId="169" fontId="19" fillId="3" borderId="60" xfId="2" applyNumberFormat="1" applyFont="1" applyFill="1" applyBorder="1" applyAlignment="1" applyProtection="1">
      <alignment horizontal="right" vertical="center" wrapText="1"/>
      <protection hidden="1"/>
    </xf>
    <xf numFmtId="169" fontId="19" fillId="3" borderId="67" xfId="2" applyNumberFormat="1" applyFont="1" applyFill="1" applyBorder="1" applyAlignment="1" applyProtection="1">
      <alignment horizontal="right" vertical="center" wrapText="1"/>
      <protection hidden="1"/>
    </xf>
    <xf numFmtId="0" fontId="21" fillId="17" borderId="1" xfId="0" applyFont="1" applyFill="1" applyBorder="1" applyAlignment="1">
      <alignment horizontal="left"/>
    </xf>
    <xf numFmtId="0" fontId="21" fillId="17" borderId="55" xfId="0" applyFont="1" applyFill="1" applyBorder="1" applyAlignment="1"/>
    <xf numFmtId="0" fontId="14" fillId="3" borderId="9" xfId="0" applyFont="1" applyFill="1" applyBorder="1" applyAlignment="1" applyProtection="1">
      <alignment horizontal="center" wrapText="1"/>
      <protection hidden="1"/>
    </xf>
    <xf numFmtId="0" fontId="19" fillId="3" borderId="66" xfId="0" applyFont="1" applyFill="1" applyBorder="1"/>
    <xf numFmtId="0" fontId="19" fillId="3" borderId="59" xfId="0" applyFont="1" applyFill="1" applyBorder="1"/>
    <xf numFmtId="0" fontId="19" fillId="3" borderId="63" xfId="0" applyFont="1" applyFill="1" applyBorder="1"/>
    <xf numFmtId="0" fontId="19" fillId="3" borderId="9" xfId="0" applyFont="1" applyFill="1" applyBorder="1"/>
    <xf numFmtId="0" fontId="19" fillId="3" borderId="26" xfId="0" applyFont="1" applyFill="1" applyBorder="1"/>
    <xf numFmtId="0" fontId="19" fillId="3" borderId="8" xfId="0" applyFont="1" applyFill="1" applyBorder="1" applyProtection="1">
      <protection hidden="1"/>
    </xf>
    <xf numFmtId="0" fontId="19" fillId="3" borderId="9" xfId="0" applyFont="1" applyFill="1" applyBorder="1" applyProtection="1">
      <protection hidden="1"/>
    </xf>
    <xf numFmtId="169" fontId="19" fillId="3" borderId="65" xfId="1" applyNumberFormat="1" applyFont="1" applyFill="1" applyBorder="1" applyAlignment="1" applyProtection="1">
      <alignment vertical="center" wrapText="1"/>
      <protection hidden="1"/>
    </xf>
    <xf numFmtId="169" fontId="19" fillId="3" borderId="66" xfId="1" applyNumberFormat="1" applyFont="1" applyFill="1" applyBorder="1" applyAlignment="1" applyProtection="1">
      <alignment vertical="center" wrapText="1"/>
      <protection hidden="1"/>
    </xf>
    <xf numFmtId="169" fontId="19" fillId="3" borderId="60" xfId="1" applyNumberFormat="1" applyFont="1" applyFill="1" applyBorder="1" applyAlignment="1" applyProtection="1">
      <alignment horizontal="right" vertical="center" wrapText="1"/>
      <protection hidden="1"/>
    </xf>
    <xf numFmtId="169" fontId="19" fillId="3" borderId="59" xfId="1" applyNumberFormat="1" applyFont="1" applyFill="1" applyBorder="1" applyAlignment="1" applyProtection="1">
      <alignment horizontal="right" vertical="center" wrapText="1"/>
      <protection hidden="1"/>
    </xf>
    <xf numFmtId="0" fontId="19" fillId="3" borderId="60" xfId="0" applyFont="1" applyFill="1" applyBorder="1"/>
    <xf numFmtId="0" fontId="19" fillId="3" borderId="67" xfId="0" applyFont="1" applyFill="1" applyBorder="1"/>
    <xf numFmtId="169" fontId="19" fillId="3" borderId="8" xfId="1" applyNumberFormat="1" applyFont="1" applyFill="1" applyBorder="1" applyAlignment="1" applyProtection="1">
      <alignment horizontal="right" vertical="center" wrapText="1"/>
      <protection hidden="1"/>
    </xf>
    <xf numFmtId="169" fontId="19" fillId="3" borderId="9" xfId="1" applyNumberFormat="1" applyFont="1" applyFill="1" applyBorder="1" applyAlignment="1" applyProtection="1">
      <alignment horizontal="right" vertical="center" wrapText="1"/>
      <protection hidden="1"/>
    </xf>
    <xf numFmtId="169" fontId="19" fillId="3" borderId="65" xfId="1" applyNumberFormat="1" applyFont="1" applyFill="1" applyBorder="1" applyAlignment="1" applyProtection="1">
      <alignment horizontal="right" vertical="center" wrapText="1"/>
      <protection hidden="1"/>
    </xf>
    <xf numFmtId="169" fontId="19" fillId="3" borderId="66" xfId="1" applyNumberFormat="1" applyFont="1" applyFill="1" applyBorder="1" applyAlignment="1" applyProtection="1">
      <alignment horizontal="right" vertical="center" wrapText="1"/>
      <protection hidden="1"/>
    </xf>
    <xf numFmtId="169" fontId="19" fillId="3" borderId="60" xfId="1" applyNumberFormat="1" applyFont="1" applyFill="1" applyBorder="1" applyAlignment="1" applyProtection="1">
      <alignment vertical="center" wrapText="1"/>
      <protection hidden="1"/>
    </xf>
    <xf numFmtId="169" fontId="19" fillId="3" borderId="59" xfId="1" applyNumberFormat="1" applyFont="1" applyFill="1" applyBorder="1" applyAlignment="1" applyProtection="1">
      <alignment vertical="center" wrapText="1"/>
      <protection hidden="1"/>
    </xf>
    <xf numFmtId="169" fontId="19" fillId="3" borderId="67" xfId="1" applyNumberFormat="1" applyFont="1" applyFill="1" applyBorder="1" applyAlignment="1" applyProtection="1">
      <alignment vertical="center" wrapText="1"/>
      <protection hidden="1"/>
    </xf>
    <xf numFmtId="169" fontId="19" fillId="3" borderId="63" xfId="1" applyNumberFormat="1" applyFont="1" applyFill="1" applyBorder="1" applyAlignment="1" applyProtection="1">
      <alignment vertical="center" wrapText="1"/>
      <protection hidden="1"/>
    </xf>
    <xf numFmtId="169" fontId="19" fillId="3" borderId="8" xfId="1" applyNumberFormat="1" applyFont="1" applyFill="1" applyBorder="1" applyAlignment="1" applyProtection="1">
      <alignment vertical="center" wrapText="1"/>
      <protection hidden="1"/>
    </xf>
    <xf numFmtId="169" fontId="19" fillId="3" borderId="9" xfId="1" applyNumberFormat="1" applyFont="1" applyFill="1" applyBorder="1" applyAlignment="1" applyProtection="1">
      <alignment vertical="center" wrapText="1"/>
      <protection hidden="1"/>
    </xf>
    <xf numFmtId="169" fontId="19" fillId="3" borderId="0" xfId="1" applyNumberFormat="1" applyFont="1" applyFill="1" applyBorder="1" applyAlignment="1" applyProtection="1">
      <alignment vertical="center" wrapText="1"/>
      <protection hidden="1"/>
    </xf>
    <xf numFmtId="169" fontId="19" fillId="3" borderId="26" xfId="1" applyNumberFormat="1" applyFont="1" applyFill="1" applyBorder="1" applyAlignment="1" applyProtection="1">
      <alignment vertical="center" wrapText="1"/>
      <protection hidden="1"/>
    </xf>
    <xf numFmtId="0" fontId="20" fillId="3" borderId="11" xfId="0" applyFont="1" applyFill="1" applyBorder="1" applyAlignment="1">
      <alignment vertical="center"/>
    </xf>
    <xf numFmtId="0" fontId="20" fillId="3" borderId="60" xfId="0" applyFont="1" applyFill="1" applyBorder="1" applyAlignment="1">
      <alignment vertical="center"/>
    </xf>
    <xf numFmtId="0" fontId="20" fillId="3" borderId="65" xfId="0" applyFont="1" applyFill="1" applyBorder="1" applyAlignment="1">
      <alignment horizontal="left" vertical="center"/>
    </xf>
    <xf numFmtId="0" fontId="20" fillId="3" borderId="60" xfId="0" applyFont="1" applyFill="1" applyBorder="1" applyAlignment="1">
      <alignment vertical="center" wrapText="1"/>
    </xf>
    <xf numFmtId="0" fontId="21" fillId="3" borderId="26" xfId="0" applyFont="1" applyFill="1" applyBorder="1" applyProtection="1"/>
    <xf numFmtId="0" fontId="20" fillId="3" borderId="3" xfId="0" applyFont="1" applyFill="1" applyBorder="1" applyProtection="1"/>
    <xf numFmtId="0" fontId="15" fillId="0" borderId="48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6" fillId="3" borderId="17" xfId="0" applyFont="1" applyFill="1" applyBorder="1" applyAlignment="1">
      <alignment vertical="center"/>
    </xf>
    <xf numFmtId="0" fontId="21" fillId="17" borderId="4" xfId="0" applyFont="1" applyFill="1" applyBorder="1" applyAlignment="1">
      <alignment horizont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16" fillId="3" borderId="57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30" fillId="3" borderId="0" xfId="86" applyFont="1" applyFill="1" applyAlignment="1">
      <alignment horizontal="centerContinuous" vertical="center"/>
    </xf>
    <xf numFmtId="0" fontId="31" fillId="3" borderId="0" xfId="86" applyNumberFormat="1" applyFont="1" applyFill="1" applyBorder="1" applyAlignment="1" applyProtection="1">
      <alignment horizontal="center"/>
    </xf>
    <xf numFmtId="0" fontId="31" fillId="3" borderId="0" xfId="86" applyNumberFormat="1" applyFont="1" applyFill="1" applyBorder="1" applyAlignment="1" applyProtection="1"/>
    <xf numFmtId="49" fontId="31" fillId="3" borderId="0" xfId="86" applyNumberFormat="1" applyFont="1" applyFill="1" applyBorder="1" applyAlignment="1" applyProtection="1">
      <alignment horizontal="center"/>
    </xf>
    <xf numFmtId="0" fontId="30" fillId="3" borderId="0" xfId="86" applyNumberFormat="1" applyFont="1" applyFill="1" applyBorder="1" applyAlignment="1" applyProtection="1">
      <alignment horizontal="center"/>
    </xf>
    <xf numFmtId="0" fontId="30" fillId="3" borderId="0" xfId="86" applyNumberFormat="1" applyFont="1" applyFill="1" applyBorder="1" applyAlignment="1" applyProtection="1">
      <alignment horizontal="centerContinuous"/>
    </xf>
    <xf numFmtId="0" fontId="30" fillId="3" borderId="0" xfId="86" applyNumberFormat="1" applyFont="1" applyFill="1" applyBorder="1" applyAlignment="1" applyProtection="1"/>
    <xf numFmtId="49" fontId="30" fillId="3" borderId="0" xfId="86" applyNumberFormat="1" applyFont="1" applyFill="1" applyBorder="1" applyAlignment="1" applyProtection="1">
      <alignment horizontal="center"/>
    </xf>
    <xf numFmtId="0" fontId="32" fillId="18" borderId="78" xfId="86" applyFont="1" applyFill="1" applyBorder="1" applyAlignment="1">
      <alignment horizontal="center" vertical="center"/>
    </xf>
    <xf numFmtId="0" fontId="32" fillId="18" borderId="76" xfId="86" applyFont="1" applyFill="1" applyBorder="1" applyAlignment="1">
      <alignment horizontal="center" vertical="center"/>
    </xf>
    <xf numFmtId="0" fontId="32" fillId="3" borderId="93" xfId="86" applyFont="1" applyFill="1" applyBorder="1" applyAlignment="1">
      <alignment horizontal="center" vertical="center"/>
    </xf>
    <xf numFmtId="0" fontId="32" fillId="18" borderId="74" xfId="90" applyFont="1" applyFill="1" applyBorder="1" applyAlignment="1">
      <alignment horizontal="center" vertical="center" wrapText="1"/>
    </xf>
    <xf numFmtId="0" fontId="32" fillId="3" borderId="0" xfId="86" applyFont="1" applyFill="1" applyBorder="1" applyAlignment="1">
      <alignment horizontal="center" vertical="center"/>
    </xf>
    <xf numFmtId="0" fontId="32" fillId="18" borderId="94" xfId="86" applyFont="1" applyFill="1" applyBorder="1" applyAlignment="1">
      <alignment horizontal="center" vertical="center"/>
    </xf>
    <xf numFmtId="0" fontId="31" fillId="3" borderId="72" xfId="86" applyFont="1" applyFill="1" applyBorder="1" applyAlignment="1">
      <alignment horizontal="center" vertical="center"/>
    </xf>
    <xf numFmtId="0" fontId="31" fillId="3" borderId="71" xfId="86" applyFont="1" applyFill="1" applyBorder="1" applyAlignment="1">
      <alignment horizontal="center" vertical="center"/>
    </xf>
    <xf numFmtId="0" fontId="31" fillId="3" borderId="93" xfId="86" applyFont="1" applyFill="1" applyBorder="1" applyAlignment="1">
      <alignment horizontal="center" vertical="center"/>
    </xf>
    <xf numFmtId="0" fontId="31" fillId="3" borderId="74" xfId="86" applyFont="1" applyFill="1" applyBorder="1" applyAlignment="1">
      <alignment horizontal="left" vertical="center" indent="2"/>
    </xf>
    <xf numFmtId="49" fontId="31" fillId="3" borderId="74" xfId="86" applyNumberFormat="1" applyFont="1" applyFill="1" applyBorder="1" applyAlignment="1">
      <alignment horizontal="center" vertical="center"/>
    </xf>
    <xf numFmtId="0" fontId="31" fillId="3" borderId="70" xfId="86" applyFont="1" applyFill="1" applyBorder="1" applyAlignment="1">
      <alignment horizontal="center" vertical="center"/>
    </xf>
    <xf numFmtId="49" fontId="31" fillId="3" borderId="70" xfId="86" applyNumberFormat="1" applyFont="1" applyFill="1" applyBorder="1" applyAlignment="1">
      <alignment horizontal="center" vertical="center"/>
    </xf>
    <xf numFmtId="0" fontId="0" fillId="19" borderId="0" xfId="0" applyFill="1"/>
    <xf numFmtId="0" fontId="0" fillId="3" borderId="0" xfId="0" applyFill="1"/>
    <xf numFmtId="0" fontId="33" fillId="19" borderId="95" xfId="0" applyFont="1" applyFill="1" applyBorder="1"/>
    <xf numFmtId="0" fontId="34" fillId="19" borderId="67" xfId="0" applyFont="1" applyFill="1" applyBorder="1"/>
    <xf numFmtId="0" fontId="31" fillId="3" borderId="69" xfId="86" applyFont="1" applyFill="1" applyBorder="1" applyAlignment="1">
      <alignment horizontal="center" vertical="center"/>
    </xf>
    <xf numFmtId="0" fontId="31" fillId="3" borderId="89" xfId="86" applyFont="1" applyFill="1" applyBorder="1" applyAlignment="1">
      <alignment horizontal="left" vertical="center" indent="2"/>
    </xf>
    <xf numFmtId="49" fontId="31" fillId="3" borderId="89" xfId="86" applyNumberFormat="1" applyFont="1" applyFill="1" applyBorder="1" applyAlignment="1">
      <alignment horizontal="center" vertical="center"/>
    </xf>
    <xf numFmtId="0" fontId="34" fillId="19" borderId="93" xfId="0" applyFont="1" applyFill="1" applyBorder="1"/>
    <xf numFmtId="0" fontId="34" fillId="19" borderId="0" xfId="0" applyFont="1" applyFill="1" applyBorder="1"/>
    <xf numFmtId="0" fontId="34" fillId="19" borderId="87" xfId="0" applyFont="1" applyFill="1" applyBorder="1"/>
    <xf numFmtId="0" fontId="34" fillId="19" borderId="65" xfId="0" applyFont="1" applyFill="1" applyBorder="1"/>
    <xf numFmtId="0" fontId="34" fillId="19" borderId="92" xfId="0" applyFont="1" applyFill="1" applyBorder="1"/>
    <xf numFmtId="0" fontId="31" fillId="3" borderId="22" xfId="86" applyFont="1" applyFill="1" applyBorder="1" applyAlignment="1">
      <alignment horizontal="center" vertical="center"/>
    </xf>
    <xf numFmtId="0" fontId="31" fillId="3" borderId="18" xfId="86" applyFont="1" applyFill="1" applyBorder="1" applyAlignment="1">
      <alignment horizontal="center" vertical="center"/>
    </xf>
    <xf numFmtId="0" fontId="34" fillId="19" borderId="94" xfId="0" applyFont="1" applyFill="1" applyBorder="1"/>
    <xf numFmtId="0" fontId="31" fillId="3" borderId="0" xfId="86" applyFont="1" applyFill="1" applyAlignment="1">
      <alignment horizontal="left" vertical="center"/>
    </xf>
    <xf numFmtId="0" fontId="34" fillId="19" borderId="88" xfId="0" applyFont="1" applyFill="1" applyBorder="1"/>
    <xf numFmtId="49" fontId="31" fillId="3" borderId="72" xfId="86" applyNumberFormat="1" applyFont="1" applyFill="1" applyBorder="1" applyAlignment="1">
      <alignment horizontal="center" vertical="center"/>
    </xf>
    <xf numFmtId="0" fontId="31" fillId="3" borderId="68" xfId="86" applyFont="1" applyFill="1" applyBorder="1" applyAlignment="1">
      <alignment horizontal="left" vertical="center" indent="2"/>
    </xf>
    <xf numFmtId="0" fontId="31" fillId="3" borderId="0" xfId="86" applyFont="1" applyFill="1" applyAlignment="1">
      <alignment horizontal="center" vertical="center"/>
    </xf>
    <xf numFmtId="0" fontId="0" fillId="19" borderId="93" xfId="0" applyFill="1" applyBorder="1"/>
    <xf numFmtId="0" fontId="0" fillId="19" borderId="0" xfId="0" applyFill="1" applyBorder="1"/>
    <xf numFmtId="0" fontId="0" fillId="19" borderId="87" xfId="0" applyFill="1" applyBorder="1"/>
    <xf numFmtId="0" fontId="0" fillId="19" borderId="65" xfId="0" applyFill="1" applyBorder="1"/>
    <xf numFmtId="49" fontId="0" fillId="19" borderId="0" xfId="0" applyNumberFormat="1" applyFill="1" applyAlignment="1">
      <alignment horizontal="right"/>
    </xf>
    <xf numFmtId="0" fontId="0" fillId="19" borderId="87" xfId="0" applyFont="1" applyFill="1" applyBorder="1"/>
    <xf numFmtId="0" fontId="0" fillId="19" borderId="65" xfId="0" applyFont="1" applyFill="1" applyBorder="1"/>
    <xf numFmtId="49" fontId="37" fillId="5" borderId="31" xfId="0" applyNumberFormat="1" applyFont="1" applyFill="1" applyBorder="1" applyAlignment="1">
      <alignment horizontal="left" vertical="top"/>
    </xf>
    <xf numFmtId="0" fontId="34" fillId="0" borderId="0" xfId="0" applyFont="1"/>
    <xf numFmtId="49" fontId="31" fillId="3" borderId="68" xfId="86" applyNumberFormat="1" applyFont="1" applyFill="1" applyBorder="1" applyAlignment="1">
      <alignment horizontal="center" vertical="center"/>
    </xf>
    <xf numFmtId="49" fontId="31" fillId="3" borderId="0" xfId="86" applyNumberFormat="1" applyFont="1" applyFill="1" applyAlignment="1">
      <alignment horizontal="center" vertical="center"/>
    </xf>
    <xf numFmtId="0" fontId="38" fillId="0" borderId="0" xfId="106" applyNumberFormat="1" applyFill="1" applyBorder="1" applyAlignment="1" applyProtection="1"/>
    <xf numFmtId="0" fontId="21" fillId="17" borderId="9" xfId="0" applyFont="1" applyFill="1" applyBorder="1" applyAlignment="1">
      <alignment horizontal="center" vertical="center"/>
    </xf>
    <xf numFmtId="0" fontId="42" fillId="2" borderId="18" xfId="0" applyFont="1" applyFill="1" applyBorder="1" applyAlignment="1">
      <alignment horizontal="center" vertical="center"/>
    </xf>
    <xf numFmtId="0" fontId="42" fillId="2" borderId="15" xfId="0" applyFont="1" applyFill="1" applyBorder="1" applyAlignment="1">
      <alignment horizontal="center" vertical="center"/>
    </xf>
    <xf numFmtId="0" fontId="42" fillId="2" borderId="16" xfId="0" applyFont="1" applyFill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42" fillId="2" borderId="22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vertical="center" wrapText="1"/>
    </xf>
    <xf numFmtId="0" fontId="15" fillId="0" borderId="49" xfId="0" applyFont="1" applyBorder="1" applyAlignment="1">
      <alignment vertical="center" wrapText="1"/>
    </xf>
    <xf numFmtId="0" fontId="15" fillId="0" borderId="47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44" fillId="0" borderId="55" xfId="0" applyFont="1" applyBorder="1" applyAlignment="1" applyProtection="1">
      <alignment horizontal="center" vertical="center" wrapText="1"/>
      <protection hidden="1"/>
    </xf>
    <xf numFmtId="0" fontId="45" fillId="0" borderId="55" xfId="1" applyNumberFormat="1" applyFont="1" applyFill="1" applyBorder="1" applyAlignment="1" applyProtection="1">
      <alignment horizontal="center" vertical="center" wrapText="1"/>
      <protection hidden="1"/>
    </xf>
    <xf numFmtId="49" fontId="46" fillId="0" borderId="91" xfId="0" applyNumberFormat="1" applyFont="1" applyFill="1" applyBorder="1" applyAlignment="1" applyProtection="1">
      <alignment horizontal="center" vertical="center" wrapText="1"/>
      <protection hidden="1"/>
    </xf>
    <xf numFmtId="0" fontId="45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0" fillId="0" borderId="13" xfId="0" applyFont="1" applyFill="1" applyBorder="1"/>
    <xf numFmtId="169" fontId="0" fillId="0" borderId="13" xfId="2" applyNumberFormat="1" applyFont="1" applyBorder="1" applyProtection="1">
      <protection hidden="1"/>
    </xf>
    <xf numFmtId="49" fontId="40" fillId="0" borderId="13" xfId="0" applyNumberFormat="1" applyFont="1" applyFill="1" applyBorder="1" applyAlignment="1">
      <alignment horizontal="right"/>
    </xf>
    <xf numFmtId="0" fontId="40" fillId="0" borderId="13" xfId="0" applyFont="1" applyFill="1" applyBorder="1" applyAlignment="1">
      <alignment horizontal="right"/>
    </xf>
    <xf numFmtId="169" fontId="0" fillId="0" borderId="0" xfId="2" applyNumberFormat="1" applyFont="1" applyProtection="1">
      <protection hidden="1"/>
    </xf>
    <xf numFmtId="169" fontId="0" fillId="0" borderId="0" xfId="2" applyNumberFormat="1" applyFont="1"/>
    <xf numFmtId="169" fontId="0" fillId="0" borderId="13" xfId="2" applyNumberFormat="1" applyFont="1" applyBorder="1" applyAlignment="1">
      <alignment horizontal="center" vertical="center" wrapText="1"/>
    </xf>
    <xf numFmtId="169" fontId="0" fillId="0" borderId="0" xfId="2" applyNumberFormat="1" applyFont="1" applyAlignment="1">
      <alignment horizontal="center" vertical="center" wrapText="1"/>
    </xf>
    <xf numFmtId="9" fontId="0" fillId="0" borderId="0" xfId="0" applyNumberFormat="1"/>
    <xf numFmtId="169" fontId="0" fillId="0" borderId="13" xfId="2" applyNumberFormat="1" applyFont="1" applyBorder="1"/>
    <xf numFmtId="169" fontId="43" fillId="0" borderId="0" xfId="2" applyNumberFormat="1" applyFont="1"/>
    <xf numFmtId="41" fontId="15" fillId="0" borderId="27" xfId="107" applyFont="1" applyBorder="1" applyAlignment="1">
      <alignment vertical="center"/>
    </xf>
    <xf numFmtId="41" fontId="15" fillId="0" borderId="29" xfId="107" applyFont="1" applyBorder="1" applyAlignment="1">
      <alignment vertical="center"/>
    </xf>
    <xf numFmtId="41" fontId="15" fillId="0" borderId="9" xfId="107" applyFont="1" applyBorder="1" applyAlignment="1">
      <alignment vertical="center"/>
    </xf>
    <xf numFmtId="41" fontId="15" fillId="0" borderId="45" xfId="107" applyFont="1" applyBorder="1" applyAlignment="1">
      <alignment vertical="center"/>
    </xf>
    <xf numFmtId="41" fontId="15" fillId="0" borderId="0" xfId="107" applyFont="1" applyAlignment="1">
      <alignment vertical="center"/>
    </xf>
    <xf numFmtId="1" fontId="47" fillId="20" borderId="13" xfId="0" applyNumberFormat="1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9" fontId="21" fillId="3" borderId="2" xfId="0" applyNumberFormat="1" applyFont="1" applyFill="1" applyBorder="1" applyAlignment="1">
      <alignment horizontal="center" vertical="center"/>
    </xf>
    <xf numFmtId="168" fontId="48" fillId="4" borderId="68" xfId="5" applyNumberFormat="1" applyFont="1" applyFill="1" applyBorder="1" applyAlignment="1" applyProtection="1">
      <alignment horizontal="center" vertical="center"/>
    </xf>
    <xf numFmtId="168" fontId="48" fillId="4" borderId="68" xfId="5" applyNumberFormat="1" applyFont="1" applyFill="1" applyBorder="1" applyAlignment="1" applyProtection="1">
      <alignment horizontal="center" vertical="center"/>
      <protection locked="0"/>
    </xf>
    <xf numFmtId="168" fontId="48" fillId="4" borderId="13" xfId="5" applyNumberFormat="1" applyFont="1" applyFill="1" applyBorder="1" applyAlignment="1" applyProtection="1">
      <alignment horizontal="center" vertical="center"/>
    </xf>
    <xf numFmtId="174" fontId="14" fillId="4" borderId="78" xfId="3" applyNumberFormat="1" applyFont="1" applyFill="1" applyBorder="1" applyProtection="1"/>
    <xf numFmtId="1" fontId="47" fillId="0" borderId="13" xfId="0" applyNumberFormat="1" applyFont="1" applyFill="1" applyBorder="1" applyAlignment="1">
      <alignment horizontal="center" vertical="center"/>
    </xf>
    <xf numFmtId="1" fontId="21" fillId="5" borderId="77" xfId="0" applyNumberFormat="1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9" fillId="0" borderId="28" xfId="0" applyFont="1" applyBorder="1" applyAlignment="1">
      <alignment vertical="center" wrapText="1"/>
    </xf>
    <xf numFmtId="0" fontId="15" fillId="21" borderId="31" xfId="0" applyFont="1" applyFill="1" applyBorder="1" applyAlignment="1">
      <alignment vertical="center"/>
    </xf>
    <xf numFmtId="0" fontId="49" fillId="21" borderId="28" xfId="0" applyFont="1" applyFill="1" applyBorder="1" applyAlignment="1">
      <alignment vertical="center" wrapText="1"/>
    </xf>
    <xf numFmtId="0" fontId="15" fillId="21" borderId="28" xfId="0" applyFont="1" applyFill="1" applyBorder="1" applyAlignment="1">
      <alignment vertical="center" wrapText="1"/>
    </xf>
    <xf numFmtId="41" fontId="15" fillId="21" borderId="27" xfId="107" applyFont="1" applyFill="1" applyBorder="1" applyAlignment="1">
      <alignment vertical="center"/>
    </xf>
    <xf numFmtId="0" fontId="15" fillId="0" borderId="98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0" fontId="42" fillId="2" borderId="14" xfId="0" applyFont="1" applyFill="1" applyBorder="1" applyAlignment="1">
      <alignment horizontal="justify" vertical="center"/>
    </xf>
    <xf numFmtId="0" fontId="15" fillId="0" borderId="28" xfId="0" applyFont="1" applyBorder="1" applyAlignment="1">
      <alignment horizontal="justify" vertical="center"/>
    </xf>
    <xf numFmtId="0" fontId="15" fillId="21" borderId="28" xfId="0" applyFont="1" applyFill="1" applyBorder="1" applyAlignment="1">
      <alignment horizontal="justify" vertical="center"/>
    </xf>
    <xf numFmtId="0" fontId="15" fillId="0" borderId="30" xfId="0" applyFont="1" applyBorder="1" applyAlignment="1">
      <alignment horizontal="justify" vertical="center"/>
    </xf>
    <xf numFmtId="0" fontId="15" fillId="0" borderId="45" xfId="0" applyFont="1" applyBorder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5" fillId="21" borderId="103" xfId="0" applyFont="1" applyFill="1" applyBorder="1" applyAlignment="1">
      <alignment horizontal="center" vertical="center"/>
    </xf>
    <xf numFmtId="0" fontId="15" fillId="21" borderId="104" xfId="0" applyFont="1" applyFill="1" applyBorder="1" applyAlignment="1">
      <alignment horizontal="center" vertical="center"/>
    </xf>
    <xf numFmtId="0" fontId="15" fillId="21" borderId="105" xfId="0" applyFont="1" applyFill="1" applyBorder="1" applyAlignment="1">
      <alignment horizontal="center" vertical="center"/>
    </xf>
    <xf numFmtId="41" fontId="52" fillId="0" borderId="27" xfId="107" applyFont="1" applyBorder="1" applyAlignment="1">
      <alignment vertical="center"/>
    </xf>
    <xf numFmtId="0" fontId="30" fillId="3" borderId="0" xfId="86" applyNumberFormat="1" applyFont="1" applyFill="1" applyBorder="1" applyAlignment="1" applyProtection="1">
      <alignment horizontal="center"/>
    </xf>
    <xf numFmtId="0" fontId="33" fillId="0" borderId="13" xfId="0" applyFont="1" applyBorder="1" applyAlignment="1">
      <alignment horizontal="center" vertical="center" wrapText="1"/>
    </xf>
    <xf numFmtId="0" fontId="33" fillId="5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33" fillId="5" borderId="13" xfId="0" applyNumberFormat="1" applyFont="1" applyFill="1" applyBorder="1" applyAlignment="1">
      <alignment horizontal="center" vertical="center" wrapText="1"/>
    </xf>
    <xf numFmtId="0" fontId="34" fillId="19" borderId="13" xfId="0" applyFont="1" applyFill="1" applyBorder="1" applyAlignment="1">
      <alignment horizontal="center" vertical="center" wrapText="1"/>
    </xf>
    <xf numFmtId="0" fontId="34" fillId="19" borderId="13" xfId="0" applyFont="1" applyFill="1" applyBorder="1" applyAlignment="1">
      <alignment horizontal="center" vertical="center"/>
    </xf>
    <xf numFmtId="0" fontId="34" fillId="19" borderId="74" xfId="0" applyFont="1" applyFill="1" applyBorder="1" applyAlignment="1">
      <alignment horizontal="center" vertical="center" wrapText="1"/>
    </xf>
    <xf numFmtId="0" fontId="34" fillId="19" borderId="89" xfId="0" applyFont="1" applyFill="1" applyBorder="1" applyAlignment="1">
      <alignment horizontal="center" vertical="center"/>
    </xf>
    <xf numFmtId="0" fontId="34" fillId="19" borderId="68" xfId="0" applyFont="1" applyFill="1" applyBorder="1" applyAlignment="1">
      <alignment horizontal="center" vertical="center"/>
    </xf>
    <xf numFmtId="0" fontId="34" fillId="19" borderId="89" xfId="0" applyFont="1" applyFill="1" applyBorder="1" applyAlignment="1">
      <alignment horizontal="center" vertical="center" wrapText="1"/>
    </xf>
    <xf numFmtId="0" fontId="34" fillId="19" borderId="68" xfId="0" applyFont="1" applyFill="1" applyBorder="1" applyAlignment="1">
      <alignment horizontal="center" vertical="center" wrapText="1"/>
    </xf>
    <xf numFmtId="0" fontId="34" fillId="19" borderId="95" xfId="0" applyFont="1" applyFill="1" applyBorder="1" applyAlignment="1">
      <alignment horizontal="center" vertical="center" wrapText="1"/>
    </xf>
    <xf numFmtId="0" fontId="34" fillId="19" borderId="87" xfId="0" applyFont="1" applyFill="1" applyBorder="1" applyAlignment="1">
      <alignment horizontal="center" vertical="center" wrapText="1"/>
    </xf>
    <xf numFmtId="0" fontId="34" fillId="19" borderId="92" xfId="0" applyFont="1" applyFill="1" applyBorder="1" applyAlignment="1">
      <alignment horizontal="center" vertical="center" wrapText="1"/>
    </xf>
    <xf numFmtId="0" fontId="34" fillId="19" borderId="88" xfId="0" applyFont="1" applyFill="1" applyBorder="1" applyAlignment="1">
      <alignment horizontal="center" vertical="center" wrapText="1"/>
    </xf>
    <xf numFmtId="0" fontId="35" fillId="19" borderId="13" xfId="0" applyFont="1" applyFill="1" applyBorder="1" applyAlignment="1">
      <alignment horizontal="center" vertical="center" wrapText="1"/>
    </xf>
    <xf numFmtId="0" fontId="36" fillId="19" borderId="92" xfId="0" applyFont="1" applyFill="1" applyBorder="1" applyAlignment="1">
      <alignment horizontal="center" vertical="center" wrapText="1"/>
    </xf>
    <xf numFmtId="0" fontId="36" fillId="19" borderId="88" xfId="0" applyFont="1" applyFill="1" applyBorder="1" applyAlignment="1">
      <alignment horizontal="center" vertical="center" wrapText="1"/>
    </xf>
    <xf numFmtId="0" fontId="36" fillId="19" borderId="95" xfId="0" applyFont="1" applyFill="1" applyBorder="1" applyAlignment="1">
      <alignment horizontal="center" vertical="center" wrapText="1"/>
    </xf>
    <xf numFmtId="0" fontId="36" fillId="19" borderId="87" xfId="0" applyFont="1" applyFill="1" applyBorder="1" applyAlignment="1">
      <alignment horizontal="center" vertical="center" wrapText="1"/>
    </xf>
    <xf numFmtId="0" fontId="14" fillId="3" borderId="76" xfId="0" applyFont="1" applyFill="1" applyBorder="1" applyAlignment="1" applyProtection="1">
      <alignment horizontal="center"/>
      <protection hidden="1"/>
    </xf>
    <xf numFmtId="0" fontId="14" fillId="3" borderId="91" xfId="0" applyFont="1" applyFill="1" applyBorder="1" applyAlignment="1" applyProtection="1">
      <alignment horizontal="center"/>
      <protection hidden="1"/>
    </xf>
    <xf numFmtId="0" fontId="15" fillId="0" borderId="48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21" fillId="17" borderId="8" xfId="0" applyFont="1" applyFill="1" applyBorder="1" applyAlignment="1">
      <alignment horizontal="center" vertical="center"/>
    </xf>
    <xf numFmtId="0" fontId="21" fillId="17" borderId="9" xfId="0" applyFont="1" applyFill="1" applyBorder="1" applyAlignment="1">
      <alignment horizontal="center" vertical="center"/>
    </xf>
    <xf numFmtId="0" fontId="21" fillId="17" borderId="8" xfId="0" applyFont="1" applyFill="1" applyBorder="1" applyAlignment="1">
      <alignment horizontal="center"/>
    </xf>
    <xf numFmtId="0" fontId="21" fillId="17" borderId="9" xfId="0" applyFont="1" applyFill="1" applyBorder="1" applyAlignment="1">
      <alignment horizontal="center"/>
    </xf>
    <xf numFmtId="0" fontId="29" fillId="17" borderId="4" xfId="0" applyFont="1" applyFill="1" applyBorder="1" applyAlignment="1">
      <alignment horizontal="center" vertical="center"/>
    </xf>
    <xf numFmtId="0" fontId="29" fillId="17" borderId="6" xfId="0" applyFont="1" applyFill="1" applyBorder="1" applyAlignment="1">
      <alignment horizontal="center" vertical="center"/>
    </xf>
    <xf numFmtId="0" fontId="29" fillId="17" borderId="1" xfId="0" applyFont="1" applyFill="1" applyBorder="1" applyAlignment="1">
      <alignment horizontal="center" vertical="center"/>
    </xf>
    <xf numFmtId="0" fontId="29" fillId="17" borderId="3" xfId="0" applyFont="1" applyFill="1" applyBorder="1" applyAlignment="1">
      <alignment horizontal="center" vertical="center"/>
    </xf>
    <xf numFmtId="0" fontId="21" fillId="17" borderId="7" xfId="0" applyFont="1" applyFill="1" applyBorder="1" applyAlignment="1">
      <alignment horizontal="center"/>
    </xf>
    <xf numFmtId="0" fontId="29" fillId="17" borderId="5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21" fillId="2" borderId="2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14" fillId="4" borderId="85" xfId="4" applyFont="1" applyFill="1" applyBorder="1" applyAlignment="1" applyProtection="1">
      <alignment horizontal="center" vertical="center" wrapText="1"/>
    </xf>
    <xf numFmtId="0" fontId="14" fillId="4" borderId="5" xfId="4" applyFont="1" applyFill="1" applyBorder="1" applyAlignment="1" applyProtection="1">
      <alignment horizontal="center" vertical="center" wrapText="1"/>
    </xf>
    <xf numFmtId="0" fontId="14" fillId="4" borderId="57" xfId="4" applyFont="1" applyFill="1" applyBorder="1" applyAlignment="1" applyProtection="1">
      <alignment horizontal="center" vertical="center" wrapText="1"/>
    </xf>
    <xf numFmtId="0" fontId="29" fillId="0" borderId="4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14" fillId="17" borderId="7" xfId="4" applyFont="1" applyFill="1" applyBorder="1" applyAlignment="1" applyProtection="1">
      <alignment horizontal="center" vertical="center"/>
    </xf>
    <xf numFmtId="0" fontId="14" fillId="17" borderId="8" xfId="4" applyFont="1" applyFill="1" applyBorder="1" applyAlignment="1" applyProtection="1">
      <alignment horizontal="center" vertical="center"/>
    </xf>
    <xf numFmtId="0" fontId="14" fillId="17" borderId="9" xfId="4" applyFont="1" applyFill="1" applyBorder="1" applyAlignment="1" applyProtection="1">
      <alignment horizontal="center" vertical="center"/>
    </xf>
    <xf numFmtId="0" fontId="14" fillId="4" borderId="68" xfId="4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5" borderId="58" xfId="0" applyFont="1" applyFill="1" applyBorder="1" applyAlignment="1">
      <alignment horizontal="left" vertical="center" wrapText="1" indent="1"/>
    </xf>
    <xf numFmtId="0" fontId="20" fillId="5" borderId="60" xfId="0" applyFont="1" applyFill="1" applyBorder="1" applyAlignment="1">
      <alignment horizontal="left" vertical="center" wrapText="1" indent="1"/>
    </xf>
    <xf numFmtId="0" fontId="20" fillId="5" borderId="90" xfId="0" applyFont="1" applyFill="1" applyBorder="1" applyAlignment="1">
      <alignment horizontal="left" vertical="center" wrapText="1" indent="1"/>
    </xf>
    <xf numFmtId="168" fontId="14" fillId="4" borderId="61" xfId="5" applyNumberFormat="1" applyFont="1" applyFill="1" applyBorder="1" applyAlignment="1" applyProtection="1">
      <alignment horizontal="left"/>
    </xf>
    <xf numFmtId="168" fontId="14" fillId="4" borderId="56" xfId="5" applyNumberFormat="1" applyFont="1" applyFill="1" applyBorder="1" applyAlignment="1" applyProtection="1">
      <alignment horizontal="left"/>
    </xf>
    <xf numFmtId="168" fontId="14" fillId="4" borderId="16" xfId="5" applyNumberFormat="1" applyFont="1" applyFill="1" applyBorder="1" applyAlignment="1" applyProtection="1">
      <alignment horizontal="left"/>
    </xf>
    <xf numFmtId="0" fontId="14" fillId="4" borderId="71" xfId="4" applyFont="1" applyFill="1" applyBorder="1" applyAlignment="1" applyProtection="1">
      <alignment horizontal="center" vertical="center" wrapText="1"/>
    </xf>
    <xf numFmtId="0" fontId="14" fillId="4" borderId="18" xfId="4" applyFont="1" applyFill="1" applyBorder="1" applyAlignment="1" applyProtection="1">
      <alignment horizontal="center" vertical="center" wrapText="1"/>
    </xf>
    <xf numFmtId="0" fontId="14" fillId="4" borderId="14" xfId="4" applyFont="1" applyFill="1" applyBorder="1" applyAlignment="1" applyProtection="1">
      <alignment horizontal="center" vertical="center" wrapText="1"/>
    </xf>
    <xf numFmtId="0" fontId="14" fillId="4" borderId="12" xfId="4" applyFont="1" applyFill="1" applyBorder="1" applyAlignment="1" applyProtection="1">
      <alignment horizontal="center" vertical="center" wrapText="1"/>
    </xf>
    <xf numFmtId="0" fontId="14" fillId="4" borderId="21" xfId="4" applyFont="1" applyFill="1" applyBorder="1" applyAlignment="1" applyProtection="1">
      <alignment horizontal="center" vertical="center" wrapText="1"/>
    </xf>
    <xf numFmtId="0" fontId="14" fillId="4" borderId="11" xfId="4" applyFont="1" applyFill="1" applyBorder="1" applyAlignment="1" applyProtection="1">
      <alignment horizontal="center" vertical="center" wrapText="1"/>
    </xf>
    <xf numFmtId="0" fontId="14" fillId="4" borderId="24" xfId="4" applyFont="1" applyFill="1" applyBorder="1" applyAlignment="1" applyProtection="1">
      <alignment horizontal="center" vertical="center" wrapText="1"/>
    </xf>
    <xf numFmtId="0" fontId="14" fillId="4" borderId="72" xfId="4" applyFont="1" applyFill="1" applyBorder="1" applyAlignment="1" applyProtection="1">
      <alignment horizontal="center" vertical="center" wrapText="1"/>
    </xf>
    <xf numFmtId="0" fontId="20" fillId="5" borderId="17" xfId="0" applyFont="1" applyFill="1" applyBorder="1" applyAlignment="1">
      <alignment horizontal="left" vertical="center" wrapText="1" indent="1"/>
    </xf>
    <xf numFmtId="0" fontId="20" fillId="5" borderId="11" xfId="0" applyFont="1" applyFill="1" applyBorder="1" applyAlignment="1">
      <alignment horizontal="left" vertical="center" wrapText="1" indent="1"/>
    </xf>
    <xf numFmtId="0" fontId="20" fillId="5" borderId="24" xfId="0" applyFont="1" applyFill="1" applyBorder="1" applyAlignment="1">
      <alignment horizontal="left" vertical="center" wrapText="1" indent="1"/>
    </xf>
    <xf numFmtId="0" fontId="14" fillId="4" borderId="4" xfId="4" applyFont="1" applyFill="1" applyBorder="1" applyAlignment="1" applyProtection="1">
      <alignment horizontal="center" vertical="center" wrapText="1"/>
    </xf>
    <xf numFmtId="0" fontId="14" fillId="4" borderId="80" xfId="4" applyFont="1" applyFill="1" applyBorder="1" applyAlignment="1" applyProtection="1">
      <alignment horizontal="center" vertical="center" wrapText="1"/>
    </xf>
    <xf numFmtId="0" fontId="14" fillId="4" borderId="1" xfId="4" applyFont="1" applyFill="1" applyBorder="1" applyAlignment="1" applyProtection="1">
      <alignment horizontal="center" vertical="center" wrapText="1"/>
    </xf>
    <xf numFmtId="0" fontId="14" fillId="4" borderId="2" xfId="4" applyFont="1" applyFill="1" applyBorder="1" applyAlignment="1" applyProtection="1">
      <alignment horizontal="center" vertical="center" wrapText="1"/>
    </xf>
    <xf numFmtId="0" fontId="14" fillId="4" borderId="81" xfId="4" applyFont="1" applyFill="1" applyBorder="1" applyAlignment="1" applyProtection="1">
      <alignment horizontal="center" vertical="center" wrapText="1"/>
    </xf>
    <xf numFmtId="0" fontId="14" fillId="4" borderId="82" xfId="4" applyFont="1" applyFill="1" applyBorder="1" applyAlignment="1" applyProtection="1">
      <alignment horizontal="center" vertical="center" wrapText="1"/>
    </xf>
    <xf numFmtId="0" fontId="14" fillId="4" borderId="83" xfId="4" applyFont="1" applyFill="1" applyBorder="1" applyAlignment="1" applyProtection="1">
      <alignment horizontal="center" vertical="center" wrapText="1"/>
    </xf>
    <xf numFmtId="169" fontId="19" fillId="4" borderId="95" xfId="4" applyNumberFormat="1" applyFont="1" applyFill="1" applyBorder="1" applyAlignment="1" applyProtection="1">
      <alignment horizontal="center"/>
    </xf>
    <xf numFmtId="169" fontId="19" fillId="4" borderId="67" xfId="4" applyNumberFormat="1" applyFont="1" applyFill="1" applyBorder="1" applyAlignment="1" applyProtection="1">
      <alignment horizontal="center"/>
    </xf>
    <xf numFmtId="169" fontId="19" fillId="4" borderId="92" xfId="4" applyNumberFormat="1" applyFont="1" applyFill="1" applyBorder="1" applyAlignment="1" applyProtection="1">
      <alignment horizontal="center"/>
    </xf>
    <xf numFmtId="169" fontId="19" fillId="4" borderId="93" xfId="4" applyNumberFormat="1" applyFont="1" applyFill="1" applyBorder="1" applyAlignment="1" applyProtection="1">
      <alignment horizontal="center"/>
    </xf>
    <xf numFmtId="169" fontId="19" fillId="4" borderId="0" xfId="4" applyNumberFormat="1" applyFont="1" applyFill="1" applyBorder="1" applyAlignment="1" applyProtection="1">
      <alignment horizontal="center"/>
    </xf>
    <xf numFmtId="169" fontId="19" fillId="4" borderId="94" xfId="4" applyNumberFormat="1" applyFont="1" applyFill="1" applyBorder="1" applyAlignment="1" applyProtection="1">
      <alignment horizontal="center"/>
    </xf>
    <xf numFmtId="169" fontId="19" fillId="4" borderId="96" xfId="4" applyNumberFormat="1" applyFont="1" applyFill="1" applyBorder="1" applyAlignment="1" applyProtection="1">
      <alignment horizontal="center"/>
    </xf>
    <xf numFmtId="169" fontId="19" fillId="4" borderId="2" xfId="4" applyNumberFormat="1" applyFont="1" applyFill="1" applyBorder="1" applyAlignment="1" applyProtection="1">
      <alignment horizontal="center"/>
    </xf>
    <xf numFmtId="169" fontId="19" fillId="4" borderId="81" xfId="4" applyNumberFormat="1" applyFont="1" applyFill="1" applyBorder="1" applyAlignment="1" applyProtection="1">
      <alignment horizontal="center"/>
    </xf>
    <xf numFmtId="169" fontId="19" fillId="4" borderId="97" xfId="6" applyNumberFormat="1" applyFont="1" applyFill="1" applyBorder="1" applyAlignment="1" applyProtection="1">
      <alignment horizontal="center"/>
    </xf>
    <xf numFmtId="169" fontId="19" fillId="4" borderId="5" xfId="6" applyNumberFormat="1" applyFont="1" applyFill="1" applyBorder="1" applyAlignment="1" applyProtection="1">
      <alignment horizontal="center"/>
    </xf>
    <xf numFmtId="169" fontId="19" fillId="4" borderId="80" xfId="6" applyNumberFormat="1" applyFont="1" applyFill="1" applyBorder="1" applyAlignment="1" applyProtection="1">
      <alignment horizontal="center"/>
    </xf>
    <xf numFmtId="169" fontId="19" fillId="4" borderId="93" xfId="6" applyNumberFormat="1" applyFont="1" applyFill="1" applyBorder="1" applyAlignment="1" applyProtection="1">
      <alignment horizontal="center"/>
    </xf>
    <xf numFmtId="169" fontId="19" fillId="4" borderId="0" xfId="6" applyNumberFormat="1" applyFont="1" applyFill="1" applyBorder="1" applyAlignment="1" applyProtection="1">
      <alignment horizontal="center"/>
    </xf>
    <xf numFmtId="169" fontId="19" fillId="4" borderId="94" xfId="6" applyNumberFormat="1" applyFont="1" applyFill="1" applyBorder="1" applyAlignment="1" applyProtection="1">
      <alignment horizontal="center"/>
    </xf>
    <xf numFmtId="169" fontId="19" fillId="4" borderId="96" xfId="6" applyNumberFormat="1" applyFont="1" applyFill="1" applyBorder="1" applyAlignment="1" applyProtection="1">
      <alignment horizontal="center"/>
    </xf>
    <xf numFmtId="169" fontId="19" fillId="4" borderId="2" xfId="6" applyNumberFormat="1" applyFont="1" applyFill="1" applyBorder="1" applyAlignment="1" applyProtection="1">
      <alignment horizontal="center"/>
    </xf>
    <xf numFmtId="169" fontId="19" fillId="4" borderId="81" xfId="6" applyNumberFormat="1" applyFont="1" applyFill="1" applyBorder="1" applyAlignment="1" applyProtection="1">
      <alignment horizontal="center"/>
    </xf>
    <xf numFmtId="0" fontId="14" fillId="4" borderId="7" xfId="4" applyFont="1" applyFill="1" applyBorder="1" applyAlignment="1" applyProtection="1">
      <alignment horizontal="left" vertical="center" wrapText="1"/>
    </xf>
    <xf numFmtId="0" fontId="14" fillId="4" borderId="8" xfId="4" applyFont="1" applyFill="1" applyBorder="1" applyAlignment="1" applyProtection="1">
      <alignment horizontal="left" vertical="center" wrapText="1"/>
    </xf>
    <xf numFmtId="0" fontId="14" fillId="4" borderId="79" xfId="4" applyFont="1" applyFill="1" applyBorder="1" applyAlignment="1" applyProtection="1">
      <alignment horizontal="left" vertical="center" wrapText="1"/>
    </xf>
    <xf numFmtId="0" fontId="14" fillId="4" borderId="89" xfId="4" applyFont="1" applyFill="1" applyBorder="1" applyAlignment="1" applyProtection="1">
      <alignment horizontal="center" vertical="center" wrapText="1"/>
    </xf>
    <xf numFmtId="0" fontId="14" fillId="4" borderId="84" xfId="4" applyFont="1" applyFill="1" applyBorder="1" applyAlignment="1" applyProtection="1">
      <alignment horizontal="center" vertical="center" wrapText="1"/>
    </xf>
    <xf numFmtId="0" fontId="14" fillId="4" borderId="86" xfId="4" applyFont="1" applyFill="1" applyBorder="1" applyAlignment="1" applyProtection="1">
      <alignment horizontal="center" vertical="center" wrapText="1"/>
    </xf>
    <xf numFmtId="0" fontId="14" fillId="4" borderId="87" xfId="4" applyFont="1" applyFill="1" applyBorder="1" applyAlignment="1" applyProtection="1">
      <alignment horizontal="center" vertical="center" wrapText="1"/>
    </xf>
    <xf numFmtId="0" fontId="14" fillId="4" borderId="65" xfId="4" applyFont="1" applyFill="1" applyBorder="1" applyAlignment="1" applyProtection="1">
      <alignment horizontal="center" vertical="center" wrapText="1"/>
    </xf>
    <xf numFmtId="0" fontId="14" fillId="4" borderId="88" xfId="4" applyFont="1" applyFill="1" applyBorder="1" applyAlignment="1" applyProtection="1">
      <alignment horizontal="center" vertical="center" wrapText="1"/>
    </xf>
    <xf numFmtId="0" fontId="51" fillId="0" borderId="33" xfId="4" applyFont="1" applyBorder="1" applyAlignment="1">
      <alignment horizontal="justify" vertical="center"/>
    </xf>
    <xf numFmtId="0" fontId="51" fillId="0" borderId="34" xfId="4" applyFont="1" applyBorder="1" applyAlignment="1">
      <alignment horizontal="justify" vertical="center"/>
    </xf>
    <xf numFmtId="0" fontId="51" fillId="0" borderId="28" xfId="4" applyFont="1" applyBorder="1" applyAlignment="1">
      <alignment horizontal="justify" vertical="center"/>
    </xf>
    <xf numFmtId="0" fontId="50" fillId="3" borderId="33" xfId="4" applyFont="1" applyFill="1" applyBorder="1" applyAlignment="1">
      <alignment horizontal="justify" vertical="center" wrapText="1"/>
    </xf>
    <xf numFmtId="0" fontId="50" fillId="3" borderId="34" xfId="4" applyFont="1" applyFill="1" applyBorder="1" applyAlignment="1">
      <alignment horizontal="justify" vertical="center" wrapText="1"/>
    </xf>
    <xf numFmtId="0" fontId="50" fillId="3" borderId="28" xfId="4" applyFont="1" applyFill="1" applyBorder="1" applyAlignment="1">
      <alignment horizontal="justify" vertical="center" wrapText="1"/>
    </xf>
    <xf numFmtId="0" fontId="19" fillId="0" borderId="33" xfId="4" applyFont="1" applyBorder="1" applyAlignment="1">
      <alignment horizontal="justify" vertical="center" wrapText="1"/>
    </xf>
    <xf numFmtId="0" fontId="19" fillId="0" borderId="34" xfId="4" applyFont="1" applyBorder="1" applyAlignment="1">
      <alignment horizontal="justify" vertical="center"/>
    </xf>
    <xf numFmtId="0" fontId="19" fillId="0" borderId="28" xfId="4" applyFont="1" applyBorder="1" applyAlignment="1">
      <alignment horizontal="justify" vertical="center"/>
    </xf>
    <xf numFmtId="0" fontId="50" fillId="3" borderId="31" xfId="4" applyFont="1" applyFill="1" applyBorder="1" applyAlignment="1">
      <alignment horizontal="justify" vertical="center" wrapText="1"/>
    </xf>
    <xf numFmtId="0" fontId="50" fillId="3" borderId="101" xfId="4" applyFont="1" applyFill="1" applyBorder="1" applyAlignment="1">
      <alignment horizontal="justify" vertical="center" wrapText="1"/>
    </xf>
    <xf numFmtId="0" fontId="50" fillId="3" borderId="102" xfId="4" applyFont="1" applyFill="1" applyBorder="1" applyAlignment="1">
      <alignment horizontal="justify" vertical="center" wrapText="1"/>
    </xf>
    <xf numFmtId="0" fontId="41" fillId="3" borderId="4" xfId="0" applyFont="1" applyFill="1" applyBorder="1" applyAlignment="1">
      <alignment horizontal="center" vertical="center" wrapText="1"/>
    </xf>
    <xf numFmtId="0" fontId="41" fillId="3" borderId="5" xfId="0" applyFont="1" applyFill="1" applyBorder="1" applyAlignment="1">
      <alignment horizontal="center" vertical="center" wrapText="1"/>
    </xf>
    <xf numFmtId="0" fontId="41" fillId="3" borderId="6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3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42" fillId="2" borderId="20" xfId="0" applyFont="1" applyFill="1" applyBorder="1" applyAlignment="1">
      <alignment horizontal="center" vertical="center"/>
    </xf>
    <xf numFmtId="0" fontId="42" fillId="2" borderId="21" xfId="0" applyFont="1" applyFill="1" applyBorder="1" applyAlignment="1">
      <alignment horizontal="center" vertical="center"/>
    </xf>
    <xf numFmtId="0" fontId="42" fillId="2" borderId="24" xfId="0" applyFont="1" applyFill="1" applyBorder="1" applyAlignment="1">
      <alignment horizontal="center" vertical="center"/>
    </xf>
    <xf numFmtId="41" fontId="42" fillId="2" borderId="23" xfId="107" applyFont="1" applyFill="1" applyBorder="1" applyAlignment="1">
      <alignment horizontal="center" vertical="center"/>
    </xf>
    <xf numFmtId="41" fontId="42" fillId="2" borderId="10" xfId="107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25" fillId="2" borderId="7" xfId="0" applyFont="1" applyFill="1" applyBorder="1" applyAlignment="1">
      <alignment horizontal="left" vertical="center"/>
    </xf>
    <xf numFmtId="0" fontId="25" fillId="2" borderId="8" xfId="0" applyFont="1" applyFill="1" applyBorder="1" applyAlignment="1">
      <alignment horizontal="left" vertical="center"/>
    </xf>
    <xf numFmtId="0" fontId="24" fillId="0" borderId="42" xfId="0" applyFont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41" fillId="0" borderId="4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/>
    </xf>
    <xf numFmtId="0" fontId="28" fillId="4" borderId="25" xfId="1" applyNumberFormat="1" applyFont="1" applyFill="1" applyBorder="1" applyAlignment="1" applyProtection="1">
      <alignment horizontal="left" vertical="center"/>
      <protection locked="0"/>
    </xf>
    <xf numFmtId="0" fontId="28" fillId="4" borderId="0" xfId="1" applyNumberFormat="1" applyFont="1" applyFill="1" applyBorder="1" applyAlignment="1" applyProtection="1">
      <alignment horizontal="left" vertical="center"/>
      <protection locked="0"/>
    </xf>
    <xf numFmtId="0" fontId="28" fillId="4" borderId="26" xfId="1" applyNumberFormat="1" applyFont="1" applyFill="1" applyBorder="1" applyAlignment="1" applyProtection="1">
      <alignment horizontal="left" vertical="center"/>
      <protection locked="0"/>
    </xf>
    <xf numFmtId="49" fontId="27" fillId="4" borderId="25" xfId="1" applyNumberFormat="1" applyFont="1" applyFill="1" applyBorder="1" applyAlignment="1" applyProtection="1">
      <alignment horizontal="left" vertical="center"/>
      <protection locked="0"/>
    </xf>
    <xf numFmtId="49" fontId="27" fillId="4" borderId="0" xfId="1" applyNumberFormat="1" applyFont="1" applyFill="1" applyBorder="1" applyAlignment="1" applyProtection="1">
      <alignment horizontal="left" vertical="center"/>
      <protection locked="0"/>
    </xf>
    <xf numFmtId="49" fontId="27" fillId="4" borderId="26" xfId="1" applyNumberFormat="1" applyFont="1" applyFill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7" fillId="4" borderId="25" xfId="1" applyNumberFormat="1" applyFont="1" applyFill="1" applyBorder="1" applyAlignment="1" applyProtection="1">
      <alignment horizontal="left" vertical="center"/>
      <protection locked="0"/>
    </xf>
    <xf numFmtId="0" fontId="27" fillId="4" borderId="0" xfId="1" applyNumberFormat="1" applyFont="1" applyFill="1" applyBorder="1" applyAlignment="1" applyProtection="1">
      <alignment horizontal="left" vertical="center"/>
      <protection locked="0"/>
    </xf>
    <xf numFmtId="0" fontId="27" fillId="4" borderId="26" xfId="1" applyNumberFormat="1" applyFont="1" applyFill="1" applyBorder="1" applyAlignment="1" applyProtection="1">
      <alignment horizontal="left" vertical="center"/>
      <protection locked="0"/>
    </xf>
    <xf numFmtId="0" fontId="25" fillId="0" borderId="5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40" fillId="0" borderId="13" xfId="0" applyFont="1" applyFill="1" applyBorder="1" applyAlignment="1">
      <alignment horizontal="left"/>
    </xf>
    <xf numFmtId="0" fontId="0" fillId="0" borderId="13" xfId="0" applyBorder="1" applyAlignment="1">
      <alignment horizontal="center"/>
    </xf>
    <xf numFmtId="0" fontId="44" fillId="0" borderId="7" xfId="0" applyFont="1" applyBorder="1" applyAlignment="1" applyProtection="1">
      <alignment horizontal="center" vertical="center" wrapText="1"/>
      <protection hidden="1"/>
    </xf>
    <xf numFmtId="0" fontId="44" fillId="0" borderId="8" xfId="0" applyFont="1" applyBorder="1" applyAlignment="1" applyProtection="1">
      <alignment horizontal="center" vertical="center" wrapText="1"/>
      <protection hidden="1"/>
    </xf>
    <xf numFmtId="0" fontId="44" fillId="0" borderId="9" xfId="0" applyFont="1" applyBorder="1" applyAlignment="1" applyProtection="1">
      <alignment horizontal="center" vertical="center" wrapText="1"/>
      <protection hidden="1"/>
    </xf>
  </cellXfs>
  <cellStyles count="108">
    <cellStyle name="Énfasis 1" xfId="7"/>
    <cellStyle name="Énfasis 2" xfId="8"/>
    <cellStyle name="Énfasis 3" xfId="9"/>
    <cellStyle name="Énfasis1 - 20%" xfId="10"/>
    <cellStyle name="Énfasis1 - 40%" xfId="11"/>
    <cellStyle name="Énfasis1 - 60%" xfId="12"/>
    <cellStyle name="Énfasis2 - 20%" xfId="13"/>
    <cellStyle name="Énfasis2 - 40%" xfId="14"/>
    <cellStyle name="Énfasis2 - 60%" xfId="15"/>
    <cellStyle name="Énfasis3 - 20%" xfId="16"/>
    <cellStyle name="Énfasis3 - 40%" xfId="17"/>
    <cellStyle name="Énfasis3 - 60%" xfId="18"/>
    <cellStyle name="Énfasis4 - 20%" xfId="19"/>
    <cellStyle name="Énfasis4 - 40%" xfId="20"/>
    <cellStyle name="Énfasis4 - 60%" xfId="21"/>
    <cellStyle name="Énfasis5 - 20%" xfId="22"/>
    <cellStyle name="Énfasis5 - 40%" xfId="23"/>
    <cellStyle name="Énfasis5 - 60%" xfId="24"/>
    <cellStyle name="Énfasis6 - 20%" xfId="25"/>
    <cellStyle name="Énfasis6 - 40%" xfId="26"/>
    <cellStyle name="Énfasis6 - 60%" xfId="27"/>
    <cellStyle name="Estilo 1" xfId="28"/>
    <cellStyle name="Euro" xfId="29"/>
    <cellStyle name="Euro 2" xfId="30"/>
    <cellStyle name="Hipervínculo 2" xfId="31"/>
    <cellStyle name="Millares" xfId="2" builtinId="3"/>
    <cellStyle name="Millares [0]" xfId="107" builtinId="6"/>
    <cellStyle name="Millares 10" xfId="32"/>
    <cellStyle name="Millares 10 2" xfId="33"/>
    <cellStyle name="Millares 11" xfId="34"/>
    <cellStyle name="Millares 11 2" xfId="35"/>
    <cellStyle name="Millares 12" xfId="36"/>
    <cellStyle name="Millares 12 2" xfId="37"/>
    <cellStyle name="Millares 13" xfId="38"/>
    <cellStyle name="Millares 13 2" xfId="39"/>
    <cellStyle name="Millares 14" xfId="40"/>
    <cellStyle name="Millares 14 2" xfId="41"/>
    <cellStyle name="Millares 15" xfId="42"/>
    <cellStyle name="Millares 15 2" xfId="43"/>
    <cellStyle name="Millares 16" xfId="44"/>
    <cellStyle name="Millares 16 2" xfId="45"/>
    <cellStyle name="Millares 17" xfId="46"/>
    <cellStyle name="Millares 18" xfId="47"/>
    <cellStyle name="Millares 19" xfId="48"/>
    <cellStyle name="Millares 2" xfId="49"/>
    <cellStyle name="Millares 2 2" xfId="50"/>
    <cellStyle name="Millares 2 2 2" xfId="51"/>
    <cellStyle name="Millares 2 3" xfId="52"/>
    <cellStyle name="Millares 2 4" xfId="53"/>
    <cellStyle name="Millares 2 4 2" xfId="54"/>
    <cellStyle name="Millares 2 5" xfId="55"/>
    <cellStyle name="Millares 2 5 2" xfId="56"/>
    <cellStyle name="Millares 2 6" xfId="57"/>
    <cellStyle name="Millares 2 6 2" xfId="58"/>
    <cellStyle name="Millares 2 7" xfId="59"/>
    <cellStyle name="Millares 20" xfId="60"/>
    <cellStyle name="Millares 3" xfId="61"/>
    <cellStyle name="Millares 3 2" xfId="62"/>
    <cellStyle name="Millares 3 3" xfId="63"/>
    <cellStyle name="Millares 3 4" xfId="5"/>
    <cellStyle name="Millares 4" xfId="64"/>
    <cellStyle name="Millares 4 2" xfId="6"/>
    <cellStyle name="Millares 5" xfId="65"/>
    <cellStyle name="Millares 5 2" xfId="66"/>
    <cellStyle name="Millares 5 3" xfId="67"/>
    <cellStyle name="Millares 6" xfId="68"/>
    <cellStyle name="Millares 6 2" xfId="69"/>
    <cellStyle name="Millares 7" xfId="70"/>
    <cellStyle name="Millares 8" xfId="71"/>
    <cellStyle name="Millares 8 2" xfId="72"/>
    <cellStyle name="Millares 9" xfId="73"/>
    <cellStyle name="Millares 9 2" xfId="74"/>
    <cellStyle name="Moneda" xfId="3" builtinId="4"/>
    <cellStyle name="Moneda 2" xfId="75"/>
    <cellStyle name="Moneda 3" xfId="76"/>
    <cellStyle name="Moneda 4" xfId="77"/>
    <cellStyle name="Moneda 5" xfId="78"/>
    <cellStyle name="Moneda 6" xfId="79"/>
    <cellStyle name="Moneda 7" xfId="80"/>
    <cellStyle name="Normal" xfId="0" builtinId="0"/>
    <cellStyle name="Normal 2" xfId="81"/>
    <cellStyle name="Normal 2 2" xfId="4"/>
    <cellStyle name="Normal 2 2 2" xfId="82"/>
    <cellStyle name="Normal 2 3" xfId="83"/>
    <cellStyle name="Normal 2 4" xfId="106"/>
    <cellStyle name="Normal 3" xfId="84"/>
    <cellStyle name="Normal 3 2" xfId="85"/>
    <cellStyle name="Normal 4" xfId="86"/>
    <cellStyle name="Normal 5" xfId="87"/>
    <cellStyle name="Normal 5 2" xfId="88"/>
    <cellStyle name="Normal 5 2 2" xfId="89"/>
    <cellStyle name="Normal 5 3" xfId="1"/>
    <cellStyle name="Normal 6" xfId="90"/>
    <cellStyle name="Normal 7" xfId="91"/>
    <cellStyle name="Porcentaje 2" xfId="92"/>
    <cellStyle name="Porcentual 2" xfId="93"/>
    <cellStyle name="Porcentual 2 2" xfId="94"/>
    <cellStyle name="Porcentual 2 2 2" xfId="95"/>
    <cellStyle name="Porcentual 2 2 2 2" xfId="96"/>
    <cellStyle name="Porcentual 3" xfId="97"/>
    <cellStyle name="Porcentual 3 2" xfId="98"/>
    <cellStyle name="Porcentual 3 3" xfId="99"/>
    <cellStyle name="Porcentual 4" xfId="100"/>
    <cellStyle name="Porcentual 4 2" xfId="101"/>
    <cellStyle name="Porcentual 5" xfId="102"/>
    <cellStyle name="Porcentual 6" xfId="103"/>
    <cellStyle name="Porcentual 6 2" xfId="104"/>
    <cellStyle name="Título de hoja" xfId="105"/>
  </cellStyles>
  <dxfs count="4"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95"/>
  <sheetViews>
    <sheetView topLeftCell="H19" workbookViewId="0">
      <selection activeCell="L21" sqref="L21"/>
    </sheetView>
  </sheetViews>
  <sheetFormatPr baseColWidth="10" defaultRowHeight="12"/>
  <cols>
    <col min="1" max="1" width="3.5703125" style="272" customWidth="1"/>
    <col min="2" max="2" width="29.140625" style="272" bestFit="1" customWidth="1"/>
    <col min="3" max="3" width="7.42578125" style="272" bestFit="1" customWidth="1"/>
    <col min="4" max="4" width="5.7109375" style="272" customWidth="1"/>
    <col min="5" max="5" width="40.5703125" style="271" bestFit="1" customWidth="1"/>
    <col min="6" max="6" width="5.42578125" style="272" customWidth="1"/>
    <col min="7" max="7" width="40.5703125" style="271" bestFit="1" customWidth="1"/>
    <col min="8" max="8" width="42.140625" style="272" bestFit="1" customWidth="1"/>
    <col min="9" max="9" width="11.5703125" style="273" bestFit="1" customWidth="1"/>
    <col min="10" max="10" width="4" style="272" customWidth="1"/>
    <col min="11" max="11" width="23.5703125" style="272" bestFit="1" customWidth="1"/>
    <col min="12" max="12" width="13.140625" style="272" customWidth="1"/>
    <col min="13" max="13" width="11.42578125" style="272"/>
    <col min="14" max="14" width="52.7109375" style="272" customWidth="1"/>
    <col min="15" max="15" width="11.42578125" style="272"/>
    <col min="16" max="16" width="26.28515625" style="272" customWidth="1"/>
    <col min="17" max="17" width="14.42578125" style="272" bestFit="1" customWidth="1"/>
    <col min="18" max="18" width="61.85546875" style="272" bestFit="1" customWidth="1"/>
    <col min="19" max="19" width="5" style="272" bestFit="1" customWidth="1"/>
    <col min="20" max="20" width="50.85546875" style="272" customWidth="1"/>
    <col min="21" max="21" width="16.42578125" style="272" customWidth="1"/>
    <col min="22" max="22" width="12.5703125" style="272" customWidth="1"/>
    <col min="23" max="23" width="86.28515625" style="272" bestFit="1" customWidth="1"/>
    <col min="24" max="16384" width="11.42578125" style="272"/>
  </cols>
  <sheetData>
    <row r="1" spans="2:26">
      <c r="B1" s="270"/>
      <c r="C1" s="270"/>
      <c r="D1" s="270"/>
      <c r="K1" s="270"/>
      <c r="L1" s="270"/>
    </row>
    <row r="2" spans="2:26">
      <c r="B2" s="382" t="s">
        <v>186</v>
      </c>
      <c r="C2" s="382"/>
      <c r="D2" s="274"/>
      <c r="E2" s="274"/>
      <c r="F2" s="275"/>
      <c r="G2" s="382"/>
      <c r="H2" s="382"/>
      <c r="I2" s="274"/>
      <c r="K2" s="382" t="s">
        <v>186</v>
      </c>
      <c r="L2" s="382"/>
    </row>
    <row r="3" spans="2:26">
      <c r="B3" s="382" t="s">
        <v>187</v>
      </c>
      <c r="C3" s="382"/>
      <c r="D3" s="274"/>
      <c r="E3" s="274"/>
      <c r="F3" s="275"/>
      <c r="G3" s="382"/>
      <c r="H3" s="382"/>
      <c r="I3" s="274"/>
      <c r="K3" s="382" t="s">
        <v>187</v>
      </c>
      <c r="L3" s="382"/>
    </row>
    <row r="4" spans="2:26">
      <c r="D4" s="276"/>
      <c r="E4" s="274"/>
      <c r="F4" s="275"/>
      <c r="G4" s="274"/>
      <c r="H4" s="274"/>
      <c r="I4" s="277"/>
      <c r="L4" s="276"/>
    </row>
    <row r="5" spans="2:26">
      <c r="B5" s="382"/>
      <c r="C5" s="382"/>
      <c r="D5" s="274"/>
      <c r="E5" s="274"/>
      <c r="F5" s="275"/>
      <c r="G5" s="382"/>
      <c r="H5" s="382"/>
      <c r="I5" s="274"/>
      <c r="K5" s="382"/>
      <c r="L5" s="382"/>
    </row>
    <row r="6" spans="2:26">
      <c r="D6" s="276"/>
      <c r="E6" s="274"/>
      <c r="F6" s="275"/>
      <c r="G6" s="274"/>
      <c r="H6" s="274"/>
      <c r="I6" s="277"/>
      <c r="L6" s="276"/>
    </row>
    <row r="7" spans="2:26">
      <c r="B7" s="382" t="s">
        <v>188</v>
      </c>
      <c r="C7" s="382"/>
      <c r="D7" s="274"/>
      <c r="E7" s="274" t="s">
        <v>189</v>
      </c>
      <c r="G7" s="382"/>
      <c r="H7" s="382"/>
      <c r="I7" s="274"/>
      <c r="K7" s="382" t="s">
        <v>190</v>
      </c>
      <c r="L7" s="382"/>
    </row>
    <row r="8" spans="2:26" ht="12.75" thickBot="1"/>
    <row r="9" spans="2:26" ht="12.75" thickBot="1">
      <c r="B9" s="278" t="s">
        <v>191</v>
      </c>
      <c r="C9" s="279" t="s">
        <v>14</v>
      </c>
      <c r="D9" s="280"/>
      <c r="E9" s="281" t="s">
        <v>192</v>
      </c>
      <c r="G9" s="281" t="s">
        <v>192</v>
      </c>
      <c r="H9" s="281" t="s">
        <v>193</v>
      </c>
      <c r="I9" s="281" t="s">
        <v>14</v>
      </c>
      <c r="K9" s="279" t="s">
        <v>14</v>
      </c>
      <c r="L9" s="278" t="s">
        <v>194</v>
      </c>
      <c r="N9" s="279" t="s">
        <v>195</v>
      </c>
      <c r="O9" s="279" t="s">
        <v>196</v>
      </c>
      <c r="P9" s="282"/>
      <c r="R9" s="279" t="s">
        <v>195</v>
      </c>
      <c r="S9" s="279" t="s">
        <v>196</v>
      </c>
      <c r="T9" s="283"/>
      <c r="U9" s="384" t="s">
        <v>197</v>
      </c>
      <c r="V9" s="384" t="s">
        <v>198</v>
      </c>
      <c r="W9" s="384" t="s">
        <v>199</v>
      </c>
      <c r="X9" s="386" t="s">
        <v>200</v>
      </c>
      <c r="Y9" s="386" t="s">
        <v>201</v>
      </c>
      <c r="Z9" s="383" t="s">
        <v>202</v>
      </c>
    </row>
    <row r="10" spans="2:26" ht="15">
      <c r="B10" s="284" t="s">
        <v>203</v>
      </c>
      <c r="C10" s="285" t="s">
        <v>204</v>
      </c>
      <c r="D10" s="286"/>
      <c r="E10" s="287" t="s">
        <v>205</v>
      </c>
      <c r="G10" s="287" t="s">
        <v>205</v>
      </c>
      <c r="H10" s="287" t="s">
        <v>206</v>
      </c>
      <c r="I10" s="288" t="s">
        <v>207</v>
      </c>
      <c r="K10" s="289" t="s">
        <v>208</v>
      </c>
      <c r="L10" s="290" t="s">
        <v>209</v>
      </c>
      <c r="N10" s="291" t="s">
        <v>210</v>
      </c>
      <c r="O10" s="291">
        <v>10010101</v>
      </c>
      <c r="P10" s="292"/>
      <c r="Q10" s="293" t="s">
        <v>211</v>
      </c>
      <c r="R10" s="294" t="s">
        <v>212</v>
      </c>
      <c r="S10" s="272">
        <v>1001</v>
      </c>
      <c r="U10" s="384"/>
      <c r="V10" s="385"/>
      <c r="W10" s="385"/>
      <c r="X10" s="385"/>
      <c r="Y10" s="385"/>
      <c r="Z10" s="383"/>
    </row>
    <row r="11" spans="2:26" ht="15">
      <c r="B11" s="289" t="s">
        <v>213</v>
      </c>
      <c r="C11" s="295" t="s">
        <v>209</v>
      </c>
      <c r="D11" s="286"/>
      <c r="E11" s="296" t="s">
        <v>214</v>
      </c>
      <c r="G11" s="296" t="s">
        <v>205</v>
      </c>
      <c r="H11" s="296" t="s">
        <v>215</v>
      </c>
      <c r="I11" s="297" t="s">
        <v>216</v>
      </c>
      <c r="K11" s="289" t="s">
        <v>217</v>
      </c>
      <c r="L11" s="290" t="s">
        <v>218</v>
      </c>
      <c r="N11" s="291" t="s">
        <v>219</v>
      </c>
      <c r="O11" s="291">
        <v>10010102</v>
      </c>
      <c r="P11" s="292"/>
      <c r="Q11" s="293" t="s">
        <v>220</v>
      </c>
      <c r="R11" s="294" t="s">
        <v>221</v>
      </c>
      <c r="S11" s="272">
        <v>1002</v>
      </c>
      <c r="U11" s="293" t="s">
        <v>211</v>
      </c>
      <c r="V11" s="294" t="s">
        <v>222</v>
      </c>
      <c r="W11" s="294"/>
      <c r="X11" s="387" t="s">
        <v>223</v>
      </c>
      <c r="Y11" s="387" t="s">
        <v>224</v>
      </c>
      <c r="Z11" s="387" t="s">
        <v>225</v>
      </c>
    </row>
    <row r="12" spans="2:26" ht="15">
      <c r="B12" s="289" t="s">
        <v>226</v>
      </c>
      <c r="C12" s="295" t="s">
        <v>227</v>
      </c>
      <c r="D12" s="286"/>
      <c r="E12" s="296" t="s">
        <v>228</v>
      </c>
      <c r="G12" s="296" t="s">
        <v>205</v>
      </c>
      <c r="H12" s="296" t="s">
        <v>229</v>
      </c>
      <c r="I12" s="297" t="s">
        <v>230</v>
      </c>
      <c r="K12" s="289" t="s">
        <v>231</v>
      </c>
      <c r="L12" s="290" t="s">
        <v>232</v>
      </c>
      <c r="N12" s="291" t="s">
        <v>233</v>
      </c>
      <c r="O12" s="291">
        <v>10020101</v>
      </c>
      <c r="P12" s="292"/>
      <c r="Q12" s="293" t="s">
        <v>234</v>
      </c>
      <c r="R12" s="294" t="s">
        <v>235</v>
      </c>
      <c r="S12" s="272">
        <v>1003</v>
      </c>
      <c r="U12" s="298">
        <v>10010101</v>
      </c>
      <c r="V12" s="299" t="s">
        <v>236</v>
      </c>
      <c r="W12" s="299" t="s">
        <v>237</v>
      </c>
      <c r="X12" s="388"/>
      <c r="Y12" s="387"/>
      <c r="Z12" s="388"/>
    </row>
    <row r="13" spans="2:26" ht="15">
      <c r="B13" s="289" t="s">
        <v>238</v>
      </c>
      <c r="C13" s="295" t="s">
        <v>239</v>
      </c>
      <c r="D13" s="286"/>
      <c r="E13" s="296" t="s">
        <v>240</v>
      </c>
      <c r="G13" s="296" t="s">
        <v>214</v>
      </c>
      <c r="H13" s="296" t="s">
        <v>241</v>
      </c>
      <c r="I13" s="297" t="s">
        <v>242</v>
      </c>
      <c r="K13" s="289"/>
      <c r="L13" s="290"/>
      <c r="N13" s="291" t="s">
        <v>243</v>
      </c>
      <c r="O13" s="291">
        <v>10020102</v>
      </c>
      <c r="P13" s="292"/>
      <c r="Q13" s="293" t="s">
        <v>244</v>
      </c>
      <c r="R13" s="294" t="s">
        <v>245</v>
      </c>
      <c r="S13" s="272">
        <v>1004</v>
      </c>
      <c r="U13" s="300">
        <v>10010102</v>
      </c>
      <c r="V13" s="301" t="s">
        <v>246</v>
      </c>
      <c r="W13" s="301" t="s">
        <v>247</v>
      </c>
      <c r="X13" s="388"/>
      <c r="Y13" s="387"/>
      <c r="Z13" s="388"/>
    </row>
    <row r="14" spans="2:26" ht="15">
      <c r="B14" s="289" t="s">
        <v>248</v>
      </c>
      <c r="C14" s="295" t="s">
        <v>249</v>
      </c>
      <c r="D14" s="286"/>
      <c r="E14" s="296" t="s">
        <v>250</v>
      </c>
      <c r="G14" s="296" t="s">
        <v>214</v>
      </c>
      <c r="H14" s="296" t="s">
        <v>251</v>
      </c>
      <c r="I14" s="297" t="s">
        <v>252</v>
      </c>
      <c r="K14" s="289"/>
      <c r="L14" s="290"/>
      <c r="N14" s="291" t="s">
        <v>253</v>
      </c>
      <c r="O14" s="291">
        <v>10030101</v>
      </c>
      <c r="P14" s="292"/>
      <c r="Q14" s="293" t="s">
        <v>254</v>
      </c>
      <c r="R14" s="294" t="s">
        <v>255</v>
      </c>
      <c r="S14" s="272">
        <v>1005</v>
      </c>
      <c r="U14" s="293" t="s">
        <v>220</v>
      </c>
      <c r="V14" s="294" t="s">
        <v>256</v>
      </c>
      <c r="W14" s="294"/>
      <c r="X14" s="387" t="s">
        <v>257</v>
      </c>
      <c r="Y14" s="387" t="s">
        <v>258</v>
      </c>
      <c r="Z14" s="387" t="s">
        <v>225</v>
      </c>
    </row>
    <row r="15" spans="2:26" ht="15">
      <c r="B15" s="289" t="s">
        <v>259</v>
      </c>
      <c r="C15" s="295" t="s">
        <v>260</v>
      </c>
      <c r="D15" s="286"/>
      <c r="E15" s="296" t="s">
        <v>261</v>
      </c>
      <c r="G15" s="296" t="s">
        <v>214</v>
      </c>
      <c r="H15" s="296" t="s">
        <v>262</v>
      </c>
      <c r="I15" s="297" t="s">
        <v>263</v>
      </c>
      <c r="K15" s="289" t="s">
        <v>300</v>
      </c>
      <c r="L15" s="290" t="s">
        <v>239</v>
      </c>
      <c r="N15" s="291" t="s">
        <v>264</v>
      </c>
      <c r="O15" s="291">
        <v>10030102</v>
      </c>
      <c r="P15" s="292"/>
      <c r="Q15" s="293" t="s">
        <v>265</v>
      </c>
      <c r="R15" s="294" t="s">
        <v>266</v>
      </c>
      <c r="S15" s="272">
        <v>1006</v>
      </c>
      <c r="U15" s="298">
        <v>10020101</v>
      </c>
      <c r="V15" s="299" t="s">
        <v>267</v>
      </c>
      <c r="W15" s="299" t="s">
        <v>268</v>
      </c>
      <c r="X15" s="388"/>
      <c r="Y15" s="387"/>
      <c r="Z15" s="388"/>
    </row>
    <row r="16" spans="2:26" ht="15">
      <c r="B16" s="289" t="s">
        <v>269</v>
      </c>
      <c r="C16" s="295" t="s">
        <v>218</v>
      </c>
      <c r="D16" s="286"/>
      <c r="E16" s="296" t="s">
        <v>270</v>
      </c>
      <c r="G16" s="296" t="s">
        <v>214</v>
      </c>
      <c r="H16" s="296" t="s">
        <v>271</v>
      </c>
      <c r="I16" s="297" t="s">
        <v>272</v>
      </c>
      <c r="K16" s="289" t="s">
        <v>308</v>
      </c>
      <c r="L16" s="290" t="s">
        <v>279</v>
      </c>
      <c r="N16" s="291" t="s">
        <v>273</v>
      </c>
      <c r="O16" s="291">
        <v>10040101</v>
      </c>
      <c r="P16" s="292"/>
      <c r="Q16" s="293" t="s">
        <v>274</v>
      </c>
      <c r="R16" s="294" t="s">
        <v>275</v>
      </c>
      <c r="S16" s="272">
        <v>1007</v>
      </c>
      <c r="U16" s="300">
        <v>10020102</v>
      </c>
      <c r="V16" s="301" t="s">
        <v>276</v>
      </c>
      <c r="W16" s="301" t="s">
        <v>277</v>
      </c>
      <c r="X16" s="388"/>
      <c r="Y16" s="387"/>
      <c r="Z16" s="388"/>
    </row>
    <row r="17" spans="2:26" ht="15">
      <c r="B17" s="289" t="s">
        <v>278</v>
      </c>
      <c r="C17" s="295" t="s">
        <v>279</v>
      </c>
      <c r="D17" s="286"/>
      <c r="E17" s="296" t="s">
        <v>280</v>
      </c>
      <c r="G17" s="296" t="s">
        <v>214</v>
      </c>
      <c r="H17" s="296" t="s">
        <v>281</v>
      </c>
      <c r="I17" s="297" t="s">
        <v>282</v>
      </c>
      <c r="K17" s="289" t="s">
        <v>217</v>
      </c>
      <c r="L17" s="290" t="s">
        <v>227</v>
      </c>
      <c r="N17" s="291" t="s">
        <v>283</v>
      </c>
      <c r="O17" s="291">
        <v>10040102</v>
      </c>
      <c r="P17" s="292"/>
      <c r="Q17" s="293" t="s">
        <v>284</v>
      </c>
      <c r="R17" s="294" t="s">
        <v>285</v>
      </c>
      <c r="S17" s="272">
        <v>1008</v>
      </c>
      <c r="U17" s="293" t="s">
        <v>234</v>
      </c>
      <c r="V17" s="294" t="s">
        <v>286</v>
      </c>
      <c r="W17" s="302"/>
      <c r="X17" s="387" t="s">
        <v>257</v>
      </c>
      <c r="Y17" s="387" t="s">
        <v>287</v>
      </c>
      <c r="Z17" s="387" t="s">
        <v>225</v>
      </c>
    </row>
    <row r="18" spans="2:26" ht="15.75" thickBot="1">
      <c r="B18" s="303" t="s">
        <v>288</v>
      </c>
      <c r="C18" s="304" t="s">
        <v>232</v>
      </c>
      <c r="D18" s="286"/>
      <c r="E18" s="296" t="s">
        <v>289</v>
      </c>
      <c r="G18" s="296" t="s">
        <v>214</v>
      </c>
      <c r="H18" s="296" t="s">
        <v>290</v>
      </c>
      <c r="I18" s="297" t="s">
        <v>291</v>
      </c>
      <c r="K18" s="289"/>
      <c r="L18" s="290"/>
      <c r="N18" s="291" t="s">
        <v>292</v>
      </c>
      <c r="O18" s="291">
        <v>10040103</v>
      </c>
      <c r="P18" s="292"/>
      <c r="Q18" s="293" t="s">
        <v>293</v>
      </c>
      <c r="R18" s="294" t="s">
        <v>294</v>
      </c>
      <c r="S18" s="272">
        <v>1009</v>
      </c>
      <c r="U18" s="298">
        <v>10030101</v>
      </c>
      <c r="V18" s="299" t="s">
        <v>295</v>
      </c>
      <c r="W18" s="305" t="s">
        <v>296</v>
      </c>
      <c r="X18" s="388"/>
      <c r="Y18" s="387"/>
      <c r="Z18" s="388"/>
    </row>
    <row r="19" spans="2:26" ht="15">
      <c r="B19" s="306"/>
      <c r="C19" s="306"/>
      <c r="E19" s="296" t="s">
        <v>297</v>
      </c>
      <c r="G19" s="296" t="s">
        <v>228</v>
      </c>
      <c r="H19" s="296" t="s">
        <v>298</v>
      </c>
      <c r="I19" s="297" t="s">
        <v>299</v>
      </c>
      <c r="K19" s="289" t="s">
        <v>366</v>
      </c>
      <c r="L19" s="290" t="s">
        <v>260</v>
      </c>
      <c r="N19" s="291" t="s">
        <v>301</v>
      </c>
      <c r="O19" s="291">
        <v>10040104</v>
      </c>
      <c r="P19" s="292"/>
      <c r="Q19" s="293" t="s">
        <v>302</v>
      </c>
      <c r="R19" s="294" t="s">
        <v>303</v>
      </c>
      <c r="S19" s="272">
        <v>1010</v>
      </c>
      <c r="U19" s="300">
        <v>10030102</v>
      </c>
      <c r="V19" s="301" t="s">
        <v>304</v>
      </c>
      <c r="W19" s="307" t="s">
        <v>305</v>
      </c>
      <c r="X19" s="388"/>
      <c r="Y19" s="387"/>
      <c r="Z19" s="388"/>
    </row>
    <row r="20" spans="2:26" ht="15">
      <c r="E20" s="296" t="s">
        <v>297</v>
      </c>
      <c r="G20" s="296" t="s">
        <v>228</v>
      </c>
      <c r="H20" s="296" t="s">
        <v>306</v>
      </c>
      <c r="I20" s="297" t="s">
        <v>307</v>
      </c>
      <c r="K20" s="289" t="s">
        <v>217</v>
      </c>
      <c r="L20" s="290" t="s">
        <v>218</v>
      </c>
      <c r="N20" s="291" t="s">
        <v>309</v>
      </c>
      <c r="O20" s="291">
        <v>10050101</v>
      </c>
      <c r="P20" s="292"/>
      <c r="Q20" s="293" t="s">
        <v>310</v>
      </c>
      <c r="R20" s="294" t="s">
        <v>311</v>
      </c>
      <c r="S20" s="272">
        <v>1011</v>
      </c>
      <c r="U20" s="293" t="s">
        <v>244</v>
      </c>
      <c r="V20" s="294" t="s">
        <v>312</v>
      </c>
      <c r="W20" s="294"/>
      <c r="X20" s="389" t="s">
        <v>223</v>
      </c>
      <c r="Y20" s="389" t="s">
        <v>313</v>
      </c>
      <c r="Z20" s="389" t="s">
        <v>225</v>
      </c>
    </row>
    <row r="21" spans="2:26" ht="15">
      <c r="E21" s="296" t="s">
        <v>314</v>
      </c>
      <c r="G21" s="296" t="s">
        <v>228</v>
      </c>
      <c r="H21" s="296" t="s">
        <v>315</v>
      </c>
      <c r="I21" s="297" t="s">
        <v>316</v>
      </c>
      <c r="K21" s="272" t="s">
        <v>1387</v>
      </c>
      <c r="L21" s="290">
        <v>10</v>
      </c>
      <c r="N21" s="291" t="s">
        <v>317</v>
      </c>
      <c r="O21" s="291">
        <v>10050102</v>
      </c>
      <c r="P21" s="292"/>
      <c r="Q21" s="293" t="s">
        <v>318</v>
      </c>
      <c r="R21" s="294" t="s">
        <v>319</v>
      </c>
      <c r="S21" s="272">
        <v>1012</v>
      </c>
      <c r="U21" s="298">
        <v>10040101</v>
      </c>
      <c r="V21" s="299" t="s">
        <v>320</v>
      </c>
      <c r="W21" s="299" t="s">
        <v>321</v>
      </c>
      <c r="X21" s="390"/>
      <c r="Y21" s="392"/>
      <c r="Z21" s="392"/>
    </row>
    <row r="22" spans="2:26" ht="15">
      <c r="E22" s="296" t="s">
        <v>322</v>
      </c>
      <c r="G22" s="296" t="s">
        <v>228</v>
      </c>
      <c r="H22" s="296" t="s">
        <v>323</v>
      </c>
      <c r="I22" s="297" t="s">
        <v>324</v>
      </c>
      <c r="K22" s="289"/>
      <c r="L22" s="290"/>
      <c r="N22" s="291" t="s">
        <v>325</v>
      </c>
      <c r="O22" s="291">
        <v>10060101</v>
      </c>
      <c r="P22" s="292"/>
      <c r="Q22" s="293" t="s">
        <v>326</v>
      </c>
      <c r="R22" s="294" t="s">
        <v>327</v>
      </c>
      <c r="S22" s="272">
        <v>1013</v>
      </c>
      <c r="U22" s="298">
        <v>10040102</v>
      </c>
      <c r="V22" s="299" t="s">
        <v>328</v>
      </c>
      <c r="W22" s="299" t="s">
        <v>329</v>
      </c>
      <c r="X22" s="390"/>
      <c r="Y22" s="392"/>
      <c r="Z22" s="392"/>
    </row>
    <row r="23" spans="2:26" ht="15">
      <c r="E23" s="296" t="s">
        <v>330</v>
      </c>
      <c r="G23" s="296" t="s">
        <v>228</v>
      </c>
      <c r="H23" s="296" t="s">
        <v>331</v>
      </c>
      <c r="I23" s="297" t="s">
        <v>332</v>
      </c>
      <c r="N23" s="291" t="s">
        <v>333</v>
      </c>
      <c r="O23" s="291">
        <v>10070101</v>
      </c>
      <c r="P23" s="292"/>
      <c r="Q23" s="293" t="s">
        <v>334</v>
      </c>
      <c r="R23" s="294" t="s">
        <v>335</v>
      </c>
      <c r="S23" s="272">
        <v>1014</v>
      </c>
      <c r="U23" s="298">
        <v>10040103</v>
      </c>
      <c r="V23" s="299" t="s">
        <v>336</v>
      </c>
      <c r="W23" s="299" t="s">
        <v>337</v>
      </c>
      <c r="X23" s="390"/>
      <c r="Y23" s="392"/>
      <c r="Z23" s="392"/>
    </row>
    <row r="24" spans="2:26" ht="15">
      <c r="E24" s="296" t="s">
        <v>338</v>
      </c>
      <c r="G24" s="296" t="s">
        <v>228</v>
      </c>
      <c r="H24" s="296" t="s">
        <v>339</v>
      </c>
      <c r="I24" s="297" t="s">
        <v>340</v>
      </c>
      <c r="K24" s="284"/>
      <c r="L24" s="308"/>
      <c r="N24" s="291" t="s">
        <v>341</v>
      </c>
      <c r="O24" s="291">
        <v>10070102</v>
      </c>
      <c r="P24" s="292"/>
      <c r="U24" s="300">
        <v>10040104</v>
      </c>
      <c r="V24" s="301" t="s">
        <v>342</v>
      </c>
      <c r="W24" s="301" t="s">
        <v>343</v>
      </c>
      <c r="X24" s="391"/>
      <c r="Y24" s="393"/>
      <c r="Z24" s="393"/>
    </row>
    <row r="25" spans="2:26" ht="15">
      <c r="E25" s="296" t="s">
        <v>330</v>
      </c>
      <c r="G25" s="296" t="s">
        <v>228</v>
      </c>
      <c r="H25" s="296" t="s">
        <v>344</v>
      </c>
      <c r="I25" s="297" t="s">
        <v>345</v>
      </c>
      <c r="K25" s="289"/>
      <c r="L25" s="290"/>
      <c r="N25" s="291" t="s">
        <v>346</v>
      </c>
      <c r="O25" s="291">
        <v>10070103</v>
      </c>
      <c r="P25" s="292"/>
      <c r="U25" s="293" t="s">
        <v>254</v>
      </c>
      <c r="V25" s="294" t="s">
        <v>347</v>
      </c>
      <c r="W25" s="294"/>
      <c r="X25" s="387" t="s">
        <v>348</v>
      </c>
      <c r="Y25" s="387" t="s">
        <v>349</v>
      </c>
      <c r="Z25" s="387" t="s">
        <v>225</v>
      </c>
    </row>
    <row r="26" spans="2:26" ht="15">
      <c r="E26" s="296" t="s">
        <v>350</v>
      </c>
      <c r="G26" s="296" t="s">
        <v>228</v>
      </c>
      <c r="H26" s="296" t="s">
        <v>351</v>
      </c>
      <c r="I26" s="297" t="s">
        <v>352</v>
      </c>
      <c r="N26" s="291" t="s">
        <v>353</v>
      </c>
      <c r="O26" s="291">
        <v>10080101</v>
      </c>
      <c r="P26" s="292"/>
      <c r="U26" s="298">
        <v>10050101</v>
      </c>
      <c r="V26" s="299" t="s">
        <v>354</v>
      </c>
      <c r="W26" s="299" t="s">
        <v>355</v>
      </c>
      <c r="X26" s="388"/>
      <c r="Y26" s="387"/>
      <c r="Z26" s="388"/>
    </row>
    <row r="27" spans="2:26" ht="15">
      <c r="E27" s="296" t="s">
        <v>356</v>
      </c>
      <c r="G27" s="296" t="s">
        <v>228</v>
      </c>
      <c r="H27" s="296" t="s">
        <v>357</v>
      </c>
      <c r="I27" s="297" t="s">
        <v>358</v>
      </c>
      <c r="K27" s="289" t="s">
        <v>359</v>
      </c>
      <c r="L27" s="290" t="s">
        <v>249</v>
      </c>
      <c r="N27" s="291" t="s">
        <v>360</v>
      </c>
      <c r="O27" s="291">
        <v>10080102</v>
      </c>
      <c r="P27" s="292"/>
      <c r="U27" s="300">
        <v>10050102</v>
      </c>
      <c r="V27" s="301" t="s">
        <v>361</v>
      </c>
      <c r="W27" s="301" t="s">
        <v>362</v>
      </c>
      <c r="X27" s="388"/>
      <c r="Y27" s="387"/>
      <c r="Z27" s="388"/>
    </row>
    <row r="28" spans="2:26" ht="15">
      <c r="E28" s="296" t="s">
        <v>363</v>
      </c>
      <c r="G28" s="296" t="s">
        <v>228</v>
      </c>
      <c r="H28" s="296" t="s">
        <v>364</v>
      </c>
      <c r="I28" s="297" t="s">
        <v>365</v>
      </c>
      <c r="N28" s="291" t="s">
        <v>367</v>
      </c>
      <c r="O28" s="291">
        <v>10090101</v>
      </c>
      <c r="P28" s="292"/>
      <c r="U28" s="293" t="s">
        <v>265</v>
      </c>
      <c r="V28" s="294" t="s">
        <v>368</v>
      </c>
      <c r="W28" s="294"/>
      <c r="X28" s="394" t="s">
        <v>257</v>
      </c>
      <c r="Y28" s="389" t="s">
        <v>369</v>
      </c>
      <c r="Z28" s="396" t="s">
        <v>225</v>
      </c>
    </row>
    <row r="29" spans="2:26" ht="15">
      <c r="E29" s="296" t="s">
        <v>370</v>
      </c>
      <c r="G29" s="296" t="s">
        <v>228</v>
      </c>
      <c r="H29" s="296" t="s">
        <v>371</v>
      </c>
      <c r="I29" s="297" t="s">
        <v>372</v>
      </c>
      <c r="N29" s="291" t="s">
        <v>373</v>
      </c>
      <c r="O29" s="291">
        <v>10100101</v>
      </c>
      <c r="P29" s="292"/>
      <c r="U29" s="300">
        <v>10060101</v>
      </c>
      <c r="V29" s="301" t="s">
        <v>374</v>
      </c>
      <c r="W29" s="301"/>
      <c r="X29" s="395"/>
      <c r="Y29" s="393"/>
      <c r="Z29" s="397"/>
    </row>
    <row r="30" spans="2:26" ht="15">
      <c r="E30" s="296" t="s">
        <v>375</v>
      </c>
      <c r="G30" s="296" t="s">
        <v>228</v>
      </c>
      <c r="H30" s="296" t="s">
        <v>376</v>
      </c>
      <c r="I30" s="297" t="s">
        <v>377</v>
      </c>
      <c r="N30" s="291" t="s">
        <v>378</v>
      </c>
      <c r="O30" s="291">
        <v>10110101</v>
      </c>
      <c r="P30" s="292"/>
      <c r="U30" s="293" t="s">
        <v>274</v>
      </c>
      <c r="V30" s="294" t="s">
        <v>379</v>
      </c>
      <c r="W30" s="302"/>
      <c r="X30" s="387" t="s">
        <v>380</v>
      </c>
      <c r="Y30" s="398" t="s">
        <v>381</v>
      </c>
      <c r="Z30" s="387" t="s">
        <v>225</v>
      </c>
    </row>
    <row r="31" spans="2:26" ht="15">
      <c r="E31" s="309" t="s">
        <v>382</v>
      </c>
      <c r="G31" s="296" t="s">
        <v>228</v>
      </c>
      <c r="H31" s="296" t="s">
        <v>383</v>
      </c>
      <c r="I31" s="297" t="s">
        <v>384</v>
      </c>
      <c r="N31" s="291" t="s">
        <v>385</v>
      </c>
      <c r="O31" s="291">
        <v>10110102</v>
      </c>
      <c r="P31" s="292"/>
      <c r="U31" s="298">
        <v>10070101</v>
      </c>
      <c r="V31" s="299" t="s">
        <v>386</v>
      </c>
      <c r="W31" s="305" t="s">
        <v>387</v>
      </c>
      <c r="X31" s="387"/>
      <c r="Y31" s="398"/>
      <c r="Z31" s="387"/>
    </row>
    <row r="32" spans="2:26" ht="15">
      <c r="G32" s="296" t="s">
        <v>228</v>
      </c>
      <c r="H32" s="296" t="s">
        <v>388</v>
      </c>
      <c r="I32" s="297" t="s">
        <v>389</v>
      </c>
      <c r="N32" s="291" t="s">
        <v>390</v>
      </c>
      <c r="O32" s="291">
        <v>10110103</v>
      </c>
      <c r="P32" s="292"/>
      <c r="U32" s="298">
        <v>10070102</v>
      </c>
      <c r="V32" s="299" t="s">
        <v>391</v>
      </c>
      <c r="W32" s="305" t="s">
        <v>392</v>
      </c>
      <c r="X32" s="387"/>
      <c r="Y32" s="398"/>
      <c r="Z32" s="387"/>
    </row>
    <row r="33" spans="5:26" ht="15">
      <c r="G33" s="296" t="s">
        <v>228</v>
      </c>
      <c r="H33" s="296" t="s">
        <v>393</v>
      </c>
      <c r="I33" s="297" t="s">
        <v>394</v>
      </c>
      <c r="N33" s="291" t="s">
        <v>395</v>
      </c>
      <c r="O33" s="291">
        <v>10120101</v>
      </c>
      <c r="P33" s="292"/>
      <c r="U33" s="300">
        <v>10070103</v>
      </c>
      <c r="V33" s="301" t="s">
        <v>396</v>
      </c>
      <c r="W33" s="307" t="s">
        <v>397</v>
      </c>
      <c r="X33" s="387"/>
      <c r="Y33" s="398"/>
      <c r="Z33" s="387"/>
    </row>
    <row r="34" spans="5:26" ht="15">
      <c r="G34" s="296" t="s">
        <v>240</v>
      </c>
      <c r="H34" s="296" t="s">
        <v>398</v>
      </c>
      <c r="I34" s="297" t="s">
        <v>399</v>
      </c>
      <c r="N34" s="291" t="s">
        <v>400</v>
      </c>
      <c r="O34" s="291">
        <v>10120102</v>
      </c>
      <c r="P34" s="292"/>
      <c r="U34" s="293" t="s">
        <v>284</v>
      </c>
      <c r="V34" s="294" t="s">
        <v>401</v>
      </c>
      <c r="W34" s="302"/>
      <c r="X34" s="387" t="s">
        <v>257</v>
      </c>
      <c r="Y34" s="387" t="s">
        <v>402</v>
      </c>
      <c r="Z34" s="387" t="s">
        <v>225</v>
      </c>
    </row>
    <row r="35" spans="5:26" ht="15">
      <c r="E35" s="310"/>
      <c r="G35" s="296" t="s">
        <v>240</v>
      </c>
      <c r="H35" s="296" t="s">
        <v>403</v>
      </c>
      <c r="I35" s="297" t="s">
        <v>404</v>
      </c>
      <c r="N35" s="291" t="s">
        <v>405</v>
      </c>
      <c r="O35" s="291">
        <v>10130101</v>
      </c>
      <c r="P35" s="292"/>
      <c r="U35" s="311">
        <v>10080101</v>
      </c>
      <c r="V35" s="312" t="s">
        <v>406</v>
      </c>
      <c r="W35" s="305" t="s">
        <v>407</v>
      </c>
      <c r="X35" s="388"/>
      <c r="Y35" s="387"/>
      <c r="Z35" s="388"/>
    </row>
    <row r="36" spans="5:26" ht="15">
      <c r="G36" s="296" t="s">
        <v>240</v>
      </c>
      <c r="H36" s="296" t="s">
        <v>408</v>
      </c>
      <c r="I36" s="297" t="s">
        <v>409</v>
      </c>
      <c r="N36" s="291" t="s">
        <v>410</v>
      </c>
      <c r="O36" s="291">
        <v>10130102</v>
      </c>
      <c r="P36" s="292"/>
      <c r="U36" s="313">
        <v>10080102</v>
      </c>
      <c r="V36" s="314" t="s">
        <v>411</v>
      </c>
      <c r="W36" s="307" t="s">
        <v>412</v>
      </c>
      <c r="X36" s="388"/>
      <c r="Y36" s="387"/>
      <c r="Z36" s="388"/>
    </row>
    <row r="37" spans="5:26" ht="15">
      <c r="G37" s="296" t="s">
        <v>240</v>
      </c>
      <c r="H37" s="296" t="s">
        <v>413</v>
      </c>
      <c r="I37" s="297" t="s">
        <v>414</v>
      </c>
      <c r="N37" s="291" t="s">
        <v>415</v>
      </c>
      <c r="O37" s="291">
        <v>10140101</v>
      </c>
      <c r="P37" s="292"/>
      <c r="U37" s="293" t="s">
        <v>293</v>
      </c>
      <c r="V37" s="294" t="s">
        <v>416</v>
      </c>
      <c r="W37" s="302"/>
      <c r="X37" s="394" t="s">
        <v>417</v>
      </c>
      <c r="Y37" s="389" t="s">
        <v>418</v>
      </c>
      <c r="Z37" s="399" t="s">
        <v>419</v>
      </c>
    </row>
    <row r="38" spans="5:26" ht="15">
      <c r="G38" s="296" t="s">
        <v>240</v>
      </c>
      <c r="H38" s="296" t="s">
        <v>420</v>
      </c>
      <c r="I38" s="297" t="s">
        <v>421</v>
      </c>
      <c r="N38" s="291" t="s">
        <v>422</v>
      </c>
      <c r="O38" s="315" t="s">
        <v>423</v>
      </c>
      <c r="P38" s="292"/>
      <c r="U38" s="313">
        <v>10090101</v>
      </c>
      <c r="V38" s="314" t="s">
        <v>424</v>
      </c>
      <c r="W38" s="307" t="s">
        <v>425</v>
      </c>
      <c r="X38" s="395"/>
      <c r="Y38" s="393"/>
      <c r="Z38" s="400"/>
    </row>
    <row r="39" spans="5:26" ht="15">
      <c r="G39" s="296" t="s">
        <v>250</v>
      </c>
      <c r="H39" s="296" t="s">
        <v>426</v>
      </c>
      <c r="I39" s="297" t="s">
        <v>427</v>
      </c>
      <c r="N39" s="291" t="s">
        <v>428</v>
      </c>
      <c r="O39" s="315" t="s">
        <v>429</v>
      </c>
      <c r="P39" s="292"/>
      <c r="U39" s="293" t="s">
        <v>302</v>
      </c>
      <c r="V39" s="294" t="s">
        <v>430</v>
      </c>
      <c r="W39" s="302"/>
      <c r="X39" s="401" t="s">
        <v>431</v>
      </c>
      <c r="Y39" s="389" t="s">
        <v>432</v>
      </c>
      <c r="Z39" s="399" t="s">
        <v>419</v>
      </c>
    </row>
    <row r="40" spans="5:26" ht="15">
      <c r="G40" s="296" t="s">
        <v>250</v>
      </c>
      <c r="H40" s="296" t="s">
        <v>433</v>
      </c>
      <c r="I40" s="297" t="s">
        <v>434</v>
      </c>
      <c r="N40" s="291" t="s">
        <v>435</v>
      </c>
      <c r="O40" s="315" t="s">
        <v>436</v>
      </c>
      <c r="U40" s="316">
        <v>10100101</v>
      </c>
      <c r="V40" s="317" t="s">
        <v>437</v>
      </c>
      <c r="W40" s="307" t="s">
        <v>438</v>
      </c>
      <c r="X40" s="402"/>
      <c r="Y40" s="393"/>
      <c r="Z40" s="400"/>
    </row>
    <row r="41" spans="5:26" ht="15">
      <c r="G41" s="296" t="s">
        <v>250</v>
      </c>
      <c r="H41" s="296" t="s">
        <v>439</v>
      </c>
      <c r="I41" s="297" t="s">
        <v>440</v>
      </c>
      <c r="N41" s="291" t="s">
        <v>441</v>
      </c>
      <c r="O41" s="315" t="s">
        <v>442</v>
      </c>
      <c r="U41" s="293" t="s">
        <v>310</v>
      </c>
      <c r="V41" s="294" t="s">
        <v>443</v>
      </c>
      <c r="W41" s="302"/>
      <c r="X41" s="387" t="s">
        <v>431</v>
      </c>
      <c r="Y41" s="387" t="s">
        <v>444</v>
      </c>
      <c r="Z41" s="387" t="s">
        <v>445</v>
      </c>
    </row>
    <row r="42" spans="5:26" ht="15">
      <c r="G42" s="296" t="s">
        <v>250</v>
      </c>
      <c r="H42" s="296" t="s">
        <v>446</v>
      </c>
      <c r="I42" s="297" t="s">
        <v>447</v>
      </c>
      <c r="N42" s="291" t="s">
        <v>448</v>
      </c>
      <c r="O42" s="315" t="s">
        <v>404</v>
      </c>
      <c r="U42" s="311">
        <v>10110101</v>
      </c>
      <c r="V42" s="312" t="s">
        <v>449</v>
      </c>
      <c r="W42" s="305"/>
      <c r="X42" s="387"/>
      <c r="Y42" s="387"/>
      <c r="Z42" s="387"/>
    </row>
    <row r="43" spans="5:26" ht="15">
      <c r="G43" s="296" t="s">
        <v>250</v>
      </c>
      <c r="H43" s="296" t="s">
        <v>450</v>
      </c>
      <c r="I43" s="297" t="s">
        <v>451</v>
      </c>
      <c r="N43" s="291" t="s">
        <v>452</v>
      </c>
      <c r="O43" s="315" t="s">
        <v>409</v>
      </c>
      <c r="U43" s="311">
        <v>10110102</v>
      </c>
      <c r="V43" s="312" t="s">
        <v>453</v>
      </c>
      <c r="W43" s="305"/>
      <c r="X43" s="387"/>
      <c r="Y43" s="387"/>
      <c r="Z43" s="387"/>
    </row>
    <row r="44" spans="5:26" ht="15">
      <c r="G44" s="296" t="s">
        <v>250</v>
      </c>
      <c r="H44" s="296" t="s">
        <v>454</v>
      </c>
      <c r="I44" s="297" t="s">
        <v>455</v>
      </c>
      <c r="U44" s="313">
        <v>10110103</v>
      </c>
      <c r="V44" s="314" t="s">
        <v>456</v>
      </c>
      <c r="W44" s="307"/>
      <c r="X44" s="387"/>
      <c r="Y44" s="387"/>
      <c r="Z44" s="387"/>
    </row>
    <row r="45" spans="5:26" ht="12.75">
      <c r="G45" s="296" t="s">
        <v>250</v>
      </c>
      <c r="H45" s="296" t="s">
        <v>457</v>
      </c>
      <c r="I45" s="297" t="s">
        <v>458</v>
      </c>
      <c r="U45" s="293" t="s">
        <v>318</v>
      </c>
      <c r="V45" s="294" t="s">
        <v>459</v>
      </c>
      <c r="W45" s="302"/>
      <c r="X45" s="387" t="s">
        <v>460</v>
      </c>
      <c r="Y45" s="387" t="s">
        <v>461</v>
      </c>
      <c r="Z45" s="387" t="s">
        <v>462</v>
      </c>
    </row>
    <row r="46" spans="5:26" ht="15">
      <c r="G46" s="296" t="s">
        <v>250</v>
      </c>
      <c r="H46" s="296" t="s">
        <v>463</v>
      </c>
      <c r="I46" s="297" t="s">
        <v>464</v>
      </c>
      <c r="U46" s="311">
        <v>10120101</v>
      </c>
      <c r="V46" s="312" t="s">
        <v>465</v>
      </c>
      <c r="W46" s="305" t="s">
        <v>466</v>
      </c>
      <c r="X46" s="388"/>
      <c r="Y46" s="387"/>
      <c r="Z46" s="388"/>
    </row>
    <row r="47" spans="5:26" ht="15">
      <c r="G47" s="296" t="s">
        <v>250</v>
      </c>
      <c r="H47" s="296" t="s">
        <v>467</v>
      </c>
      <c r="I47" s="297" t="s">
        <v>468</v>
      </c>
      <c r="U47" s="313">
        <v>10120102</v>
      </c>
      <c r="V47" s="314" t="s">
        <v>469</v>
      </c>
      <c r="W47" s="307" t="s">
        <v>470</v>
      </c>
      <c r="X47" s="388"/>
      <c r="Y47" s="387"/>
      <c r="Z47" s="388"/>
    </row>
    <row r="48" spans="5:26" ht="12.75">
      <c r="G48" s="296" t="s">
        <v>250</v>
      </c>
      <c r="H48" s="296" t="s">
        <v>471</v>
      </c>
      <c r="I48" s="297" t="s">
        <v>472</v>
      </c>
      <c r="U48" s="293" t="s">
        <v>326</v>
      </c>
      <c r="V48" s="294" t="s">
        <v>473</v>
      </c>
      <c r="W48" s="302"/>
      <c r="X48" s="387" t="s">
        <v>431</v>
      </c>
      <c r="Y48" s="387" t="s">
        <v>474</v>
      </c>
      <c r="Z48" s="387" t="s">
        <v>445</v>
      </c>
    </row>
    <row r="49" spans="7:26" ht="15">
      <c r="G49" s="296" t="s">
        <v>250</v>
      </c>
      <c r="H49" s="296" t="s">
        <v>475</v>
      </c>
      <c r="I49" s="297" t="s">
        <v>476</v>
      </c>
      <c r="U49" s="311">
        <v>10130101</v>
      </c>
      <c r="V49" s="312" t="s">
        <v>477</v>
      </c>
      <c r="W49" s="305" t="s">
        <v>478</v>
      </c>
      <c r="X49" s="388"/>
      <c r="Y49" s="387"/>
      <c r="Z49" s="388"/>
    </row>
    <row r="50" spans="7:26" ht="15">
      <c r="G50" s="296" t="s">
        <v>250</v>
      </c>
      <c r="H50" s="296" t="s">
        <v>479</v>
      </c>
      <c r="I50" s="297" t="s">
        <v>480</v>
      </c>
      <c r="U50" s="311">
        <v>10130102</v>
      </c>
      <c r="V50" s="312" t="s">
        <v>481</v>
      </c>
      <c r="W50" s="307" t="s">
        <v>482</v>
      </c>
      <c r="X50" s="388"/>
      <c r="Y50" s="387"/>
      <c r="Z50" s="388"/>
    </row>
    <row r="51" spans="7:26" ht="12.75">
      <c r="G51" s="296" t="s">
        <v>250</v>
      </c>
      <c r="H51" s="296" t="s">
        <v>483</v>
      </c>
      <c r="I51" s="297" t="s">
        <v>484</v>
      </c>
      <c r="U51" s="293" t="s">
        <v>334</v>
      </c>
      <c r="V51" s="294" t="s">
        <v>485</v>
      </c>
      <c r="W51" s="302"/>
      <c r="X51" s="401" t="s">
        <v>431</v>
      </c>
      <c r="Y51" s="389" t="s">
        <v>486</v>
      </c>
      <c r="Z51" s="399" t="s">
        <v>225</v>
      </c>
    </row>
    <row r="52" spans="7:26" ht="15">
      <c r="G52" s="296" t="s">
        <v>250</v>
      </c>
      <c r="H52" s="296" t="s">
        <v>487</v>
      </c>
      <c r="I52" s="297" t="s">
        <v>488</v>
      </c>
      <c r="U52" s="313">
        <v>10140101</v>
      </c>
      <c r="V52" s="314" t="s">
        <v>489</v>
      </c>
      <c r="W52" s="307" t="s">
        <v>490</v>
      </c>
      <c r="X52" s="402"/>
      <c r="Y52" s="393"/>
      <c r="Z52" s="400"/>
    </row>
    <row r="53" spans="7:26" ht="16.5">
      <c r="G53" s="296" t="s">
        <v>250</v>
      </c>
      <c r="H53" s="296" t="s">
        <v>491</v>
      </c>
      <c r="I53" s="297" t="s">
        <v>492</v>
      </c>
      <c r="U53" s="318" t="s">
        <v>404</v>
      </c>
      <c r="V53" s="319"/>
      <c r="W53" s="291" t="s">
        <v>493</v>
      </c>
      <c r="X53" s="319"/>
      <c r="Y53" s="319"/>
      <c r="Z53" s="319"/>
    </row>
    <row r="54" spans="7:26" ht="16.5">
      <c r="G54" s="296" t="s">
        <v>250</v>
      </c>
      <c r="H54" s="296" t="s">
        <v>494</v>
      </c>
      <c r="I54" s="297" t="s">
        <v>495</v>
      </c>
      <c r="U54" s="318" t="s">
        <v>409</v>
      </c>
      <c r="V54" s="319"/>
      <c r="W54" s="319" t="s">
        <v>496</v>
      </c>
      <c r="X54" s="319"/>
      <c r="Y54" s="319"/>
      <c r="Z54" s="319"/>
    </row>
    <row r="55" spans="7:26">
      <c r="G55" s="296" t="s">
        <v>250</v>
      </c>
      <c r="H55" s="296" t="s">
        <v>497</v>
      </c>
      <c r="I55" s="297" t="s">
        <v>498</v>
      </c>
    </row>
    <row r="56" spans="7:26">
      <c r="G56" s="296" t="s">
        <v>250</v>
      </c>
      <c r="H56" s="296" t="s">
        <v>499</v>
      </c>
      <c r="I56" s="297" t="s">
        <v>500</v>
      </c>
    </row>
    <row r="57" spans="7:26">
      <c r="G57" s="296" t="s">
        <v>250</v>
      </c>
      <c r="H57" s="296" t="s">
        <v>501</v>
      </c>
      <c r="I57" s="297" t="s">
        <v>502</v>
      </c>
    </row>
    <row r="58" spans="7:26">
      <c r="G58" s="296" t="s">
        <v>250</v>
      </c>
      <c r="H58" s="296" t="s">
        <v>503</v>
      </c>
      <c r="I58" s="297" t="s">
        <v>504</v>
      </c>
    </row>
    <row r="59" spans="7:26">
      <c r="G59" s="296" t="s">
        <v>250</v>
      </c>
      <c r="H59" s="296" t="s">
        <v>505</v>
      </c>
      <c r="I59" s="297" t="s">
        <v>506</v>
      </c>
    </row>
    <row r="60" spans="7:26">
      <c r="G60" s="296" t="s">
        <v>250</v>
      </c>
      <c r="H60" s="296" t="s">
        <v>507</v>
      </c>
      <c r="I60" s="297" t="s">
        <v>508</v>
      </c>
    </row>
    <row r="61" spans="7:26">
      <c r="G61" s="296" t="s">
        <v>250</v>
      </c>
      <c r="H61" s="296" t="s">
        <v>509</v>
      </c>
      <c r="I61" s="297" t="s">
        <v>510</v>
      </c>
    </row>
    <row r="62" spans="7:26">
      <c r="G62" s="296" t="s">
        <v>250</v>
      </c>
      <c r="H62" s="296" t="s">
        <v>511</v>
      </c>
      <c r="I62" s="297" t="s">
        <v>512</v>
      </c>
    </row>
    <row r="63" spans="7:26">
      <c r="G63" s="296" t="s">
        <v>250</v>
      </c>
      <c r="H63" s="296" t="s">
        <v>513</v>
      </c>
      <c r="I63" s="297" t="s">
        <v>514</v>
      </c>
    </row>
    <row r="64" spans="7:26">
      <c r="G64" s="296" t="s">
        <v>250</v>
      </c>
      <c r="H64" s="296" t="s">
        <v>515</v>
      </c>
      <c r="I64" s="297" t="s">
        <v>516</v>
      </c>
    </row>
    <row r="65" spans="7:9">
      <c r="G65" s="296" t="s">
        <v>250</v>
      </c>
      <c r="H65" s="296" t="s">
        <v>517</v>
      </c>
      <c r="I65" s="297" t="s">
        <v>518</v>
      </c>
    </row>
    <row r="66" spans="7:9">
      <c r="G66" s="296" t="s">
        <v>250</v>
      </c>
      <c r="H66" s="296" t="s">
        <v>519</v>
      </c>
      <c r="I66" s="297" t="s">
        <v>520</v>
      </c>
    </row>
    <row r="67" spans="7:9">
      <c r="G67" s="296" t="s">
        <v>250</v>
      </c>
      <c r="H67" s="296" t="s">
        <v>521</v>
      </c>
      <c r="I67" s="297" t="s">
        <v>522</v>
      </c>
    </row>
    <row r="68" spans="7:9">
      <c r="G68" s="296" t="s">
        <v>261</v>
      </c>
      <c r="H68" s="296" t="s">
        <v>523</v>
      </c>
      <c r="I68" s="297" t="s">
        <v>524</v>
      </c>
    </row>
    <row r="69" spans="7:9">
      <c r="G69" s="296" t="s">
        <v>261</v>
      </c>
      <c r="H69" s="296" t="s">
        <v>525</v>
      </c>
      <c r="I69" s="297" t="s">
        <v>526</v>
      </c>
    </row>
    <row r="70" spans="7:9">
      <c r="G70" s="296" t="s">
        <v>261</v>
      </c>
      <c r="H70" s="296" t="s">
        <v>527</v>
      </c>
      <c r="I70" s="297" t="s">
        <v>528</v>
      </c>
    </row>
    <row r="71" spans="7:9">
      <c r="G71" s="296" t="s">
        <v>261</v>
      </c>
      <c r="H71" s="296" t="s">
        <v>529</v>
      </c>
      <c r="I71" s="297" t="s">
        <v>530</v>
      </c>
    </row>
    <row r="72" spans="7:9">
      <c r="G72" s="296" t="s">
        <v>261</v>
      </c>
      <c r="H72" s="296" t="s">
        <v>531</v>
      </c>
      <c r="I72" s="297" t="s">
        <v>532</v>
      </c>
    </row>
    <row r="73" spans="7:9">
      <c r="G73" s="296" t="s">
        <v>261</v>
      </c>
      <c r="H73" s="296" t="s">
        <v>533</v>
      </c>
      <c r="I73" s="297" t="s">
        <v>534</v>
      </c>
    </row>
    <row r="74" spans="7:9">
      <c r="G74" s="296" t="s">
        <v>261</v>
      </c>
      <c r="H74" s="296" t="s">
        <v>535</v>
      </c>
      <c r="I74" s="297" t="s">
        <v>536</v>
      </c>
    </row>
    <row r="75" spans="7:9">
      <c r="G75" s="296" t="s">
        <v>261</v>
      </c>
      <c r="H75" s="296" t="s">
        <v>537</v>
      </c>
      <c r="I75" s="297" t="s">
        <v>538</v>
      </c>
    </row>
    <row r="76" spans="7:9">
      <c r="G76" s="296" t="s">
        <v>270</v>
      </c>
      <c r="H76" s="296" t="s">
        <v>539</v>
      </c>
      <c r="I76" s="297" t="s">
        <v>540</v>
      </c>
    </row>
    <row r="77" spans="7:9">
      <c r="G77" s="296" t="s">
        <v>270</v>
      </c>
      <c r="H77" s="296" t="s">
        <v>541</v>
      </c>
      <c r="I77" s="297" t="s">
        <v>542</v>
      </c>
    </row>
    <row r="78" spans="7:9">
      <c r="G78" s="296" t="s">
        <v>270</v>
      </c>
      <c r="H78" s="296" t="s">
        <v>543</v>
      </c>
      <c r="I78" s="297" t="s">
        <v>544</v>
      </c>
    </row>
    <row r="79" spans="7:9">
      <c r="G79" s="296" t="s">
        <v>270</v>
      </c>
      <c r="H79" s="296" t="s">
        <v>545</v>
      </c>
      <c r="I79" s="297" t="s">
        <v>546</v>
      </c>
    </row>
    <row r="80" spans="7:9">
      <c r="G80" s="296" t="s">
        <v>270</v>
      </c>
      <c r="H80" s="296" t="s">
        <v>547</v>
      </c>
      <c r="I80" s="297" t="s">
        <v>548</v>
      </c>
    </row>
    <row r="81" spans="7:9">
      <c r="G81" s="296" t="s">
        <v>270</v>
      </c>
      <c r="H81" s="296" t="s">
        <v>549</v>
      </c>
      <c r="I81" s="297" t="s">
        <v>550</v>
      </c>
    </row>
    <row r="82" spans="7:9">
      <c r="G82" s="296" t="s">
        <v>270</v>
      </c>
      <c r="H82" s="296" t="s">
        <v>551</v>
      </c>
      <c r="I82" s="297" t="s">
        <v>552</v>
      </c>
    </row>
    <row r="83" spans="7:9">
      <c r="G83" s="296" t="s">
        <v>270</v>
      </c>
      <c r="H83" s="296" t="s">
        <v>553</v>
      </c>
      <c r="I83" s="297" t="s">
        <v>554</v>
      </c>
    </row>
    <row r="84" spans="7:9">
      <c r="G84" s="296" t="s">
        <v>270</v>
      </c>
      <c r="H84" s="296" t="s">
        <v>555</v>
      </c>
      <c r="I84" s="297" t="s">
        <v>556</v>
      </c>
    </row>
    <row r="85" spans="7:9">
      <c r="G85" s="296" t="s">
        <v>270</v>
      </c>
      <c r="H85" s="296" t="s">
        <v>557</v>
      </c>
      <c r="I85" s="297" t="s">
        <v>558</v>
      </c>
    </row>
    <row r="86" spans="7:9">
      <c r="G86" s="296" t="s">
        <v>270</v>
      </c>
      <c r="H86" s="296" t="s">
        <v>559</v>
      </c>
      <c r="I86" s="297" t="s">
        <v>560</v>
      </c>
    </row>
    <row r="87" spans="7:9">
      <c r="G87" s="296" t="s">
        <v>270</v>
      </c>
      <c r="H87" s="296" t="s">
        <v>561</v>
      </c>
      <c r="I87" s="297" t="s">
        <v>562</v>
      </c>
    </row>
    <row r="88" spans="7:9">
      <c r="G88" s="296" t="s">
        <v>270</v>
      </c>
      <c r="H88" s="296" t="s">
        <v>563</v>
      </c>
      <c r="I88" s="297" t="s">
        <v>564</v>
      </c>
    </row>
    <row r="89" spans="7:9">
      <c r="G89" s="296" t="s">
        <v>270</v>
      </c>
      <c r="H89" s="296" t="s">
        <v>565</v>
      </c>
      <c r="I89" s="297" t="s">
        <v>566</v>
      </c>
    </row>
    <row r="90" spans="7:9">
      <c r="G90" s="296" t="s">
        <v>270</v>
      </c>
      <c r="H90" s="296" t="s">
        <v>567</v>
      </c>
      <c r="I90" s="297" t="s">
        <v>568</v>
      </c>
    </row>
    <row r="91" spans="7:9">
      <c r="G91" s="296" t="s">
        <v>270</v>
      </c>
      <c r="H91" s="296" t="s">
        <v>569</v>
      </c>
      <c r="I91" s="297" t="s">
        <v>570</v>
      </c>
    </row>
    <row r="92" spans="7:9">
      <c r="G92" s="296" t="s">
        <v>270</v>
      </c>
      <c r="H92" s="296" t="s">
        <v>571</v>
      </c>
      <c r="I92" s="297" t="s">
        <v>572</v>
      </c>
    </row>
    <row r="93" spans="7:9">
      <c r="G93" s="296" t="s">
        <v>270</v>
      </c>
      <c r="H93" s="296" t="s">
        <v>573</v>
      </c>
      <c r="I93" s="297" t="s">
        <v>574</v>
      </c>
    </row>
    <row r="94" spans="7:9">
      <c r="G94" s="296" t="s">
        <v>270</v>
      </c>
      <c r="H94" s="296" t="s">
        <v>575</v>
      </c>
      <c r="I94" s="297" t="s">
        <v>576</v>
      </c>
    </row>
    <row r="95" spans="7:9">
      <c r="G95" s="296" t="s">
        <v>270</v>
      </c>
      <c r="H95" s="296" t="s">
        <v>577</v>
      </c>
      <c r="I95" s="297" t="s">
        <v>578</v>
      </c>
    </row>
    <row r="96" spans="7:9">
      <c r="G96" s="296" t="s">
        <v>270</v>
      </c>
      <c r="H96" s="296" t="s">
        <v>579</v>
      </c>
      <c r="I96" s="297" t="s">
        <v>580</v>
      </c>
    </row>
    <row r="97" spans="7:9">
      <c r="G97" s="296" t="s">
        <v>280</v>
      </c>
      <c r="H97" s="296" t="s">
        <v>581</v>
      </c>
      <c r="I97" s="297" t="s">
        <v>582</v>
      </c>
    </row>
    <row r="98" spans="7:9">
      <c r="G98" s="296" t="s">
        <v>280</v>
      </c>
      <c r="H98" s="296" t="s">
        <v>583</v>
      </c>
      <c r="I98" s="297" t="s">
        <v>584</v>
      </c>
    </row>
    <row r="99" spans="7:9">
      <c r="G99" s="296" t="s">
        <v>280</v>
      </c>
      <c r="H99" s="296" t="s">
        <v>585</v>
      </c>
      <c r="I99" s="297" t="s">
        <v>586</v>
      </c>
    </row>
    <row r="100" spans="7:9">
      <c r="G100" s="296" t="s">
        <v>280</v>
      </c>
      <c r="H100" s="296" t="s">
        <v>587</v>
      </c>
      <c r="I100" s="297" t="s">
        <v>588</v>
      </c>
    </row>
    <row r="101" spans="7:9">
      <c r="G101" s="296" t="s">
        <v>280</v>
      </c>
      <c r="H101" s="296" t="s">
        <v>589</v>
      </c>
      <c r="I101" s="297" t="s">
        <v>590</v>
      </c>
    </row>
    <row r="102" spans="7:9">
      <c r="G102" s="296" t="s">
        <v>280</v>
      </c>
      <c r="H102" s="296" t="s">
        <v>591</v>
      </c>
      <c r="I102" s="297" t="s">
        <v>592</v>
      </c>
    </row>
    <row r="103" spans="7:9">
      <c r="G103" s="296" t="s">
        <v>280</v>
      </c>
      <c r="H103" s="296" t="s">
        <v>593</v>
      </c>
      <c r="I103" s="297" t="s">
        <v>594</v>
      </c>
    </row>
    <row r="104" spans="7:9">
      <c r="G104" s="296" t="s">
        <v>280</v>
      </c>
      <c r="H104" s="296" t="s">
        <v>595</v>
      </c>
      <c r="I104" s="297" t="s">
        <v>596</v>
      </c>
    </row>
    <row r="105" spans="7:9">
      <c r="G105" s="296" t="s">
        <v>289</v>
      </c>
      <c r="H105" s="296" t="s">
        <v>597</v>
      </c>
      <c r="I105" s="297" t="s">
        <v>598</v>
      </c>
    </row>
    <row r="106" spans="7:9">
      <c r="G106" s="296" t="s">
        <v>289</v>
      </c>
      <c r="H106" s="296" t="s">
        <v>599</v>
      </c>
      <c r="I106" s="297" t="s">
        <v>600</v>
      </c>
    </row>
    <row r="107" spans="7:9">
      <c r="G107" s="296" t="s">
        <v>289</v>
      </c>
      <c r="H107" s="296" t="s">
        <v>601</v>
      </c>
      <c r="I107" s="297" t="s">
        <v>602</v>
      </c>
    </row>
    <row r="108" spans="7:9">
      <c r="G108" s="296" t="s">
        <v>289</v>
      </c>
      <c r="H108" s="296" t="s">
        <v>603</v>
      </c>
      <c r="I108" s="297" t="s">
        <v>604</v>
      </c>
    </row>
    <row r="109" spans="7:9">
      <c r="G109" s="296" t="s">
        <v>289</v>
      </c>
      <c r="H109" s="296" t="s">
        <v>605</v>
      </c>
      <c r="I109" s="297" t="s">
        <v>606</v>
      </c>
    </row>
    <row r="110" spans="7:9">
      <c r="G110" s="296" t="s">
        <v>289</v>
      </c>
      <c r="H110" s="296" t="s">
        <v>607</v>
      </c>
      <c r="I110" s="297" t="s">
        <v>608</v>
      </c>
    </row>
    <row r="111" spans="7:9">
      <c r="G111" s="296" t="s">
        <v>289</v>
      </c>
      <c r="H111" s="296" t="s">
        <v>609</v>
      </c>
      <c r="I111" s="297" t="s">
        <v>610</v>
      </c>
    </row>
    <row r="112" spans="7:9">
      <c r="G112" s="296" t="s">
        <v>289</v>
      </c>
      <c r="H112" s="296" t="s">
        <v>611</v>
      </c>
      <c r="I112" s="297" t="s">
        <v>612</v>
      </c>
    </row>
    <row r="113" spans="7:9">
      <c r="G113" s="296" t="s">
        <v>297</v>
      </c>
      <c r="H113" s="296" t="s">
        <v>613</v>
      </c>
      <c r="I113" s="297" t="s">
        <v>614</v>
      </c>
    </row>
    <row r="114" spans="7:9">
      <c r="G114" s="296" t="s">
        <v>297</v>
      </c>
      <c r="H114" s="296" t="s">
        <v>615</v>
      </c>
      <c r="I114" s="297" t="s">
        <v>616</v>
      </c>
    </row>
    <row r="115" spans="7:9">
      <c r="G115" s="296" t="s">
        <v>297</v>
      </c>
      <c r="H115" s="296" t="s">
        <v>617</v>
      </c>
      <c r="I115" s="297" t="s">
        <v>618</v>
      </c>
    </row>
    <row r="116" spans="7:9">
      <c r="G116" s="296" t="s">
        <v>297</v>
      </c>
      <c r="H116" s="296" t="s">
        <v>619</v>
      </c>
      <c r="I116" s="297" t="s">
        <v>620</v>
      </c>
    </row>
    <row r="117" spans="7:9">
      <c r="G117" s="296" t="s">
        <v>297</v>
      </c>
      <c r="H117" s="296" t="s">
        <v>621</v>
      </c>
      <c r="I117" s="297" t="s">
        <v>622</v>
      </c>
    </row>
    <row r="118" spans="7:9">
      <c r="G118" s="296" t="s">
        <v>297</v>
      </c>
      <c r="H118" s="296" t="s">
        <v>623</v>
      </c>
      <c r="I118" s="297" t="s">
        <v>624</v>
      </c>
    </row>
    <row r="119" spans="7:9">
      <c r="G119" s="296" t="s">
        <v>297</v>
      </c>
      <c r="H119" s="296" t="s">
        <v>625</v>
      </c>
      <c r="I119" s="297" t="s">
        <v>626</v>
      </c>
    </row>
    <row r="120" spans="7:9">
      <c r="G120" s="296" t="s">
        <v>297</v>
      </c>
      <c r="H120" s="296" t="s">
        <v>627</v>
      </c>
      <c r="I120" s="297" t="s">
        <v>628</v>
      </c>
    </row>
    <row r="121" spans="7:9">
      <c r="G121" s="296" t="s">
        <v>297</v>
      </c>
      <c r="H121" s="296" t="s">
        <v>629</v>
      </c>
      <c r="I121" s="297" t="s">
        <v>630</v>
      </c>
    </row>
    <row r="122" spans="7:9">
      <c r="G122" s="296" t="s">
        <v>297</v>
      </c>
      <c r="H122" s="296" t="s">
        <v>631</v>
      </c>
      <c r="I122" s="297" t="s">
        <v>632</v>
      </c>
    </row>
    <row r="123" spans="7:9">
      <c r="G123" s="296" t="s">
        <v>633</v>
      </c>
      <c r="H123" s="296" t="s">
        <v>634</v>
      </c>
      <c r="I123" s="297" t="s">
        <v>635</v>
      </c>
    </row>
    <row r="124" spans="7:9">
      <c r="G124" s="296" t="s">
        <v>633</v>
      </c>
      <c r="H124" s="296" t="s">
        <v>636</v>
      </c>
      <c r="I124" s="297" t="s">
        <v>637</v>
      </c>
    </row>
    <row r="125" spans="7:9">
      <c r="G125" s="296" t="s">
        <v>633</v>
      </c>
      <c r="H125" s="296" t="s">
        <v>638</v>
      </c>
      <c r="I125" s="297" t="s">
        <v>639</v>
      </c>
    </row>
    <row r="126" spans="7:9">
      <c r="G126" s="296" t="s">
        <v>633</v>
      </c>
      <c r="H126" s="296" t="s">
        <v>640</v>
      </c>
      <c r="I126" s="297" t="s">
        <v>641</v>
      </c>
    </row>
    <row r="127" spans="7:9">
      <c r="G127" s="296" t="s">
        <v>633</v>
      </c>
      <c r="H127" s="296" t="s">
        <v>642</v>
      </c>
      <c r="I127" s="297" t="s">
        <v>643</v>
      </c>
    </row>
    <row r="128" spans="7:9">
      <c r="G128" s="296" t="s">
        <v>633</v>
      </c>
      <c r="H128" s="296" t="s">
        <v>644</v>
      </c>
      <c r="I128" s="297" t="s">
        <v>645</v>
      </c>
    </row>
    <row r="129" spans="7:9">
      <c r="G129" s="296" t="s">
        <v>633</v>
      </c>
      <c r="H129" s="296" t="s">
        <v>646</v>
      </c>
      <c r="I129" s="297" t="s">
        <v>647</v>
      </c>
    </row>
    <row r="130" spans="7:9">
      <c r="G130" s="296" t="s">
        <v>633</v>
      </c>
      <c r="H130" s="296" t="s">
        <v>648</v>
      </c>
      <c r="I130" s="297" t="s">
        <v>649</v>
      </c>
    </row>
    <row r="131" spans="7:9">
      <c r="G131" s="296" t="s">
        <v>633</v>
      </c>
      <c r="H131" s="296" t="s">
        <v>650</v>
      </c>
      <c r="I131" s="297" t="s">
        <v>651</v>
      </c>
    </row>
    <row r="132" spans="7:9">
      <c r="G132" s="296" t="s">
        <v>633</v>
      </c>
      <c r="H132" s="296" t="s">
        <v>652</v>
      </c>
      <c r="I132" s="297" t="s">
        <v>653</v>
      </c>
    </row>
    <row r="133" spans="7:9">
      <c r="G133" s="296" t="s">
        <v>633</v>
      </c>
      <c r="H133" s="296" t="s">
        <v>654</v>
      </c>
      <c r="I133" s="297" t="s">
        <v>655</v>
      </c>
    </row>
    <row r="134" spans="7:9">
      <c r="G134" s="296" t="s">
        <v>297</v>
      </c>
      <c r="H134" s="296" t="s">
        <v>656</v>
      </c>
      <c r="I134" s="297" t="s">
        <v>657</v>
      </c>
    </row>
    <row r="135" spans="7:9">
      <c r="G135" s="296" t="s">
        <v>297</v>
      </c>
      <c r="H135" s="296" t="s">
        <v>658</v>
      </c>
      <c r="I135" s="297" t="s">
        <v>659</v>
      </c>
    </row>
    <row r="136" spans="7:9">
      <c r="G136" s="296" t="s">
        <v>314</v>
      </c>
      <c r="H136" s="296" t="s">
        <v>660</v>
      </c>
      <c r="I136" s="297" t="s">
        <v>661</v>
      </c>
    </row>
    <row r="137" spans="7:9">
      <c r="G137" s="296" t="s">
        <v>322</v>
      </c>
      <c r="H137" s="296" t="s">
        <v>662</v>
      </c>
      <c r="I137" s="297" t="s">
        <v>663</v>
      </c>
    </row>
    <row r="138" spans="7:9">
      <c r="G138" s="296" t="s">
        <v>322</v>
      </c>
      <c r="H138" s="296" t="s">
        <v>664</v>
      </c>
      <c r="I138" s="297" t="s">
        <v>665</v>
      </c>
    </row>
    <row r="139" spans="7:9">
      <c r="G139" s="296" t="s">
        <v>330</v>
      </c>
      <c r="H139" s="296" t="s">
        <v>666</v>
      </c>
      <c r="I139" s="297" t="s">
        <v>667</v>
      </c>
    </row>
    <row r="140" spans="7:9">
      <c r="G140" s="296" t="s">
        <v>330</v>
      </c>
      <c r="H140" s="296" t="s">
        <v>668</v>
      </c>
      <c r="I140" s="297" t="s">
        <v>669</v>
      </c>
    </row>
    <row r="141" spans="7:9">
      <c r="G141" s="296" t="s">
        <v>338</v>
      </c>
      <c r="H141" s="296" t="s">
        <v>670</v>
      </c>
      <c r="I141" s="297" t="s">
        <v>671</v>
      </c>
    </row>
    <row r="142" spans="7:9">
      <c r="G142" s="296" t="s">
        <v>338</v>
      </c>
      <c r="H142" s="296" t="s">
        <v>672</v>
      </c>
      <c r="I142" s="297" t="s">
        <v>673</v>
      </c>
    </row>
    <row r="143" spans="7:9">
      <c r="G143" s="296" t="s">
        <v>330</v>
      </c>
      <c r="H143" s="296" t="s">
        <v>674</v>
      </c>
      <c r="I143" s="297" t="s">
        <v>675</v>
      </c>
    </row>
    <row r="144" spans="7:9">
      <c r="G144" s="296" t="s">
        <v>422</v>
      </c>
      <c r="H144" s="296" t="s">
        <v>676</v>
      </c>
      <c r="I144" s="297" t="s">
        <v>677</v>
      </c>
    </row>
    <row r="145" spans="7:9">
      <c r="G145" s="296" t="s">
        <v>330</v>
      </c>
      <c r="H145" s="296" t="s">
        <v>678</v>
      </c>
      <c r="I145" s="297" t="s">
        <v>679</v>
      </c>
    </row>
    <row r="146" spans="7:9">
      <c r="G146" s="296" t="s">
        <v>330</v>
      </c>
      <c r="H146" s="296" t="s">
        <v>680</v>
      </c>
      <c r="I146" s="297" t="s">
        <v>681</v>
      </c>
    </row>
    <row r="147" spans="7:9">
      <c r="G147" s="296" t="s">
        <v>330</v>
      </c>
      <c r="H147" s="296" t="s">
        <v>682</v>
      </c>
      <c r="I147" s="297" t="s">
        <v>683</v>
      </c>
    </row>
    <row r="148" spans="7:9">
      <c r="G148" s="296" t="s">
        <v>330</v>
      </c>
      <c r="H148" s="296" t="s">
        <v>684</v>
      </c>
      <c r="I148" s="297" t="s">
        <v>685</v>
      </c>
    </row>
    <row r="149" spans="7:9">
      <c r="G149" s="296" t="s">
        <v>330</v>
      </c>
      <c r="H149" s="296" t="s">
        <v>686</v>
      </c>
      <c r="I149" s="297" t="s">
        <v>687</v>
      </c>
    </row>
    <row r="150" spans="7:9">
      <c r="G150" s="296" t="s">
        <v>330</v>
      </c>
      <c r="H150" s="296" t="s">
        <v>688</v>
      </c>
      <c r="I150" s="297" t="s">
        <v>689</v>
      </c>
    </row>
    <row r="151" spans="7:9">
      <c r="G151" s="296" t="s">
        <v>330</v>
      </c>
      <c r="H151" s="296" t="s">
        <v>690</v>
      </c>
      <c r="I151" s="297" t="s">
        <v>691</v>
      </c>
    </row>
    <row r="152" spans="7:9">
      <c r="G152" s="296" t="s">
        <v>350</v>
      </c>
      <c r="H152" s="296" t="s">
        <v>692</v>
      </c>
      <c r="I152" s="297" t="s">
        <v>693</v>
      </c>
    </row>
    <row r="153" spans="7:9">
      <c r="G153" s="296" t="s">
        <v>350</v>
      </c>
      <c r="H153" s="296" t="s">
        <v>694</v>
      </c>
      <c r="I153" s="297" t="s">
        <v>695</v>
      </c>
    </row>
    <row r="154" spans="7:9">
      <c r="G154" s="296" t="s">
        <v>350</v>
      </c>
      <c r="H154" s="296" t="s">
        <v>696</v>
      </c>
      <c r="I154" s="297" t="s">
        <v>697</v>
      </c>
    </row>
    <row r="155" spans="7:9">
      <c r="G155" s="296" t="s">
        <v>350</v>
      </c>
      <c r="H155" s="296" t="s">
        <v>698</v>
      </c>
      <c r="I155" s="297" t="s">
        <v>699</v>
      </c>
    </row>
    <row r="156" spans="7:9">
      <c r="G156" s="296" t="s">
        <v>350</v>
      </c>
      <c r="H156" s="296" t="s">
        <v>700</v>
      </c>
      <c r="I156" s="297" t="s">
        <v>701</v>
      </c>
    </row>
    <row r="157" spans="7:9">
      <c r="G157" s="296" t="s">
        <v>356</v>
      </c>
      <c r="H157" s="296" t="s">
        <v>702</v>
      </c>
      <c r="I157" s="297" t="s">
        <v>703</v>
      </c>
    </row>
    <row r="158" spans="7:9">
      <c r="G158" s="296" t="s">
        <v>356</v>
      </c>
      <c r="H158" s="296" t="s">
        <v>704</v>
      </c>
      <c r="I158" s="297" t="s">
        <v>705</v>
      </c>
    </row>
    <row r="159" spans="7:9">
      <c r="G159" s="296" t="s">
        <v>356</v>
      </c>
      <c r="H159" s="296" t="s">
        <v>706</v>
      </c>
      <c r="I159" s="297" t="s">
        <v>707</v>
      </c>
    </row>
    <row r="160" spans="7:9">
      <c r="G160" s="296" t="s">
        <v>356</v>
      </c>
      <c r="H160" s="296" t="s">
        <v>708</v>
      </c>
      <c r="I160" s="297" t="s">
        <v>709</v>
      </c>
    </row>
    <row r="161" spans="7:9">
      <c r="G161" s="296" t="s">
        <v>356</v>
      </c>
      <c r="H161" s="296" t="s">
        <v>710</v>
      </c>
      <c r="I161" s="297" t="s">
        <v>711</v>
      </c>
    </row>
    <row r="162" spans="7:9">
      <c r="G162" s="296" t="s">
        <v>356</v>
      </c>
      <c r="H162" s="296" t="s">
        <v>712</v>
      </c>
      <c r="I162" s="297" t="s">
        <v>713</v>
      </c>
    </row>
    <row r="163" spans="7:9">
      <c r="G163" s="296" t="s">
        <v>356</v>
      </c>
      <c r="H163" s="296" t="s">
        <v>714</v>
      </c>
      <c r="I163" s="297" t="s">
        <v>715</v>
      </c>
    </row>
    <row r="164" spans="7:9">
      <c r="G164" s="296" t="s">
        <v>356</v>
      </c>
      <c r="H164" s="296" t="s">
        <v>716</v>
      </c>
      <c r="I164" s="297" t="s">
        <v>717</v>
      </c>
    </row>
    <row r="165" spans="7:9">
      <c r="G165" s="296" t="s">
        <v>356</v>
      </c>
      <c r="H165" s="296" t="s">
        <v>718</v>
      </c>
      <c r="I165" s="297" t="s">
        <v>719</v>
      </c>
    </row>
    <row r="166" spans="7:9">
      <c r="G166" s="296" t="s">
        <v>356</v>
      </c>
      <c r="H166" s="296" t="s">
        <v>720</v>
      </c>
      <c r="I166" s="297" t="s">
        <v>721</v>
      </c>
    </row>
    <row r="167" spans="7:9">
      <c r="G167" s="296" t="s">
        <v>356</v>
      </c>
      <c r="H167" s="296" t="s">
        <v>722</v>
      </c>
      <c r="I167" s="297" t="s">
        <v>723</v>
      </c>
    </row>
    <row r="168" spans="7:9">
      <c r="G168" s="296" t="s">
        <v>363</v>
      </c>
      <c r="H168" s="296" t="s">
        <v>724</v>
      </c>
      <c r="I168" s="297" t="s">
        <v>725</v>
      </c>
    </row>
    <row r="169" spans="7:9">
      <c r="G169" s="296" t="s">
        <v>363</v>
      </c>
      <c r="H169" s="296" t="s">
        <v>726</v>
      </c>
      <c r="I169" s="297" t="s">
        <v>727</v>
      </c>
    </row>
    <row r="170" spans="7:9">
      <c r="G170" s="296" t="s">
        <v>363</v>
      </c>
      <c r="H170" s="296" t="s">
        <v>728</v>
      </c>
      <c r="I170" s="297" t="s">
        <v>729</v>
      </c>
    </row>
    <row r="171" spans="7:9">
      <c r="G171" s="296" t="s">
        <v>363</v>
      </c>
      <c r="H171" s="296" t="s">
        <v>730</v>
      </c>
      <c r="I171" s="297" t="s">
        <v>731</v>
      </c>
    </row>
    <row r="172" spans="7:9">
      <c r="G172" s="296" t="s">
        <v>363</v>
      </c>
      <c r="H172" s="296" t="s">
        <v>732</v>
      </c>
      <c r="I172" s="297" t="s">
        <v>733</v>
      </c>
    </row>
    <row r="173" spans="7:9">
      <c r="G173" s="296" t="s">
        <v>363</v>
      </c>
      <c r="H173" s="296" t="s">
        <v>734</v>
      </c>
      <c r="I173" s="297" t="s">
        <v>735</v>
      </c>
    </row>
    <row r="174" spans="7:9">
      <c r="G174" s="296" t="s">
        <v>363</v>
      </c>
      <c r="H174" s="296" t="s">
        <v>736</v>
      </c>
      <c r="I174" s="297" t="s">
        <v>737</v>
      </c>
    </row>
    <row r="175" spans="7:9">
      <c r="G175" s="296" t="s">
        <v>363</v>
      </c>
      <c r="H175" s="296" t="s">
        <v>738</v>
      </c>
      <c r="I175" s="297" t="s">
        <v>739</v>
      </c>
    </row>
    <row r="176" spans="7:9">
      <c r="G176" s="296" t="s">
        <v>363</v>
      </c>
      <c r="H176" s="296" t="s">
        <v>740</v>
      </c>
      <c r="I176" s="297" t="s">
        <v>741</v>
      </c>
    </row>
    <row r="177" spans="7:9">
      <c r="G177" s="296" t="s">
        <v>363</v>
      </c>
      <c r="H177" s="296" t="s">
        <v>742</v>
      </c>
      <c r="I177" s="297" t="s">
        <v>743</v>
      </c>
    </row>
    <row r="178" spans="7:9">
      <c r="G178" s="296" t="s">
        <v>363</v>
      </c>
      <c r="H178" s="296" t="s">
        <v>744</v>
      </c>
      <c r="I178" s="297" t="s">
        <v>745</v>
      </c>
    </row>
    <row r="179" spans="7:9">
      <c r="G179" s="296" t="s">
        <v>363</v>
      </c>
      <c r="H179" s="296" t="s">
        <v>746</v>
      </c>
      <c r="I179" s="297" t="s">
        <v>747</v>
      </c>
    </row>
    <row r="180" spans="7:9">
      <c r="G180" s="296" t="s">
        <v>370</v>
      </c>
      <c r="H180" s="296" t="s">
        <v>748</v>
      </c>
      <c r="I180" s="297" t="s">
        <v>749</v>
      </c>
    </row>
    <row r="181" spans="7:9">
      <c r="G181" s="296" t="s">
        <v>375</v>
      </c>
      <c r="H181" s="296" t="s">
        <v>750</v>
      </c>
      <c r="I181" s="297" t="s">
        <v>751</v>
      </c>
    </row>
    <row r="182" spans="7:9">
      <c r="G182" s="296" t="s">
        <v>375</v>
      </c>
      <c r="H182" s="296" t="s">
        <v>752</v>
      </c>
      <c r="I182" s="297" t="s">
        <v>753</v>
      </c>
    </row>
    <row r="183" spans="7:9">
      <c r="G183" s="296" t="s">
        <v>375</v>
      </c>
      <c r="H183" s="296" t="s">
        <v>754</v>
      </c>
      <c r="I183" s="297" t="s">
        <v>755</v>
      </c>
    </row>
    <row r="184" spans="7:9">
      <c r="G184" s="296" t="s">
        <v>375</v>
      </c>
      <c r="H184" s="296" t="s">
        <v>756</v>
      </c>
      <c r="I184" s="297" t="s">
        <v>757</v>
      </c>
    </row>
    <row r="185" spans="7:9">
      <c r="G185" s="296" t="s">
        <v>375</v>
      </c>
      <c r="H185" s="296" t="s">
        <v>758</v>
      </c>
      <c r="I185" s="297" t="s">
        <v>759</v>
      </c>
    </row>
    <row r="186" spans="7:9">
      <c r="G186" s="296" t="s">
        <v>375</v>
      </c>
      <c r="H186" s="296" t="s">
        <v>760</v>
      </c>
      <c r="I186" s="297" t="s">
        <v>761</v>
      </c>
    </row>
    <row r="187" spans="7:9">
      <c r="G187" s="296" t="s">
        <v>382</v>
      </c>
      <c r="H187" s="296" t="s">
        <v>762</v>
      </c>
      <c r="I187" s="297" t="s">
        <v>763</v>
      </c>
    </row>
    <row r="188" spans="7:9">
      <c r="G188" s="296" t="s">
        <v>382</v>
      </c>
      <c r="H188" s="296" t="s">
        <v>764</v>
      </c>
      <c r="I188" s="297" t="s">
        <v>765</v>
      </c>
    </row>
    <row r="189" spans="7:9">
      <c r="G189" s="296" t="s">
        <v>382</v>
      </c>
      <c r="H189" s="296" t="s">
        <v>766</v>
      </c>
      <c r="I189" s="297" t="s">
        <v>767</v>
      </c>
    </row>
    <row r="190" spans="7:9">
      <c r="G190" s="296" t="s">
        <v>382</v>
      </c>
      <c r="H190" s="296" t="s">
        <v>768</v>
      </c>
      <c r="I190" s="297" t="s">
        <v>769</v>
      </c>
    </row>
    <row r="191" spans="7:9">
      <c r="G191" s="309" t="s">
        <v>382</v>
      </c>
      <c r="H191" s="309" t="s">
        <v>535</v>
      </c>
      <c r="I191" s="320" t="s">
        <v>770</v>
      </c>
    </row>
    <row r="195" spans="7:9">
      <c r="G195" s="310"/>
      <c r="I195" s="321"/>
    </row>
  </sheetData>
  <mergeCells count="60">
    <mergeCell ref="X48:X50"/>
    <mergeCell ref="Y48:Y50"/>
    <mergeCell ref="Z48:Z50"/>
    <mergeCell ref="X51:X52"/>
    <mergeCell ref="Y51:Y52"/>
    <mergeCell ref="Z51:Z52"/>
    <mergeCell ref="X41:X44"/>
    <mergeCell ref="Y41:Y44"/>
    <mergeCell ref="Z41:Z44"/>
    <mergeCell ref="X45:X47"/>
    <mergeCell ref="Y45:Y47"/>
    <mergeCell ref="Z45:Z47"/>
    <mergeCell ref="X37:X38"/>
    <mergeCell ref="Y37:Y38"/>
    <mergeCell ref="Z37:Z38"/>
    <mergeCell ref="X39:X40"/>
    <mergeCell ref="Y39:Y40"/>
    <mergeCell ref="Z39:Z40"/>
    <mergeCell ref="X30:X33"/>
    <mergeCell ref="Y30:Y33"/>
    <mergeCell ref="Z30:Z33"/>
    <mergeCell ref="X34:X36"/>
    <mergeCell ref="Y34:Y36"/>
    <mergeCell ref="Z34:Z36"/>
    <mergeCell ref="X25:X27"/>
    <mergeCell ref="Y25:Y27"/>
    <mergeCell ref="Z25:Z27"/>
    <mergeCell ref="X28:X29"/>
    <mergeCell ref="Y28:Y29"/>
    <mergeCell ref="Z28:Z29"/>
    <mergeCell ref="X17:X19"/>
    <mergeCell ref="Y17:Y19"/>
    <mergeCell ref="Z17:Z19"/>
    <mergeCell ref="X20:X24"/>
    <mergeCell ref="Y20:Y24"/>
    <mergeCell ref="Z20:Z24"/>
    <mergeCell ref="X11:X13"/>
    <mergeCell ref="Y11:Y13"/>
    <mergeCell ref="Z11:Z13"/>
    <mergeCell ref="X14:X16"/>
    <mergeCell ref="Y14:Y16"/>
    <mergeCell ref="Z14:Z16"/>
    <mergeCell ref="Z9:Z10"/>
    <mergeCell ref="B5:C5"/>
    <mergeCell ref="G5:H5"/>
    <mergeCell ref="K5:L5"/>
    <mergeCell ref="B7:C7"/>
    <mergeCell ref="G7:H7"/>
    <mergeCell ref="K7:L7"/>
    <mergeCell ref="U9:U10"/>
    <mergeCell ref="V9:V10"/>
    <mergeCell ref="W9:W10"/>
    <mergeCell ref="X9:X10"/>
    <mergeCell ref="Y9:Y10"/>
    <mergeCell ref="B2:C2"/>
    <mergeCell ref="G2:H2"/>
    <mergeCell ref="K2:L2"/>
    <mergeCell ref="B3:C3"/>
    <mergeCell ref="G3:H3"/>
    <mergeCell ref="K3:L3"/>
  </mergeCells>
  <pageMargins left="0.85" right="0.24996875390576176" top="0.86" bottom="0.24996875390576176" header="1.1126239702273454E-308" footer="0.24996875390576176"/>
  <pageSetup orientation="portrait" errors="NA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89"/>
  <sheetViews>
    <sheetView topLeftCell="A418" workbookViewId="0">
      <selection activeCell="L21" sqref="L21"/>
    </sheetView>
  </sheetViews>
  <sheetFormatPr baseColWidth="10" defaultRowHeight="12.75"/>
  <cols>
    <col min="1" max="1" width="23.5703125" style="322" bestFit="1" customWidth="1"/>
    <col min="2" max="2" width="69.42578125" style="322" bestFit="1" customWidth="1"/>
    <col min="3" max="16384" width="11.42578125" style="322"/>
  </cols>
  <sheetData>
    <row r="3" spans="1:3">
      <c r="A3" s="322" t="s">
        <v>771</v>
      </c>
      <c r="B3" s="322" t="s">
        <v>30</v>
      </c>
      <c r="C3" s="322" t="s">
        <v>772</v>
      </c>
    </row>
    <row r="4" spans="1:3">
      <c r="A4" s="322" t="s">
        <v>773</v>
      </c>
      <c r="B4" s="322" t="s">
        <v>774</v>
      </c>
      <c r="C4" s="322">
        <v>5150100101</v>
      </c>
    </row>
    <row r="5" spans="1:3">
      <c r="A5" s="322" t="s">
        <v>773</v>
      </c>
      <c r="B5" s="322" t="s">
        <v>775</v>
      </c>
      <c r="C5" s="322">
        <v>5150959502</v>
      </c>
    </row>
    <row r="6" spans="1:3">
      <c r="A6" s="322" t="s">
        <v>773</v>
      </c>
      <c r="B6" s="322" t="s">
        <v>776</v>
      </c>
      <c r="C6" s="322">
        <v>5150050101</v>
      </c>
    </row>
    <row r="7" spans="1:3">
      <c r="A7" s="322" t="s">
        <v>773</v>
      </c>
      <c r="B7" s="322" t="s">
        <v>777</v>
      </c>
      <c r="C7" s="322">
        <v>5150959595</v>
      </c>
    </row>
    <row r="8" spans="1:3">
      <c r="A8" s="322" t="s">
        <v>773</v>
      </c>
      <c r="B8" s="322" t="s">
        <v>778</v>
      </c>
      <c r="C8" s="322">
        <v>5150150101</v>
      </c>
    </row>
    <row r="9" spans="1:3">
      <c r="A9" s="322" t="s">
        <v>773</v>
      </c>
      <c r="B9" s="322" t="s">
        <v>779</v>
      </c>
      <c r="C9" s="322">
        <v>5150959501</v>
      </c>
    </row>
    <row r="10" spans="1:3">
      <c r="A10" s="322" t="s">
        <v>773</v>
      </c>
      <c r="B10" s="322" t="s">
        <v>780</v>
      </c>
      <c r="C10" s="322">
        <v>5120600102</v>
      </c>
    </row>
    <row r="11" spans="1:3">
      <c r="A11" s="322" t="s">
        <v>773</v>
      </c>
      <c r="B11" s="322" t="s">
        <v>781</v>
      </c>
      <c r="C11" s="322">
        <v>5120400101</v>
      </c>
    </row>
    <row r="12" spans="1:3">
      <c r="A12" s="322" t="s">
        <v>773</v>
      </c>
      <c r="B12" s="322" t="s">
        <v>782</v>
      </c>
      <c r="C12" s="322">
        <v>5120100101</v>
      </c>
    </row>
    <row r="13" spans="1:3">
      <c r="A13" s="322" t="s">
        <v>773</v>
      </c>
      <c r="B13" s="322" t="s">
        <v>783</v>
      </c>
      <c r="C13" s="322">
        <v>5120200102</v>
      </c>
    </row>
    <row r="14" spans="1:3">
      <c r="A14" s="322" t="s">
        <v>773</v>
      </c>
      <c r="B14" s="322" t="s">
        <v>784</v>
      </c>
      <c r="C14" s="322">
        <v>5120250101</v>
      </c>
    </row>
    <row r="15" spans="1:3">
      <c r="A15" s="322" t="s">
        <v>773</v>
      </c>
      <c r="B15" s="322" t="s">
        <v>785</v>
      </c>
      <c r="C15" s="322">
        <v>5120250103</v>
      </c>
    </row>
    <row r="16" spans="1:3">
      <c r="A16" s="322" t="s">
        <v>773</v>
      </c>
      <c r="B16" s="322" t="s">
        <v>786</v>
      </c>
      <c r="C16" s="322">
        <v>5120250102</v>
      </c>
    </row>
    <row r="17" spans="1:3">
      <c r="A17" s="322" t="s">
        <v>773</v>
      </c>
      <c r="B17" s="322" t="s">
        <v>787</v>
      </c>
      <c r="C17" s="322">
        <v>5120600101</v>
      </c>
    </row>
    <row r="18" spans="1:3">
      <c r="A18" s="322" t="s">
        <v>773</v>
      </c>
      <c r="B18" s="322" t="s">
        <v>788</v>
      </c>
      <c r="C18" s="322">
        <v>5120300104</v>
      </c>
    </row>
    <row r="19" spans="1:3">
      <c r="A19" s="322" t="s">
        <v>773</v>
      </c>
      <c r="B19" s="322" t="s">
        <v>789</v>
      </c>
      <c r="C19" s="322">
        <v>5120300103</v>
      </c>
    </row>
    <row r="20" spans="1:3">
      <c r="A20" s="322" t="s">
        <v>773</v>
      </c>
      <c r="B20" s="322" t="s">
        <v>790</v>
      </c>
      <c r="C20" s="322">
        <v>5120250104</v>
      </c>
    </row>
    <row r="21" spans="1:3">
      <c r="A21" s="322" t="s">
        <v>773</v>
      </c>
      <c r="B21" s="322" t="s">
        <v>791</v>
      </c>
      <c r="C21" s="322">
        <v>5120150101</v>
      </c>
    </row>
    <row r="22" spans="1:3">
      <c r="A22" s="322" t="s">
        <v>773</v>
      </c>
      <c r="B22" s="322" t="s">
        <v>792</v>
      </c>
      <c r="C22" s="322">
        <v>5120300101</v>
      </c>
    </row>
    <row r="23" spans="1:3">
      <c r="A23" s="322" t="s">
        <v>773</v>
      </c>
      <c r="B23" s="322" t="s">
        <v>793</v>
      </c>
      <c r="C23" s="322">
        <v>5120200101</v>
      </c>
    </row>
    <row r="24" spans="1:3">
      <c r="A24" s="322" t="s">
        <v>773</v>
      </c>
      <c r="B24" s="322" t="s">
        <v>794</v>
      </c>
      <c r="C24" s="322">
        <v>5120300102</v>
      </c>
    </row>
    <row r="25" spans="1:3">
      <c r="A25" s="322" t="s">
        <v>773</v>
      </c>
      <c r="B25" s="322" t="s">
        <v>795</v>
      </c>
      <c r="C25" s="322">
        <v>5120200195</v>
      </c>
    </row>
    <row r="26" spans="1:3">
      <c r="A26" s="322" t="s">
        <v>773</v>
      </c>
      <c r="B26" s="322" t="s">
        <v>795</v>
      </c>
      <c r="C26" s="322">
        <v>5120250195</v>
      </c>
    </row>
    <row r="27" spans="1:3">
      <c r="A27" s="322" t="s">
        <v>773</v>
      </c>
      <c r="B27" s="322" t="s">
        <v>795</v>
      </c>
      <c r="C27" s="322">
        <v>5120300195</v>
      </c>
    </row>
    <row r="28" spans="1:3">
      <c r="A28" s="322" t="s">
        <v>773</v>
      </c>
      <c r="B28" s="322" t="s">
        <v>795</v>
      </c>
      <c r="C28" s="322">
        <v>5120600195</v>
      </c>
    </row>
    <row r="29" spans="1:3">
      <c r="A29" s="322" t="s">
        <v>773</v>
      </c>
      <c r="B29" s="322" t="s">
        <v>795</v>
      </c>
      <c r="C29" s="322">
        <v>5120959595</v>
      </c>
    </row>
    <row r="30" spans="1:3">
      <c r="A30" s="322" t="s">
        <v>773</v>
      </c>
      <c r="B30" s="322" t="s">
        <v>796</v>
      </c>
      <c r="C30" s="322">
        <v>5120600104</v>
      </c>
    </row>
    <row r="31" spans="1:3">
      <c r="A31" s="322" t="s">
        <v>773</v>
      </c>
      <c r="B31" s="322" t="s">
        <v>797</v>
      </c>
      <c r="C31" s="322">
        <v>5120600103</v>
      </c>
    </row>
    <row r="32" spans="1:3">
      <c r="A32" s="322" t="s">
        <v>773</v>
      </c>
      <c r="B32" s="322" t="s">
        <v>798</v>
      </c>
      <c r="C32" s="322">
        <v>5120600105</v>
      </c>
    </row>
    <row r="33" spans="1:3">
      <c r="A33" s="322" t="s">
        <v>773</v>
      </c>
      <c r="B33" s="322" t="s">
        <v>799</v>
      </c>
      <c r="C33" s="322">
        <v>5120700101</v>
      </c>
    </row>
    <row r="34" spans="1:3">
      <c r="A34" s="322" t="s">
        <v>773</v>
      </c>
      <c r="B34" s="322" t="s">
        <v>800</v>
      </c>
      <c r="C34" s="322">
        <v>5120050101</v>
      </c>
    </row>
    <row r="35" spans="1:3">
      <c r="A35" s="322" t="s">
        <v>773</v>
      </c>
      <c r="B35" s="322" t="s">
        <v>801</v>
      </c>
      <c r="C35" s="322">
        <v>5105450104</v>
      </c>
    </row>
    <row r="36" spans="1:3">
      <c r="A36" s="322" t="s">
        <v>773</v>
      </c>
      <c r="B36" s="322" t="s">
        <v>802</v>
      </c>
      <c r="C36" s="322">
        <v>5105450103</v>
      </c>
    </row>
    <row r="37" spans="1:3">
      <c r="A37" s="322" t="s">
        <v>773</v>
      </c>
      <c r="B37" s="322" t="s">
        <v>803</v>
      </c>
      <c r="C37" s="322">
        <v>5105450101</v>
      </c>
    </row>
    <row r="38" spans="1:3">
      <c r="A38" s="322" t="s">
        <v>773</v>
      </c>
      <c r="B38" s="322" t="s">
        <v>804</v>
      </c>
      <c r="C38" s="322">
        <v>5105450102</v>
      </c>
    </row>
    <row r="39" spans="1:3">
      <c r="A39" s="322" t="s">
        <v>773</v>
      </c>
      <c r="B39" s="322" t="s">
        <v>805</v>
      </c>
      <c r="C39" s="322">
        <v>5105450105</v>
      </c>
    </row>
    <row r="40" spans="1:3">
      <c r="A40" s="322" t="s">
        <v>773</v>
      </c>
      <c r="B40" s="322" t="s">
        <v>806</v>
      </c>
      <c r="C40" s="322">
        <v>5105630103</v>
      </c>
    </row>
    <row r="41" spans="1:3">
      <c r="A41" s="322" t="s">
        <v>773</v>
      </c>
      <c r="B41" s="322" t="s">
        <v>807</v>
      </c>
      <c r="C41" s="322">
        <v>5105630101</v>
      </c>
    </row>
    <row r="42" spans="1:3">
      <c r="A42" s="322" t="s">
        <v>773</v>
      </c>
      <c r="B42" s="322" t="s">
        <v>808</v>
      </c>
      <c r="C42" s="322">
        <v>5125100101</v>
      </c>
    </row>
    <row r="43" spans="1:3">
      <c r="A43" s="322" t="s">
        <v>773</v>
      </c>
      <c r="B43" s="322" t="s">
        <v>809</v>
      </c>
      <c r="C43" s="322">
        <v>5125050101</v>
      </c>
    </row>
    <row r="44" spans="1:3">
      <c r="A44" s="322" t="s">
        <v>773</v>
      </c>
      <c r="B44" s="322" t="s">
        <v>810</v>
      </c>
      <c r="C44" s="322">
        <v>5195959501</v>
      </c>
    </row>
    <row r="45" spans="1:3">
      <c r="A45" s="322" t="s">
        <v>773</v>
      </c>
      <c r="B45" s="322" t="s">
        <v>811</v>
      </c>
      <c r="C45" s="322">
        <v>5195959502</v>
      </c>
    </row>
    <row r="46" spans="1:3">
      <c r="A46" s="322" t="s">
        <v>773</v>
      </c>
      <c r="B46" s="322" t="s">
        <v>812</v>
      </c>
      <c r="C46" s="322">
        <v>5195800101</v>
      </c>
    </row>
    <row r="47" spans="1:3">
      <c r="A47" s="322" t="s">
        <v>773</v>
      </c>
      <c r="B47" s="322" t="s">
        <v>813</v>
      </c>
      <c r="C47" s="322">
        <v>5195959527</v>
      </c>
    </row>
    <row r="48" spans="1:3">
      <c r="A48" s="322" t="s">
        <v>773</v>
      </c>
      <c r="B48" s="322" t="s">
        <v>814</v>
      </c>
      <c r="C48" s="322">
        <v>5195959503</v>
      </c>
    </row>
    <row r="49" spans="1:3">
      <c r="A49" s="322" t="s">
        <v>773</v>
      </c>
      <c r="B49" s="322" t="s">
        <v>815</v>
      </c>
      <c r="C49" s="322">
        <v>5195959531</v>
      </c>
    </row>
    <row r="50" spans="1:3">
      <c r="A50" s="322" t="s">
        <v>773</v>
      </c>
      <c r="B50" s="322" t="s">
        <v>816</v>
      </c>
      <c r="C50" s="322">
        <v>5195959530</v>
      </c>
    </row>
    <row r="51" spans="1:3">
      <c r="A51" s="322" t="s">
        <v>773</v>
      </c>
      <c r="B51" s="322" t="s">
        <v>817</v>
      </c>
      <c r="C51" s="322">
        <v>5195600101</v>
      </c>
    </row>
    <row r="52" spans="1:3">
      <c r="A52" s="322" t="s">
        <v>773</v>
      </c>
      <c r="B52" s="322" t="s">
        <v>818</v>
      </c>
      <c r="C52" s="322">
        <v>5195350101</v>
      </c>
    </row>
    <row r="53" spans="1:3">
      <c r="A53" s="322" t="s">
        <v>773</v>
      </c>
      <c r="B53" s="322" t="s">
        <v>819</v>
      </c>
      <c r="C53" s="322">
        <v>5195050101</v>
      </c>
    </row>
    <row r="54" spans="1:3">
      <c r="A54" s="322" t="s">
        <v>773</v>
      </c>
      <c r="B54" s="322" t="s">
        <v>820</v>
      </c>
      <c r="C54" s="322">
        <v>5195959504</v>
      </c>
    </row>
    <row r="55" spans="1:3">
      <c r="A55" s="322" t="s">
        <v>773</v>
      </c>
      <c r="B55" s="322" t="s">
        <v>821</v>
      </c>
      <c r="C55" s="322">
        <v>5195959505</v>
      </c>
    </row>
    <row r="56" spans="1:3">
      <c r="A56" s="322" t="s">
        <v>773</v>
      </c>
      <c r="B56" s="322" t="s">
        <v>822</v>
      </c>
      <c r="C56" s="322">
        <v>5195959506</v>
      </c>
    </row>
    <row r="57" spans="1:3">
      <c r="A57" s="322" t="s">
        <v>773</v>
      </c>
      <c r="B57" s="322" t="s">
        <v>823</v>
      </c>
      <c r="C57" s="322">
        <v>5195250101</v>
      </c>
    </row>
    <row r="58" spans="1:3">
      <c r="A58" s="322" t="s">
        <v>773</v>
      </c>
      <c r="B58" s="322" t="s">
        <v>824</v>
      </c>
      <c r="C58" s="322">
        <v>5195959525</v>
      </c>
    </row>
    <row r="59" spans="1:3">
      <c r="A59" s="322" t="s">
        <v>773</v>
      </c>
      <c r="B59" s="322" t="s">
        <v>825</v>
      </c>
      <c r="C59" s="322">
        <v>5195959507</v>
      </c>
    </row>
    <row r="60" spans="1:3">
      <c r="A60" s="322" t="s">
        <v>773</v>
      </c>
      <c r="B60" s="322" t="s">
        <v>826</v>
      </c>
      <c r="C60" s="322">
        <v>5195959508</v>
      </c>
    </row>
    <row r="61" spans="1:3">
      <c r="A61" s="322" t="s">
        <v>773</v>
      </c>
      <c r="B61" s="322" t="s">
        <v>827</v>
      </c>
      <c r="C61" s="322">
        <v>5195959526</v>
      </c>
    </row>
    <row r="62" spans="1:3">
      <c r="A62" s="322" t="s">
        <v>773</v>
      </c>
      <c r="B62" s="322" t="s">
        <v>828</v>
      </c>
      <c r="C62" s="322">
        <v>5195959509</v>
      </c>
    </row>
    <row r="63" spans="1:3">
      <c r="A63" s="322" t="s">
        <v>773</v>
      </c>
      <c r="B63" s="322" t="s">
        <v>829</v>
      </c>
      <c r="C63" s="322">
        <v>5195959510</v>
      </c>
    </row>
    <row r="64" spans="1:3">
      <c r="A64" s="322" t="s">
        <v>773</v>
      </c>
      <c r="B64" s="322" t="s">
        <v>830</v>
      </c>
      <c r="C64" s="322">
        <v>5195400101</v>
      </c>
    </row>
    <row r="65" spans="1:3">
      <c r="A65" s="322" t="s">
        <v>773</v>
      </c>
      <c r="B65" s="322" t="s">
        <v>831</v>
      </c>
      <c r="C65" s="322">
        <v>5195500101</v>
      </c>
    </row>
    <row r="66" spans="1:3">
      <c r="A66" s="322" t="s">
        <v>773</v>
      </c>
      <c r="B66" s="322" t="s">
        <v>832</v>
      </c>
      <c r="C66" s="322">
        <v>5195959511</v>
      </c>
    </row>
    <row r="67" spans="1:3">
      <c r="A67" s="322" t="s">
        <v>773</v>
      </c>
      <c r="B67" s="322" t="s">
        <v>833</v>
      </c>
      <c r="C67" s="322">
        <v>5195959528</v>
      </c>
    </row>
    <row r="68" spans="1:3">
      <c r="A68" s="322" t="s">
        <v>773</v>
      </c>
      <c r="B68" s="322" t="s">
        <v>834</v>
      </c>
      <c r="C68" s="322">
        <v>5195959512</v>
      </c>
    </row>
    <row r="69" spans="1:3">
      <c r="A69" s="322" t="s">
        <v>773</v>
      </c>
      <c r="B69" s="322" t="s">
        <v>835</v>
      </c>
      <c r="C69" s="322">
        <v>5195959513</v>
      </c>
    </row>
    <row r="70" spans="1:3">
      <c r="A70" s="322" t="s">
        <v>773</v>
      </c>
      <c r="B70" s="322" t="s">
        <v>836</v>
      </c>
      <c r="C70" s="322">
        <v>5195200101</v>
      </c>
    </row>
    <row r="71" spans="1:3">
      <c r="A71" s="322" t="s">
        <v>773</v>
      </c>
      <c r="B71" s="322" t="s">
        <v>837</v>
      </c>
      <c r="C71" s="322">
        <v>5195959515</v>
      </c>
    </row>
    <row r="72" spans="1:3">
      <c r="A72" s="322" t="s">
        <v>773</v>
      </c>
      <c r="B72" s="322" t="s">
        <v>838</v>
      </c>
      <c r="C72" s="322">
        <v>5195959516</v>
      </c>
    </row>
    <row r="73" spans="1:3">
      <c r="A73" s="322" t="s">
        <v>773</v>
      </c>
      <c r="B73" s="322" t="s">
        <v>839</v>
      </c>
      <c r="C73" s="322">
        <v>5195959517</v>
      </c>
    </row>
    <row r="74" spans="1:3">
      <c r="A74" s="322" t="s">
        <v>773</v>
      </c>
      <c r="B74" s="322" t="s">
        <v>840</v>
      </c>
      <c r="C74" s="322">
        <v>5195959518</v>
      </c>
    </row>
    <row r="75" spans="1:3">
      <c r="A75" s="322" t="s">
        <v>773</v>
      </c>
      <c r="B75" s="322" t="s">
        <v>841</v>
      </c>
      <c r="C75" s="322">
        <v>5195700101</v>
      </c>
    </row>
    <row r="76" spans="1:3">
      <c r="A76" s="322" t="s">
        <v>773</v>
      </c>
      <c r="B76" s="322" t="s">
        <v>842</v>
      </c>
      <c r="C76" s="322">
        <v>5195959519</v>
      </c>
    </row>
    <row r="77" spans="1:3">
      <c r="A77" s="322" t="s">
        <v>773</v>
      </c>
      <c r="B77" s="322" t="s">
        <v>843</v>
      </c>
      <c r="C77" s="322">
        <v>5195100102</v>
      </c>
    </row>
    <row r="78" spans="1:3">
      <c r="A78" s="322" t="s">
        <v>773</v>
      </c>
      <c r="B78" s="322" t="s">
        <v>844</v>
      </c>
      <c r="C78" s="322">
        <v>5195959520</v>
      </c>
    </row>
    <row r="79" spans="1:3">
      <c r="A79" s="322" t="s">
        <v>773</v>
      </c>
      <c r="B79" s="322" t="s">
        <v>845</v>
      </c>
      <c r="C79" s="322">
        <v>5195550101</v>
      </c>
    </row>
    <row r="80" spans="1:3">
      <c r="A80" s="322" t="s">
        <v>773</v>
      </c>
      <c r="B80" s="322" t="s">
        <v>846</v>
      </c>
      <c r="C80" s="322">
        <v>5195150101</v>
      </c>
    </row>
    <row r="81" spans="1:3">
      <c r="A81" s="322" t="s">
        <v>773</v>
      </c>
      <c r="B81" s="322" t="s">
        <v>847</v>
      </c>
      <c r="C81" s="322">
        <v>5195959521</v>
      </c>
    </row>
    <row r="82" spans="1:3">
      <c r="A82" s="322" t="s">
        <v>773</v>
      </c>
      <c r="B82" s="322" t="s">
        <v>848</v>
      </c>
      <c r="C82" s="322">
        <v>5195959522</v>
      </c>
    </row>
    <row r="83" spans="1:3">
      <c r="A83" s="322" t="s">
        <v>773</v>
      </c>
      <c r="B83" s="322" t="s">
        <v>849</v>
      </c>
      <c r="C83" s="322">
        <v>5195959595</v>
      </c>
    </row>
    <row r="84" spans="1:3">
      <c r="A84" s="322" t="s">
        <v>773</v>
      </c>
      <c r="B84" s="322" t="s">
        <v>850</v>
      </c>
      <c r="C84" s="322">
        <v>5195650101</v>
      </c>
    </row>
    <row r="85" spans="1:3">
      <c r="A85" s="322" t="s">
        <v>773</v>
      </c>
      <c r="B85" s="322" t="s">
        <v>851</v>
      </c>
      <c r="C85" s="322">
        <v>5195750101</v>
      </c>
    </row>
    <row r="86" spans="1:3">
      <c r="A86" s="322" t="s">
        <v>773</v>
      </c>
      <c r="B86" s="322" t="s">
        <v>852</v>
      </c>
      <c r="C86" s="322">
        <v>5195100103</v>
      </c>
    </row>
    <row r="87" spans="1:3">
      <c r="A87" s="322" t="s">
        <v>773</v>
      </c>
      <c r="B87" s="322" t="s">
        <v>853</v>
      </c>
      <c r="C87" s="322">
        <v>5195959524</v>
      </c>
    </row>
    <row r="88" spans="1:3">
      <c r="A88" s="322" t="s">
        <v>773</v>
      </c>
      <c r="B88" s="322" t="s">
        <v>854</v>
      </c>
      <c r="C88" s="322">
        <v>5195600102</v>
      </c>
    </row>
    <row r="89" spans="1:3">
      <c r="A89" s="322" t="s">
        <v>773</v>
      </c>
      <c r="B89" s="322" t="s">
        <v>855</v>
      </c>
      <c r="C89" s="322">
        <v>5195100101</v>
      </c>
    </row>
    <row r="90" spans="1:3">
      <c r="A90" s="322" t="s">
        <v>773</v>
      </c>
      <c r="B90" s="322" t="s">
        <v>856</v>
      </c>
      <c r="C90" s="322">
        <v>5195100104</v>
      </c>
    </row>
    <row r="91" spans="1:3">
      <c r="A91" s="322" t="s">
        <v>773</v>
      </c>
      <c r="B91" s="322" t="s">
        <v>857</v>
      </c>
      <c r="C91" s="322">
        <v>5195450101</v>
      </c>
    </row>
    <row r="92" spans="1:3">
      <c r="A92" s="322" t="s">
        <v>773</v>
      </c>
      <c r="B92" s="322" t="s">
        <v>858</v>
      </c>
      <c r="C92" s="322">
        <v>5195300101</v>
      </c>
    </row>
    <row r="93" spans="1:3">
      <c r="A93" s="322" t="s">
        <v>773</v>
      </c>
      <c r="B93" s="322" t="s">
        <v>859</v>
      </c>
      <c r="C93" s="322">
        <v>5155050102</v>
      </c>
    </row>
    <row r="94" spans="1:3">
      <c r="A94" s="322" t="s">
        <v>773</v>
      </c>
      <c r="B94" s="322" t="s">
        <v>860</v>
      </c>
      <c r="C94" s="322">
        <v>5155050101</v>
      </c>
    </row>
    <row r="95" spans="1:3">
      <c r="A95" s="322" t="s">
        <v>773</v>
      </c>
      <c r="B95" s="322" t="s">
        <v>861</v>
      </c>
      <c r="C95" s="322">
        <v>5155959595</v>
      </c>
    </row>
    <row r="96" spans="1:3">
      <c r="A96" s="322" t="s">
        <v>773</v>
      </c>
      <c r="B96" s="322" t="s">
        <v>862</v>
      </c>
      <c r="C96" s="322">
        <v>5155150101</v>
      </c>
    </row>
    <row r="97" spans="1:3">
      <c r="A97" s="322" t="s">
        <v>773</v>
      </c>
      <c r="B97" s="322" t="s">
        <v>863</v>
      </c>
      <c r="C97" s="322">
        <v>5155150102</v>
      </c>
    </row>
    <row r="98" spans="1:3">
      <c r="A98" s="322" t="s">
        <v>773</v>
      </c>
      <c r="B98" s="322" t="s">
        <v>864</v>
      </c>
      <c r="C98" s="322">
        <v>5155200101</v>
      </c>
    </row>
    <row r="99" spans="1:3">
      <c r="A99" s="322" t="s">
        <v>773</v>
      </c>
      <c r="B99" s="322" t="s">
        <v>865</v>
      </c>
      <c r="C99" s="322">
        <v>5105660102</v>
      </c>
    </row>
    <row r="100" spans="1:3">
      <c r="A100" s="322" t="s">
        <v>773</v>
      </c>
      <c r="B100" s="322" t="s">
        <v>866</v>
      </c>
      <c r="C100" s="322">
        <v>5105660103</v>
      </c>
    </row>
    <row r="101" spans="1:3">
      <c r="A101" s="322" t="s">
        <v>773</v>
      </c>
      <c r="B101" s="322" t="s">
        <v>867</v>
      </c>
      <c r="C101" s="322">
        <v>5105660101</v>
      </c>
    </row>
    <row r="102" spans="1:3">
      <c r="A102" s="322" t="s">
        <v>773</v>
      </c>
      <c r="B102" s="322" t="s">
        <v>868</v>
      </c>
      <c r="C102" s="322">
        <v>5140050101</v>
      </c>
    </row>
    <row r="103" spans="1:3">
      <c r="A103" s="322" t="s">
        <v>773</v>
      </c>
      <c r="B103" s="322" t="s">
        <v>869</v>
      </c>
      <c r="C103" s="322">
        <v>5140959595</v>
      </c>
    </row>
    <row r="104" spans="1:3">
      <c r="A104" s="322" t="s">
        <v>773</v>
      </c>
      <c r="B104" s="322" t="s">
        <v>870</v>
      </c>
      <c r="C104" s="322">
        <v>5140150101</v>
      </c>
    </row>
    <row r="105" spans="1:3">
      <c r="A105" s="322" t="s">
        <v>773</v>
      </c>
      <c r="B105" s="322" t="s">
        <v>871</v>
      </c>
      <c r="C105" s="322">
        <v>5110300101</v>
      </c>
    </row>
    <row r="106" spans="1:3">
      <c r="A106" s="322" t="s">
        <v>773</v>
      </c>
      <c r="B106" s="322" t="s">
        <v>872</v>
      </c>
      <c r="C106" s="322">
        <v>5110250101</v>
      </c>
    </row>
    <row r="107" spans="1:3">
      <c r="A107" s="322" t="s">
        <v>773</v>
      </c>
      <c r="B107" s="322" t="s">
        <v>873</v>
      </c>
      <c r="C107" s="322">
        <v>5110350101</v>
      </c>
    </row>
    <row r="108" spans="1:3">
      <c r="A108" s="322" t="s">
        <v>773</v>
      </c>
      <c r="B108" s="322" t="s">
        <v>874</v>
      </c>
      <c r="C108" s="322">
        <v>5110150101</v>
      </c>
    </row>
    <row r="109" spans="1:3">
      <c r="A109" s="322" t="s">
        <v>773</v>
      </c>
      <c r="B109" s="322" t="s">
        <v>875</v>
      </c>
      <c r="C109" s="322">
        <v>5110200101</v>
      </c>
    </row>
    <row r="110" spans="1:3">
      <c r="A110" s="322" t="s">
        <v>773</v>
      </c>
      <c r="B110" s="322" t="s">
        <v>876</v>
      </c>
      <c r="C110" s="322">
        <v>5110050101</v>
      </c>
    </row>
    <row r="111" spans="1:3">
      <c r="A111" s="322" t="s">
        <v>773</v>
      </c>
      <c r="B111" s="322" t="s">
        <v>877</v>
      </c>
      <c r="C111" s="322">
        <v>5110959595</v>
      </c>
    </row>
    <row r="112" spans="1:3">
      <c r="A112" s="322" t="s">
        <v>773</v>
      </c>
      <c r="B112" s="322" t="s">
        <v>878</v>
      </c>
      <c r="C112" s="322">
        <v>5110959502</v>
      </c>
    </row>
    <row r="113" spans="1:3">
      <c r="A113" s="322" t="s">
        <v>773</v>
      </c>
      <c r="B113" s="322" t="s">
        <v>879</v>
      </c>
      <c r="C113" s="322">
        <v>5110100101</v>
      </c>
    </row>
    <row r="114" spans="1:3">
      <c r="A114" s="322" t="s">
        <v>773</v>
      </c>
      <c r="B114" s="322" t="s">
        <v>880</v>
      </c>
      <c r="C114" s="322">
        <v>5110959501</v>
      </c>
    </row>
    <row r="115" spans="1:3">
      <c r="A115" s="322" t="s">
        <v>773</v>
      </c>
      <c r="B115" s="322" t="s">
        <v>881</v>
      </c>
      <c r="C115" s="322">
        <v>5115150101</v>
      </c>
    </row>
    <row r="116" spans="1:3">
      <c r="A116" s="322" t="s">
        <v>773</v>
      </c>
      <c r="B116" s="322" t="s">
        <v>882</v>
      </c>
      <c r="C116" s="322">
        <v>5115100101</v>
      </c>
    </row>
    <row r="117" spans="1:3">
      <c r="A117" s="322" t="s">
        <v>773</v>
      </c>
      <c r="B117" s="322" t="s">
        <v>883</v>
      </c>
      <c r="C117" s="322">
        <v>5115250101</v>
      </c>
    </row>
    <row r="118" spans="1:3">
      <c r="A118" s="322" t="s">
        <v>773</v>
      </c>
      <c r="B118" s="322" t="s">
        <v>884</v>
      </c>
      <c r="C118" s="322">
        <v>5115400101</v>
      </c>
    </row>
    <row r="119" spans="1:3">
      <c r="A119" s="322" t="s">
        <v>773</v>
      </c>
      <c r="B119" s="322" t="s">
        <v>885</v>
      </c>
      <c r="C119" s="322">
        <v>5115959501</v>
      </c>
    </row>
    <row r="120" spans="1:3">
      <c r="A120" s="322" t="s">
        <v>773</v>
      </c>
      <c r="B120" s="322" t="s">
        <v>886</v>
      </c>
      <c r="C120" s="322">
        <v>5115959503</v>
      </c>
    </row>
    <row r="121" spans="1:3">
      <c r="A121" s="322" t="s">
        <v>773</v>
      </c>
      <c r="B121" s="322" t="s">
        <v>887</v>
      </c>
      <c r="C121" s="322">
        <v>5115959502</v>
      </c>
    </row>
    <row r="122" spans="1:3">
      <c r="A122" s="322" t="s">
        <v>773</v>
      </c>
      <c r="B122" s="322" t="s">
        <v>888</v>
      </c>
      <c r="C122" s="322">
        <v>5115450101</v>
      </c>
    </row>
    <row r="123" spans="1:3">
      <c r="A123" s="322" t="s">
        <v>773</v>
      </c>
      <c r="B123" s="322" t="s">
        <v>889</v>
      </c>
      <c r="C123" s="322">
        <v>5115050101</v>
      </c>
    </row>
    <row r="124" spans="1:3">
      <c r="A124" s="322" t="s">
        <v>773</v>
      </c>
      <c r="B124" s="322" t="s">
        <v>890</v>
      </c>
      <c r="C124" s="322">
        <v>5115959595</v>
      </c>
    </row>
    <row r="125" spans="1:3">
      <c r="A125" s="322" t="s">
        <v>773</v>
      </c>
      <c r="B125" s="322" t="s">
        <v>891</v>
      </c>
      <c r="C125" s="322">
        <v>5195959529</v>
      </c>
    </row>
    <row r="126" spans="1:3">
      <c r="A126" s="322" t="s">
        <v>773</v>
      </c>
      <c r="B126" s="322" t="s">
        <v>892</v>
      </c>
      <c r="C126" s="322">
        <v>5195959523</v>
      </c>
    </row>
    <row r="127" spans="1:3">
      <c r="A127" s="322" t="s">
        <v>773</v>
      </c>
      <c r="B127" s="322" t="s">
        <v>893</v>
      </c>
      <c r="C127" s="322">
        <v>5195959514</v>
      </c>
    </row>
    <row r="128" spans="1:3">
      <c r="A128" s="322" t="s">
        <v>773</v>
      </c>
      <c r="B128" s="322" t="s">
        <v>894</v>
      </c>
      <c r="C128" s="322">
        <v>5145600102</v>
      </c>
    </row>
    <row r="129" spans="1:3">
      <c r="A129" s="322" t="s">
        <v>773</v>
      </c>
      <c r="B129" s="322" t="s">
        <v>895</v>
      </c>
      <c r="C129" s="322">
        <v>5145650101</v>
      </c>
    </row>
    <row r="130" spans="1:3">
      <c r="A130" s="322" t="s">
        <v>773</v>
      </c>
      <c r="B130" s="322" t="s">
        <v>896</v>
      </c>
      <c r="C130" s="322">
        <v>5145400101</v>
      </c>
    </row>
    <row r="131" spans="1:3">
      <c r="A131" s="322" t="s">
        <v>773</v>
      </c>
      <c r="B131" s="322" t="s">
        <v>897</v>
      </c>
      <c r="C131" s="322">
        <v>5145100101</v>
      </c>
    </row>
    <row r="132" spans="1:3">
      <c r="A132" s="322" t="s">
        <v>773</v>
      </c>
      <c r="B132" s="322" t="s">
        <v>898</v>
      </c>
      <c r="C132" s="322">
        <v>5145200102</v>
      </c>
    </row>
    <row r="133" spans="1:3">
      <c r="A133" s="322" t="s">
        <v>773</v>
      </c>
      <c r="B133" s="322" t="s">
        <v>899</v>
      </c>
      <c r="C133" s="322">
        <v>5145250101</v>
      </c>
    </row>
    <row r="134" spans="1:3">
      <c r="A134" s="322" t="s">
        <v>773</v>
      </c>
      <c r="B134" s="322" t="s">
        <v>900</v>
      </c>
      <c r="C134" s="322">
        <v>5145250103</v>
      </c>
    </row>
    <row r="135" spans="1:3">
      <c r="A135" s="322" t="s">
        <v>773</v>
      </c>
      <c r="B135" s="322" t="s">
        <v>901</v>
      </c>
      <c r="C135" s="322">
        <v>5145250102</v>
      </c>
    </row>
    <row r="136" spans="1:3">
      <c r="A136" s="322" t="s">
        <v>773</v>
      </c>
      <c r="B136" s="322" t="s">
        <v>902</v>
      </c>
      <c r="C136" s="322">
        <v>5145600101</v>
      </c>
    </row>
    <row r="137" spans="1:3">
      <c r="A137" s="322" t="s">
        <v>773</v>
      </c>
      <c r="B137" s="322" t="s">
        <v>903</v>
      </c>
      <c r="C137" s="322">
        <v>5145300104</v>
      </c>
    </row>
    <row r="138" spans="1:3">
      <c r="A138" s="322" t="s">
        <v>773</v>
      </c>
      <c r="B138" s="322" t="s">
        <v>904</v>
      </c>
      <c r="C138" s="322">
        <v>5145300103</v>
      </c>
    </row>
    <row r="139" spans="1:3">
      <c r="A139" s="322" t="s">
        <v>773</v>
      </c>
      <c r="B139" s="322" t="s">
        <v>905</v>
      </c>
      <c r="C139" s="322">
        <v>5145250104</v>
      </c>
    </row>
    <row r="140" spans="1:3">
      <c r="A140" s="322" t="s">
        <v>773</v>
      </c>
      <c r="B140" s="322" t="s">
        <v>906</v>
      </c>
      <c r="C140" s="322">
        <v>5145150101</v>
      </c>
    </row>
    <row r="141" spans="1:3">
      <c r="A141" s="322" t="s">
        <v>773</v>
      </c>
      <c r="B141" s="322" t="s">
        <v>907</v>
      </c>
      <c r="C141" s="322">
        <v>5145300101</v>
      </c>
    </row>
    <row r="142" spans="1:3">
      <c r="A142" s="322" t="s">
        <v>773</v>
      </c>
      <c r="B142" s="322" t="s">
        <v>908</v>
      </c>
      <c r="C142" s="322">
        <v>5145200101</v>
      </c>
    </row>
    <row r="143" spans="1:3">
      <c r="A143" s="322" t="s">
        <v>773</v>
      </c>
      <c r="B143" s="322" t="s">
        <v>909</v>
      </c>
      <c r="C143" s="322">
        <v>5145300102</v>
      </c>
    </row>
    <row r="144" spans="1:3">
      <c r="A144" s="322" t="s">
        <v>773</v>
      </c>
      <c r="B144" s="322" t="s">
        <v>910</v>
      </c>
      <c r="C144" s="322">
        <v>5145200195</v>
      </c>
    </row>
    <row r="145" spans="1:3">
      <c r="A145" s="322" t="s">
        <v>773</v>
      </c>
      <c r="B145" s="322" t="s">
        <v>910</v>
      </c>
      <c r="C145" s="322">
        <v>5145250195</v>
      </c>
    </row>
    <row r="146" spans="1:3">
      <c r="A146" s="322" t="s">
        <v>773</v>
      </c>
      <c r="B146" s="322" t="s">
        <v>910</v>
      </c>
      <c r="C146" s="322">
        <v>5145300195</v>
      </c>
    </row>
    <row r="147" spans="1:3">
      <c r="A147" s="322" t="s">
        <v>773</v>
      </c>
      <c r="B147" s="322" t="s">
        <v>910</v>
      </c>
      <c r="C147" s="322">
        <v>5145600195</v>
      </c>
    </row>
    <row r="148" spans="1:3">
      <c r="A148" s="322" t="s">
        <v>773</v>
      </c>
      <c r="B148" s="322" t="s">
        <v>911</v>
      </c>
      <c r="C148" s="322">
        <v>5145600104</v>
      </c>
    </row>
    <row r="149" spans="1:3">
      <c r="A149" s="322" t="s">
        <v>773</v>
      </c>
      <c r="B149" s="322" t="s">
        <v>912</v>
      </c>
      <c r="C149" s="322">
        <v>5145600103</v>
      </c>
    </row>
    <row r="150" spans="1:3">
      <c r="A150" s="322" t="s">
        <v>773</v>
      </c>
      <c r="B150" s="322" t="s">
        <v>913</v>
      </c>
      <c r="C150" s="322">
        <v>5145600105</v>
      </c>
    </row>
    <row r="151" spans="1:3">
      <c r="A151" s="322" t="s">
        <v>773</v>
      </c>
      <c r="B151" s="322" t="s">
        <v>914</v>
      </c>
      <c r="C151" s="322">
        <v>5145050101</v>
      </c>
    </row>
    <row r="152" spans="1:3">
      <c r="A152" s="322" t="s">
        <v>773</v>
      </c>
      <c r="B152" s="322" t="s">
        <v>915</v>
      </c>
      <c r="C152" s="322">
        <v>5105060104</v>
      </c>
    </row>
    <row r="153" spans="1:3">
      <c r="A153" s="322" t="s">
        <v>773</v>
      </c>
      <c r="B153" s="322" t="s">
        <v>916</v>
      </c>
      <c r="C153" s="322">
        <v>5105060102</v>
      </c>
    </row>
    <row r="154" spans="1:3">
      <c r="A154" s="322" t="s">
        <v>773</v>
      </c>
      <c r="B154" s="322" t="s">
        <v>917</v>
      </c>
      <c r="C154" s="322">
        <v>5105060103</v>
      </c>
    </row>
    <row r="155" spans="1:3">
      <c r="A155" s="322" t="s">
        <v>773</v>
      </c>
      <c r="B155" s="322" t="s">
        <v>918</v>
      </c>
      <c r="C155" s="322">
        <v>5130150101</v>
      </c>
    </row>
    <row r="156" spans="1:3">
      <c r="A156" s="322" t="s">
        <v>773</v>
      </c>
      <c r="B156" s="322" t="s">
        <v>919</v>
      </c>
      <c r="C156" s="322">
        <v>5130100101</v>
      </c>
    </row>
    <row r="157" spans="1:3">
      <c r="A157" s="322" t="s">
        <v>773</v>
      </c>
      <c r="B157" s="322" t="s">
        <v>920</v>
      </c>
      <c r="C157" s="322">
        <v>5130400101</v>
      </c>
    </row>
    <row r="158" spans="1:3">
      <c r="A158" s="322" t="s">
        <v>773</v>
      </c>
      <c r="B158" s="322" t="s">
        <v>921</v>
      </c>
      <c r="C158" s="322">
        <v>5130250101</v>
      </c>
    </row>
    <row r="159" spans="1:3">
      <c r="A159" s="322" t="s">
        <v>773</v>
      </c>
      <c r="B159" s="322" t="s">
        <v>922</v>
      </c>
      <c r="C159" s="322">
        <v>5130800101</v>
      </c>
    </row>
    <row r="160" spans="1:3">
      <c r="A160" s="322" t="s">
        <v>773</v>
      </c>
      <c r="B160" s="322" t="s">
        <v>923</v>
      </c>
      <c r="C160" s="322">
        <v>5130050101</v>
      </c>
    </row>
    <row r="161" spans="1:3">
      <c r="A161" s="322" t="s">
        <v>773</v>
      </c>
      <c r="B161" s="322" t="s">
        <v>924</v>
      </c>
      <c r="C161" s="322">
        <v>5130750101</v>
      </c>
    </row>
    <row r="162" spans="1:3">
      <c r="A162" s="322" t="s">
        <v>773</v>
      </c>
      <c r="B162" s="322" t="s">
        <v>925</v>
      </c>
      <c r="C162" s="322">
        <v>5130950101</v>
      </c>
    </row>
    <row r="163" spans="1:3">
      <c r="A163" s="322" t="s">
        <v>773</v>
      </c>
      <c r="B163" s="322" t="s">
        <v>925</v>
      </c>
      <c r="C163" s="322">
        <v>5130959501</v>
      </c>
    </row>
    <row r="164" spans="1:3">
      <c r="A164" s="322" t="s">
        <v>773</v>
      </c>
      <c r="B164" s="322" t="s">
        <v>925</v>
      </c>
      <c r="C164" s="322">
        <v>5130959595</v>
      </c>
    </row>
    <row r="165" spans="1:3">
      <c r="A165" s="322" t="s">
        <v>773</v>
      </c>
      <c r="B165" s="322" t="s">
        <v>926</v>
      </c>
      <c r="C165" s="322">
        <v>5105540195</v>
      </c>
    </row>
    <row r="166" spans="1:3">
      <c r="A166" s="322" t="s">
        <v>773</v>
      </c>
      <c r="B166" s="322" t="s">
        <v>927</v>
      </c>
      <c r="C166" s="322">
        <v>5130450101</v>
      </c>
    </row>
    <row r="167" spans="1:3">
      <c r="A167" s="322" t="s">
        <v>773</v>
      </c>
      <c r="B167" s="322" t="s">
        <v>927</v>
      </c>
      <c r="C167" s="322">
        <v>5130950102</v>
      </c>
    </row>
    <row r="168" spans="1:3">
      <c r="A168" s="322" t="s">
        <v>773</v>
      </c>
      <c r="B168" s="322" t="s">
        <v>928</v>
      </c>
      <c r="C168" s="322">
        <v>5130950103</v>
      </c>
    </row>
    <row r="169" spans="1:3">
      <c r="A169" s="322" t="s">
        <v>773</v>
      </c>
      <c r="B169" s="322" t="s">
        <v>929</v>
      </c>
      <c r="C169" s="322">
        <v>5130600101</v>
      </c>
    </row>
    <row r="170" spans="1:3">
      <c r="A170" s="322" t="s">
        <v>773</v>
      </c>
      <c r="B170" s="322" t="s">
        <v>930</v>
      </c>
      <c r="C170" s="322">
        <v>5130700101</v>
      </c>
    </row>
    <row r="171" spans="1:3">
      <c r="A171" s="322" t="s">
        <v>773</v>
      </c>
      <c r="B171" s="322" t="s">
        <v>931</v>
      </c>
      <c r="C171" s="322">
        <v>5105540101</v>
      </c>
    </row>
    <row r="172" spans="1:3">
      <c r="A172" s="322" t="s">
        <v>773</v>
      </c>
      <c r="B172" s="322" t="s">
        <v>932</v>
      </c>
      <c r="C172" s="322">
        <v>5130350101</v>
      </c>
    </row>
    <row r="173" spans="1:3">
      <c r="A173" s="322" t="s">
        <v>773</v>
      </c>
      <c r="B173" s="322" t="s">
        <v>933</v>
      </c>
      <c r="C173" s="322">
        <v>5130300101</v>
      </c>
    </row>
    <row r="174" spans="1:3">
      <c r="A174" s="322" t="s">
        <v>773</v>
      </c>
      <c r="B174" s="322" t="s">
        <v>934</v>
      </c>
      <c r="C174" s="322">
        <v>5130850101</v>
      </c>
    </row>
    <row r="175" spans="1:3">
      <c r="A175" s="322" t="s">
        <v>773</v>
      </c>
      <c r="B175" s="322" t="s">
        <v>935</v>
      </c>
      <c r="C175" s="322">
        <v>5130200101</v>
      </c>
    </row>
    <row r="176" spans="1:3">
      <c r="A176" s="322" t="s">
        <v>773</v>
      </c>
      <c r="B176" s="322" t="s">
        <v>936</v>
      </c>
      <c r="C176" s="322">
        <v>5135250101</v>
      </c>
    </row>
    <row r="177" spans="1:3">
      <c r="A177" s="322" t="s">
        <v>773</v>
      </c>
      <c r="B177" s="322" t="s">
        <v>937</v>
      </c>
      <c r="C177" s="322">
        <v>5135050101</v>
      </c>
    </row>
    <row r="178" spans="1:3">
      <c r="A178" s="322" t="s">
        <v>773</v>
      </c>
      <c r="B178" s="322" t="s">
        <v>938</v>
      </c>
      <c r="C178" s="322">
        <v>5135150101</v>
      </c>
    </row>
    <row r="179" spans="1:3">
      <c r="A179" s="322" t="s">
        <v>773</v>
      </c>
      <c r="B179" s="322" t="s">
        <v>939</v>
      </c>
      <c r="C179" s="322">
        <v>5135400101</v>
      </c>
    </row>
    <row r="180" spans="1:3">
      <c r="A180" s="322" t="s">
        <v>773</v>
      </c>
      <c r="B180" s="322" t="s">
        <v>940</v>
      </c>
      <c r="C180" s="322">
        <v>5135959501</v>
      </c>
    </row>
    <row r="181" spans="1:3">
      <c r="A181" s="322" t="s">
        <v>773</v>
      </c>
      <c r="B181" s="322" t="s">
        <v>941</v>
      </c>
      <c r="C181" s="322">
        <v>5135300101</v>
      </c>
    </row>
    <row r="182" spans="1:3">
      <c r="A182" s="322" t="s">
        <v>773</v>
      </c>
      <c r="B182" s="322" t="s">
        <v>942</v>
      </c>
      <c r="C182" s="322">
        <v>5135550101</v>
      </c>
    </row>
    <row r="183" spans="1:3">
      <c r="A183" s="322" t="s">
        <v>773</v>
      </c>
      <c r="B183" s="322" t="s">
        <v>943</v>
      </c>
      <c r="C183" s="322">
        <v>5135959503</v>
      </c>
    </row>
    <row r="184" spans="1:3">
      <c r="A184" s="322" t="s">
        <v>773</v>
      </c>
      <c r="B184" s="322" t="s">
        <v>944</v>
      </c>
      <c r="C184" s="322">
        <v>5135959502</v>
      </c>
    </row>
    <row r="185" spans="1:3">
      <c r="A185" s="322" t="s">
        <v>773</v>
      </c>
      <c r="B185" s="322" t="s">
        <v>945</v>
      </c>
      <c r="C185" s="322">
        <v>5135959504</v>
      </c>
    </row>
    <row r="186" spans="1:3">
      <c r="A186" s="322" t="s">
        <v>773</v>
      </c>
      <c r="B186" s="322" t="s">
        <v>946</v>
      </c>
      <c r="C186" s="322">
        <v>5135450101</v>
      </c>
    </row>
    <row r="187" spans="1:3">
      <c r="A187" s="322" t="s">
        <v>773</v>
      </c>
      <c r="B187" s="322" t="s">
        <v>947</v>
      </c>
      <c r="C187" s="322">
        <v>5135959595</v>
      </c>
    </row>
    <row r="188" spans="1:3">
      <c r="A188" s="322" t="s">
        <v>773</v>
      </c>
      <c r="B188" s="322" t="s">
        <v>948</v>
      </c>
      <c r="C188" s="322">
        <v>5135200101</v>
      </c>
    </row>
    <row r="189" spans="1:3">
      <c r="A189" s="322" t="s">
        <v>773</v>
      </c>
      <c r="B189" s="322" t="s">
        <v>949</v>
      </c>
      <c r="C189" s="322">
        <v>5135600101</v>
      </c>
    </row>
    <row r="190" spans="1:3">
      <c r="A190" s="322" t="s">
        <v>773</v>
      </c>
      <c r="B190" s="322" t="s">
        <v>950</v>
      </c>
      <c r="C190" s="322">
        <v>5135350101</v>
      </c>
    </row>
    <row r="191" spans="1:3">
      <c r="A191" s="322" t="s">
        <v>773</v>
      </c>
      <c r="B191" s="322" t="s">
        <v>951</v>
      </c>
      <c r="C191" s="322">
        <v>5135350102</v>
      </c>
    </row>
    <row r="192" spans="1:3">
      <c r="A192" s="322" t="s">
        <v>773</v>
      </c>
      <c r="B192" s="322" t="s">
        <v>952</v>
      </c>
      <c r="C192" s="322">
        <v>5135100101</v>
      </c>
    </row>
    <row r="193" spans="1:3">
      <c r="A193" s="322" t="s">
        <v>773</v>
      </c>
      <c r="B193" s="322" t="s">
        <v>953</v>
      </c>
      <c r="C193" s="322">
        <v>5135500101</v>
      </c>
    </row>
    <row r="194" spans="1:3">
      <c r="A194" s="322" t="s">
        <v>773</v>
      </c>
      <c r="B194" s="322" t="s">
        <v>954</v>
      </c>
      <c r="C194" s="322">
        <v>5135959505</v>
      </c>
    </row>
    <row r="195" spans="1:3">
      <c r="A195" s="322" t="s">
        <v>773</v>
      </c>
      <c r="B195" s="322" t="s">
        <v>955</v>
      </c>
      <c r="C195" s="322">
        <v>5135050102</v>
      </c>
    </row>
    <row r="196" spans="1:3">
      <c r="A196" s="322" t="s">
        <v>773</v>
      </c>
      <c r="B196" s="322" t="s">
        <v>956</v>
      </c>
      <c r="C196" s="322">
        <v>5105210101</v>
      </c>
    </row>
    <row r="197" spans="1:3">
      <c r="A197" s="322" t="s">
        <v>773</v>
      </c>
      <c r="B197" s="322" t="s">
        <v>957</v>
      </c>
      <c r="C197" s="322">
        <v>5105210102</v>
      </c>
    </row>
    <row r="198" spans="1:3">
      <c r="A198" s="322" t="s">
        <v>958</v>
      </c>
      <c r="B198" s="322" t="s">
        <v>959</v>
      </c>
      <c r="C198" s="322">
        <v>6221020609</v>
      </c>
    </row>
    <row r="199" spans="1:3">
      <c r="A199" s="322" t="s">
        <v>958</v>
      </c>
      <c r="B199" s="322" t="s">
        <v>960</v>
      </c>
      <c r="C199" s="322">
        <v>6221020602</v>
      </c>
    </row>
    <row r="200" spans="1:3">
      <c r="A200" s="322" t="s">
        <v>958</v>
      </c>
      <c r="B200" s="322" t="s">
        <v>961</v>
      </c>
      <c r="C200" s="322">
        <v>6221020601</v>
      </c>
    </row>
    <row r="201" spans="1:3">
      <c r="A201" s="322" t="s">
        <v>958</v>
      </c>
      <c r="B201" s="322" t="s">
        <v>962</v>
      </c>
      <c r="C201" s="322">
        <v>6221020605</v>
      </c>
    </row>
    <row r="202" spans="1:3">
      <c r="A202" s="322" t="s">
        <v>958</v>
      </c>
      <c r="B202" s="322" t="s">
        <v>963</v>
      </c>
      <c r="C202" s="322">
        <v>6221020607</v>
      </c>
    </row>
    <row r="203" spans="1:3">
      <c r="A203" s="322" t="s">
        <v>958</v>
      </c>
      <c r="B203" s="322" t="s">
        <v>964</v>
      </c>
      <c r="C203" s="322">
        <v>6221020608</v>
      </c>
    </row>
    <row r="204" spans="1:3">
      <c r="A204" s="322" t="s">
        <v>958</v>
      </c>
      <c r="B204" s="322" t="s">
        <v>965</v>
      </c>
      <c r="C204" s="322">
        <v>6221020603</v>
      </c>
    </row>
    <row r="205" spans="1:3">
      <c r="A205" s="322" t="s">
        <v>958</v>
      </c>
      <c r="B205" s="322" t="s">
        <v>966</v>
      </c>
      <c r="C205" s="322">
        <v>6221020604</v>
      </c>
    </row>
    <row r="206" spans="1:3">
      <c r="A206" s="322" t="s">
        <v>958</v>
      </c>
      <c r="B206" s="322" t="s">
        <v>967</v>
      </c>
      <c r="C206" s="322">
        <v>6221020610</v>
      </c>
    </row>
    <row r="207" spans="1:3">
      <c r="A207" s="322" t="s">
        <v>958</v>
      </c>
      <c r="B207" s="322" t="s">
        <v>968</v>
      </c>
      <c r="C207" s="322">
        <v>6221020606</v>
      </c>
    </row>
    <row r="208" spans="1:3">
      <c r="A208" s="322" t="s">
        <v>958</v>
      </c>
      <c r="B208" s="322" t="s">
        <v>969</v>
      </c>
      <c r="C208" s="322">
        <v>6221100301</v>
      </c>
    </row>
    <row r="209" spans="1:3">
      <c r="A209" s="322" t="s">
        <v>958</v>
      </c>
      <c r="B209" s="322" t="s">
        <v>970</v>
      </c>
      <c r="C209" s="322">
        <v>6221020902</v>
      </c>
    </row>
    <row r="210" spans="1:3">
      <c r="A210" s="322" t="s">
        <v>958</v>
      </c>
      <c r="B210" s="322" t="s">
        <v>971</v>
      </c>
      <c r="C210" s="322">
        <v>6221020901</v>
      </c>
    </row>
    <row r="211" spans="1:3">
      <c r="A211" s="322" t="s">
        <v>958</v>
      </c>
      <c r="B211" s="322" t="s">
        <v>972</v>
      </c>
      <c r="C211" s="322">
        <v>6221020101</v>
      </c>
    </row>
    <row r="212" spans="1:3">
      <c r="A212" s="322" t="s">
        <v>958</v>
      </c>
      <c r="B212" s="322" t="s">
        <v>973</v>
      </c>
      <c r="C212" s="322">
        <v>6221021201</v>
      </c>
    </row>
    <row r="213" spans="1:3">
      <c r="A213" s="322" t="s">
        <v>958</v>
      </c>
      <c r="B213" s="322" t="s">
        <v>974</v>
      </c>
      <c r="C213" s="322">
        <v>6221021202</v>
      </c>
    </row>
    <row r="214" spans="1:3">
      <c r="A214" s="322" t="s">
        <v>958</v>
      </c>
      <c r="B214" s="322" t="s">
        <v>975</v>
      </c>
      <c r="C214" s="322">
        <v>6221021203</v>
      </c>
    </row>
    <row r="215" spans="1:3">
      <c r="A215" s="322" t="s">
        <v>958</v>
      </c>
      <c r="B215" s="322" t="s">
        <v>976</v>
      </c>
      <c r="C215" s="322">
        <v>6221021204</v>
      </c>
    </row>
    <row r="216" spans="1:3">
      <c r="A216" s="322" t="s">
        <v>958</v>
      </c>
      <c r="B216" s="322" t="s">
        <v>977</v>
      </c>
      <c r="C216" s="322">
        <v>6221022002</v>
      </c>
    </row>
    <row r="217" spans="1:3">
      <c r="A217" s="322" t="s">
        <v>958</v>
      </c>
      <c r="B217" s="322" t="s">
        <v>978</v>
      </c>
      <c r="C217" s="322">
        <v>6221022001</v>
      </c>
    </row>
    <row r="218" spans="1:3">
      <c r="A218" s="322" t="s">
        <v>958</v>
      </c>
      <c r="B218" s="322" t="s">
        <v>979</v>
      </c>
      <c r="C218" s="322">
        <v>6221022201</v>
      </c>
    </row>
    <row r="219" spans="1:3">
      <c r="A219" s="322" t="s">
        <v>958</v>
      </c>
      <c r="B219" s="322" t="s">
        <v>980</v>
      </c>
      <c r="C219" s="322">
        <v>6221020501</v>
      </c>
    </row>
    <row r="220" spans="1:3">
      <c r="A220" s="322" t="s">
        <v>958</v>
      </c>
      <c r="B220" s="322" t="s">
        <v>981</v>
      </c>
      <c r="C220" s="322">
        <v>6221020505</v>
      </c>
    </row>
    <row r="221" spans="1:3">
      <c r="A221" s="322" t="s">
        <v>958</v>
      </c>
      <c r="B221" s="322" t="s">
        <v>862</v>
      </c>
      <c r="C221" s="322">
        <v>6221020503</v>
      </c>
    </row>
    <row r="222" spans="1:3">
      <c r="A222" s="322" t="s">
        <v>958</v>
      </c>
      <c r="B222" s="322" t="s">
        <v>982</v>
      </c>
      <c r="C222" s="322">
        <v>6221100501</v>
      </c>
    </row>
    <row r="223" spans="1:3">
      <c r="A223" s="322" t="s">
        <v>958</v>
      </c>
      <c r="B223" s="322" t="s">
        <v>983</v>
      </c>
      <c r="C223" s="322">
        <v>6221021601</v>
      </c>
    </row>
    <row r="224" spans="1:3">
      <c r="A224" s="322" t="s">
        <v>958</v>
      </c>
      <c r="B224" s="322" t="s">
        <v>984</v>
      </c>
      <c r="C224" s="322">
        <v>6221021602</v>
      </c>
    </row>
    <row r="225" spans="1:3">
      <c r="A225" s="322" t="s">
        <v>958</v>
      </c>
      <c r="B225" s="322" t="s">
        <v>871</v>
      </c>
      <c r="C225" s="322">
        <v>6221020202</v>
      </c>
    </row>
    <row r="226" spans="1:3">
      <c r="A226" s="322" t="s">
        <v>958</v>
      </c>
      <c r="B226" s="322" t="s">
        <v>872</v>
      </c>
      <c r="C226" s="322">
        <v>6221020201</v>
      </c>
    </row>
    <row r="227" spans="1:3">
      <c r="A227" s="322" t="s">
        <v>958</v>
      </c>
      <c r="B227" s="322" t="s">
        <v>985</v>
      </c>
      <c r="C227" s="322">
        <v>6221020203</v>
      </c>
    </row>
    <row r="228" spans="1:3">
      <c r="A228" s="322" t="s">
        <v>958</v>
      </c>
      <c r="B228" s="322" t="s">
        <v>986</v>
      </c>
      <c r="C228" s="322">
        <v>6221080106</v>
      </c>
    </row>
    <row r="229" spans="1:3">
      <c r="A229" s="322" t="s">
        <v>958</v>
      </c>
      <c r="B229" s="322" t="s">
        <v>987</v>
      </c>
      <c r="C229" s="322">
        <v>6221080108</v>
      </c>
    </row>
    <row r="230" spans="1:3">
      <c r="A230" s="322" t="s">
        <v>958</v>
      </c>
      <c r="B230" s="322" t="s">
        <v>988</v>
      </c>
      <c r="C230" s="322">
        <v>6221080107</v>
      </c>
    </row>
    <row r="231" spans="1:3">
      <c r="A231" s="322" t="s">
        <v>958</v>
      </c>
      <c r="B231" s="322" t="s">
        <v>989</v>
      </c>
      <c r="C231" s="322">
        <v>6221080101</v>
      </c>
    </row>
    <row r="232" spans="1:3">
      <c r="A232" s="322" t="s">
        <v>958</v>
      </c>
      <c r="B232" s="322" t="s">
        <v>990</v>
      </c>
      <c r="C232" s="322">
        <v>6221080103</v>
      </c>
    </row>
    <row r="233" spans="1:3">
      <c r="A233" s="322" t="s">
        <v>958</v>
      </c>
      <c r="B233" s="322" t="s">
        <v>991</v>
      </c>
      <c r="C233" s="322">
        <v>6221080102</v>
      </c>
    </row>
    <row r="234" spans="1:3">
      <c r="A234" s="322" t="s">
        <v>958</v>
      </c>
      <c r="B234" s="322" t="s">
        <v>992</v>
      </c>
      <c r="C234" s="322">
        <v>6221080104</v>
      </c>
    </row>
    <row r="235" spans="1:3">
      <c r="A235" s="322" t="s">
        <v>958</v>
      </c>
      <c r="B235" s="322" t="s">
        <v>993</v>
      </c>
      <c r="C235" s="322">
        <v>6221080105</v>
      </c>
    </row>
    <row r="236" spans="1:3">
      <c r="A236" s="322" t="s">
        <v>958</v>
      </c>
      <c r="B236" s="322" t="s">
        <v>994</v>
      </c>
      <c r="C236" s="322">
        <v>6221021815</v>
      </c>
    </row>
    <row r="237" spans="1:3">
      <c r="A237" s="322" t="s">
        <v>958</v>
      </c>
      <c r="B237" s="322" t="s">
        <v>995</v>
      </c>
      <c r="C237" s="322">
        <v>6221020709</v>
      </c>
    </row>
    <row r="238" spans="1:3">
      <c r="A238" s="322" t="s">
        <v>958</v>
      </c>
      <c r="B238" s="322" t="s">
        <v>996</v>
      </c>
      <c r="C238" s="322">
        <v>6221020710</v>
      </c>
    </row>
    <row r="239" spans="1:3">
      <c r="A239" s="322" t="s">
        <v>958</v>
      </c>
      <c r="B239" s="322" t="s">
        <v>997</v>
      </c>
      <c r="C239" s="322">
        <v>6221020702</v>
      </c>
    </row>
    <row r="240" spans="1:3">
      <c r="A240" s="322" t="s">
        <v>958</v>
      </c>
      <c r="B240" s="322" t="s">
        <v>998</v>
      </c>
      <c r="C240" s="322">
        <v>6221020701</v>
      </c>
    </row>
    <row r="241" spans="1:3">
      <c r="A241" s="322" t="s">
        <v>958</v>
      </c>
      <c r="B241" s="322" t="s">
        <v>999</v>
      </c>
      <c r="C241" s="322">
        <v>6221020705</v>
      </c>
    </row>
    <row r="242" spans="1:3">
      <c r="A242" s="322" t="s">
        <v>958</v>
      </c>
      <c r="B242" s="322" t="s">
        <v>1000</v>
      </c>
      <c r="C242" s="322">
        <v>6221020707</v>
      </c>
    </row>
    <row r="243" spans="1:3">
      <c r="A243" s="322" t="s">
        <v>958</v>
      </c>
      <c r="B243" s="322" t="s">
        <v>1001</v>
      </c>
      <c r="C243" s="322">
        <v>6221020708</v>
      </c>
    </row>
    <row r="244" spans="1:3">
      <c r="A244" s="322" t="s">
        <v>958</v>
      </c>
      <c r="B244" s="322" t="s">
        <v>1002</v>
      </c>
      <c r="C244" s="322">
        <v>6221020703</v>
      </c>
    </row>
    <row r="245" spans="1:3">
      <c r="A245" s="322" t="s">
        <v>958</v>
      </c>
      <c r="B245" s="322" t="s">
        <v>1003</v>
      </c>
      <c r="C245" s="322">
        <v>6221020704</v>
      </c>
    </row>
    <row r="246" spans="1:3">
      <c r="A246" s="322" t="s">
        <v>958</v>
      </c>
      <c r="B246" s="322" t="s">
        <v>1004</v>
      </c>
      <c r="C246" s="322">
        <v>6221020712</v>
      </c>
    </row>
    <row r="247" spans="1:3">
      <c r="A247" s="322" t="s">
        <v>958</v>
      </c>
      <c r="B247" s="322" t="s">
        <v>1005</v>
      </c>
      <c r="C247" s="322">
        <v>6221020711</v>
      </c>
    </row>
    <row r="248" spans="1:3">
      <c r="A248" s="322" t="s">
        <v>958</v>
      </c>
      <c r="B248" s="322" t="s">
        <v>1006</v>
      </c>
      <c r="C248" s="322">
        <v>6221020706</v>
      </c>
    </row>
    <row r="249" spans="1:3">
      <c r="A249" s="322" t="s">
        <v>958</v>
      </c>
      <c r="B249" s="322" t="s">
        <v>1007</v>
      </c>
      <c r="C249" s="322">
        <v>6221021801</v>
      </c>
    </row>
    <row r="250" spans="1:3">
      <c r="A250" s="322" t="s">
        <v>958</v>
      </c>
      <c r="B250" s="322" t="s">
        <v>1008</v>
      </c>
      <c r="C250" s="322">
        <v>6221021810</v>
      </c>
    </row>
    <row r="251" spans="1:3">
      <c r="A251" s="322" t="s">
        <v>958</v>
      </c>
      <c r="B251" s="322" t="s">
        <v>1009</v>
      </c>
      <c r="C251" s="322">
        <v>6221021802</v>
      </c>
    </row>
    <row r="252" spans="1:3">
      <c r="A252" s="322" t="s">
        <v>958</v>
      </c>
      <c r="B252" s="322" t="s">
        <v>1010</v>
      </c>
      <c r="C252" s="322">
        <v>6221021808</v>
      </c>
    </row>
    <row r="253" spans="1:3">
      <c r="A253" s="322" t="s">
        <v>958</v>
      </c>
      <c r="B253" s="322" t="s">
        <v>1011</v>
      </c>
      <c r="C253" s="322">
        <v>6221021803</v>
      </c>
    </row>
    <row r="254" spans="1:3">
      <c r="A254" s="322" t="s">
        <v>958</v>
      </c>
      <c r="B254" s="322" t="s">
        <v>1012</v>
      </c>
      <c r="C254" s="322">
        <v>6221021804</v>
      </c>
    </row>
    <row r="255" spans="1:3">
      <c r="A255" s="322" t="s">
        <v>958</v>
      </c>
      <c r="B255" s="322" t="s">
        <v>1013</v>
      </c>
      <c r="C255" s="322">
        <v>6221021809</v>
      </c>
    </row>
    <row r="256" spans="1:3">
      <c r="A256" s="322" t="s">
        <v>958</v>
      </c>
      <c r="B256" s="322" t="s">
        <v>1014</v>
      </c>
      <c r="C256" s="322">
        <v>6221021805</v>
      </c>
    </row>
    <row r="257" spans="1:3">
      <c r="A257" s="322" t="s">
        <v>958</v>
      </c>
      <c r="B257" s="322" t="s">
        <v>1015</v>
      </c>
      <c r="C257" s="322">
        <v>6221021814</v>
      </c>
    </row>
    <row r="258" spans="1:3">
      <c r="A258" s="322" t="s">
        <v>958</v>
      </c>
      <c r="B258" s="322" t="s">
        <v>1016</v>
      </c>
      <c r="C258" s="322">
        <v>6221021806</v>
      </c>
    </row>
    <row r="259" spans="1:3">
      <c r="A259" s="322" t="s">
        <v>958</v>
      </c>
      <c r="B259" s="322" t="s">
        <v>1017</v>
      </c>
      <c r="C259" s="322">
        <v>6221021807</v>
      </c>
    </row>
    <row r="260" spans="1:3">
      <c r="A260" s="322" t="s">
        <v>958</v>
      </c>
      <c r="B260" s="322" t="s">
        <v>1018</v>
      </c>
      <c r="C260" s="322">
        <v>6221021002</v>
      </c>
    </row>
    <row r="261" spans="1:3">
      <c r="A261" s="322" t="s">
        <v>958</v>
      </c>
      <c r="B261" s="322" t="s">
        <v>1019</v>
      </c>
      <c r="C261" s="322">
        <v>6221021001</v>
      </c>
    </row>
    <row r="262" spans="1:3">
      <c r="A262" s="322" t="s">
        <v>958</v>
      </c>
      <c r="B262" s="322" t="s">
        <v>1020</v>
      </c>
      <c r="C262" s="322">
        <v>6221021007</v>
      </c>
    </row>
    <row r="263" spans="1:3">
      <c r="A263" s="322" t="s">
        <v>958</v>
      </c>
      <c r="B263" s="322" t="s">
        <v>1021</v>
      </c>
      <c r="C263" s="322">
        <v>6221021005</v>
      </c>
    </row>
    <row r="264" spans="1:3">
      <c r="A264" s="322" t="s">
        <v>958</v>
      </c>
      <c r="B264" s="322" t="s">
        <v>1022</v>
      </c>
      <c r="C264" s="322">
        <v>6221021006</v>
      </c>
    </row>
    <row r="265" spans="1:3">
      <c r="A265" s="322" t="s">
        <v>958</v>
      </c>
      <c r="B265" s="322" t="s">
        <v>1023</v>
      </c>
      <c r="C265" s="322">
        <v>6221021008</v>
      </c>
    </row>
    <row r="266" spans="1:3">
      <c r="A266" s="322" t="s">
        <v>958</v>
      </c>
      <c r="B266" s="322" t="s">
        <v>1024</v>
      </c>
      <c r="C266" s="322">
        <v>6221021004</v>
      </c>
    </row>
    <row r="267" spans="1:3">
      <c r="A267" s="322" t="s">
        <v>958</v>
      </c>
      <c r="B267" s="322" t="s">
        <v>1025</v>
      </c>
      <c r="C267" s="322">
        <v>6221021003</v>
      </c>
    </row>
    <row r="268" spans="1:3">
      <c r="A268" s="322" t="s">
        <v>958</v>
      </c>
      <c r="B268" s="322" t="s">
        <v>1026</v>
      </c>
      <c r="C268" s="322">
        <v>6221021301</v>
      </c>
    </row>
    <row r="269" spans="1:3">
      <c r="A269" s="322" t="s">
        <v>958</v>
      </c>
      <c r="B269" s="322" t="s">
        <v>1027</v>
      </c>
      <c r="C269" s="322">
        <v>6221020803</v>
      </c>
    </row>
    <row r="270" spans="1:3">
      <c r="A270" s="322" t="s">
        <v>958</v>
      </c>
      <c r="B270" s="322" t="s">
        <v>1028</v>
      </c>
      <c r="C270" s="322">
        <v>6221020802</v>
      </c>
    </row>
    <row r="271" spans="1:3">
      <c r="A271" s="322" t="s">
        <v>958</v>
      </c>
      <c r="B271" s="322" t="s">
        <v>1029</v>
      </c>
      <c r="C271" s="322">
        <v>6221020807</v>
      </c>
    </row>
    <row r="272" spans="1:3">
      <c r="A272" s="322" t="s">
        <v>958</v>
      </c>
      <c r="B272" s="322" t="s">
        <v>1030</v>
      </c>
      <c r="C272" s="322">
        <v>6221020804</v>
      </c>
    </row>
    <row r="273" spans="1:3">
      <c r="A273" s="322" t="s">
        <v>958</v>
      </c>
      <c r="B273" s="322" t="s">
        <v>1031</v>
      </c>
      <c r="C273" s="322">
        <v>6221020812</v>
      </c>
    </row>
    <row r="274" spans="1:3">
      <c r="A274" s="322" t="s">
        <v>958</v>
      </c>
      <c r="B274" s="322" t="s">
        <v>1032</v>
      </c>
      <c r="C274" s="322">
        <v>6221020801</v>
      </c>
    </row>
    <row r="275" spans="1:3">
      <c r="A275" s="322" t="s">
        <v>958</v>
      </c>
      <c r="B275" s="322" t="s">
        <v>1033</v>
      </c>
      <c r="C275" s="322">
        <v>6221020811</v>
      </c>
    </row>
    <row r="276" spans="1:3">
      <c r="A276" s="322" t="s">
        <v>958</v>
      </c>
      <c r="B276" s="322" t="s">
        <v>926</v>
      </c>
      <c r="C276" s="322">
        <v>6221020814</v>
      </c>
    </row>
    <row r="277" spans="1:3">
      <c r="A277" s="322" t="s">
        <v>958</v>
      </c>
      <c r="B277" s="322" t="s">
        <v>1034</v>
      </c>
      <c r="C277" s="322">
        <v>6221020808</v>
      </c>
    </row>
    <row r="278" spans="1:3">
      <c r="A278" s="322" t="s">
        <v>958</v>
      </c>
      <c r="B278" s="322" t="s">
        <v>1035</v>
      </c>
      <c r="C278" s="322">
        <v>6221020809</v>
      </c>
    </row>
    <row r="279" spans="1:3">
      <c r="A279" s="322" t="s">
        <v>958</v>
      </c>
      <c r="B279" s="322" t="s">
        <v>1036</v>
      </c>
      <c r="C279" s="322">
        <v>6221020810</v>
      </c>
    </row>
    <row r="280" spans="1:3">
      <c r="A280" s="322" t="s">
        <v>958</v>
      </c>
      <c r="B280" s="322" t="s">
        <v>1037</v>
      </c>
      <c r="C280" s="322">
        <v>6221020806</v>
      </c>
    </row>
    <row r="281" spans="1:3">
      <c r="A281" s="322" t="s">
        <v>958</v>
      </c>
      <c r="B281" s="322" t="s">
        <v>1038</v>
      </c>
      <c r="C281" s="322">
        <v>6221020805</v>
      </c>
    </row>
    <row r="282" spans="1:3">
      <c r="A282" s="322" t="s">
        <v>958</v>
      </c>
      <c r="B282" s="322" t="s">
        <v>1039</v>
      </c>
      <c r="C282" s="322">
        <v>6221020813</v>
      </c>
    </row>
    <row r="283" spans="1:3">
      <c r="A283" s="322" t="s">
        <v>958</v>
      </c>
      <c r="B283" s="322" t="s">
        <v>1040</v>
      </c>
      <c r="C283" s="322">
        <v>6221021401</v>
      </c>
    </row>
    <row r="284" spans="1:3">
      <c r="A284" s="322" t="s">
        <v>958</v>
      </c>
      <c r="B284" s="322" t="s">
        <v>1041</v>
      </c>
      <c r="C284" s="322">
        <v>6221021402</v>
      </c>
    </row>
    <row r="285" spans="1:3">
      <c r="A285" s="322" t="s">
        <v>958</v>
      </c>
      <c r="B285" s="322" t="s">
        <v>1042</v>
      </c>
      <c r="C285" s="322">
        <v>6221021501</v>
      </c>
    </row>
    <row r="286" spans="1:3">
      <c r="A286" s="322" t="s">
        <v>958</v>
      </c>
      <c r="B286" s="322" t="s">
        <v>1043</v>
      </c>
      <c r="C286" s="322">
        <v>6221020402</v>
      </c>
    </row>
    <row r="287" spans="1:3">
      <c r="A287" s="322" t="s">
        <v>958</v>
      </c>
      <c r="B287" s="322" t="s">
        <v>1044</v>
      </c>
      <c r="C287" s="322">
        <v>6221020401</v>
      </c>
    </row>
    <row r="288" spans="1:3">
      <c r="A288" s="322" t="s">
        <v>958</v>
      </c>
      <c r="B288" s="322" t="s">
        <v>1045</v>
      </c>
      <c r="C288" s="322">
        <v>6221020403</v>
      </c>
    </row>
    <row r="289" spans="1:3">
      <c r="A289" s="322" t="s">
        <v>958</v>
      </c>
      <c r="B289" s="322" t="s">
        <v>1046</v>
      </c>
      <c r="C289" s="322">
        <v>6221020407</v>
      </c>
    </row>
    <row r="290" spans="1:3">
      <c r="A290" s="322" t="s">
        <v>958</v>
      </c>
      <c r="B290" s="322" t="s">
        <v>1047</v>
      </c>
      <c r="C290" s="322">
        <v>6221020406</v>
      </c>
    </row>
    <row r="291" spans="1:3">
      <c r="A291" s="322" t="s">
        <v>958</v>
      </c>
      <c r="B291" s="322" t="s">
        <v>1048</v>
      </c>
      <c r="C291" s="322">
        <v>6221020404</v>
      </c>
    </row>
    <row r="292" spans="1:3">
      <c r="A292" s="322" t="s">
        <v>958</v>
      </c>
      <c r="B292" s="322" t="s">
        <v>1049</v>
      </c>
      <c r="C292" s="322">
        <v>6221020405</v>
      </c>
    </row>
    <row r="293" spans="1:3">
      <c r="A293" s="322" t="s">
        <v>958</v>
      </c>
      <c r="B293" s="322" t="s">
        <v>1050</v>
      </c>
      <c r="C293" s="322">
        <v>6221020408</v>
      </c>
    </row>
    <row r="294" spans="1:3">
      <c r="A294" s="322" t="s">
        <v>958</v>
      </c>
      <c r="B294" s="322" t="s">
        <v>1051</v>
      </c>
      <c r="C294" s="322">
        <v>6221020301</v>
      </c>
    </row>
    <row r="295" spans="1:3">
      <c r="A295" s="322" t="s">
        <v>958</v>
      </c>
      <c r="B295" s="322" t="s">
        <v>1052</v>
      </c>
      <c r="C295" s="322">
        <v>6221020305</v>
      </c>
    </row>
    <row r="296" spans="1:3">
      <c r="A296" s="322" t="s">
        <v>958</v>
      </c>
      <c r="B296" s="322" t="s">
        <v>1053</v>
      </c>
      <c r="C296" s="322">
        <v>6221020307</v>
      </c>
    </row>
    <row r="297" spans="1:3">
      <c r="A297" s="322" t="s">
        <v>958</v>
      </c>
      <c r="B297" s="322" t="s">
        <v>1054</v>
      </c>
      <c r="C297" s="322">
        <v>6221020306</v>
      </c>
    </row>
    <row r="298" spans="1:3">
      <c r="A298" s="322" t="s">
        <v>958</v>
      </c>
      <c r="B298" s="322" t="s">
        <v>1055</v>
      </c>
      <c r="C298" s="322">
        <v>6221020308</v>
      </c>
    </row>
    <row r="299" spans="1:3">
      <c r="A299" s="322" t="s">
        <v>958</v>
      </c>
      <c r="B299" s="322" t="s">
        <v>1056</v>
      </c>
      <c r="C299" s="322">
        <v>6221020310</v>
      </c>
    </row>
    <row r="300" spans="1:3">
      <c r="A300" s="322" t="s">
        <v>958</v>
      </c>
      <c r="B300" s="322" t="s">
        <v>1057</v>
      </c>
      <c r="C300" s="322">
        <v>6221020311</v>
      </c>
    </row>
    <row r="301" spans="1:3">
      <c r="A301" s="322" t="s">
        <v>958</v>
      </c>
      <c r="B301" s="322" t="s">
        <v>1058</v>
      </c>
      <c r="C301" s="322">
        <v>6221020312</v>
      </c>
    </row>
    <row r="302" spans="1:3">
      <c r="A302" s="322" t="s">
        <v>958</v>
      </c>
      <c r="B302" s="322" t="s">
        <v>1059</v>
      </c>
      <c r="C302" s="322">
        <v>6221020302</v>
      </c>
    </row>
    <row r="303" spans="1:3">
      <c r="A303" s="322" t="s">
        <v>958</v>
      </c>
      <c r="B303" s="322" t="s">
        <v>1060</v>
      </c>
      <c r="C303" s="322">
        <v>6221020303</v>
      </c>
    </row>
    <row r="304" spans="1:3">
      <c r="A304" s="322" t="s">
        <v>958</v>
      </c>
      <c r="B304" s="322" t="s">
        <v>1061</v>
      </c>
      <c r="C304" s="322">
        <v>6221020309</v>
      </c>
    </row>
    <row r="305" spans="1:3">
      <c r="A305" s="322" t="s">
        <v>958</v>
      </c>
      <c r="B305" s="322" t="s">
        <v>1062</v>
      </c>
      <c r="C305" s="322">
        <v>6221020304</v>
      </c>
    </row>
    <row r="306" spans="1:3">
      <c r="A306" s="322" t="s">
        <v>958</v>
      </c>
      <c r="B306" s="322" t="s">
        <v>1063</v>
      </c>
      <c r="C306" s="322">
        <v>6221100402</v>
      </c>
    </row>
    <row r="307" spans="1:3">
      <c r="A307" s="322" t="s">
        <v>958</v>
      </c>
      <c r="B307" s="322" t="s">
        <v>1064</v>
      </c>
      <c r="C307" s="322">
        <v>6221100401</v>
      </c>
    </row>
    <row r="308" spans="1:3">
      <c r="A308" s="322" t="s">
        <v>1065</v>
      </c>
      <c r="B308" s="322" t="s">
        <v>959</v>
      </c>
      <c r="C308" s="322">
        <v>6210020609</v>
      </c>
    </row>
    <row r="309" spans="1:3">
      <c r="A309" s="322" t="s">
        <v>1065</v>
      </c>
      <c r="B309" s="322" t="s">
        <v>960</v>
      </c>
      <c r="C309" s="322">
        <v>6210020602</v>
      </c>
    </row>
    <row r="310" spans="1:3">
      <c r="A310" s="322" t="s">
        <v>1065</v>
      </c>
      <c r="B310" s="322" t="s">
        <v>961</v>
      </c>
      <c r="C310" s="322">
        <v>6210020601</v>
      </c>
    </row>
    <row r="311" spans="1:3">
      <c r="A311" s="322" t="s">
        <v>1065</v>
      </c>
      <c r="B311" s="322" t="s">
        <v>962</v>
      </c>
      <c r="C311" s="322">
        <v>6210020605</v>
      </c>
    </row>
    <row r="312" spans="1:3">
      <c r="A312" s="322" t="s">
        <v>1065</v>
      </c>
      <c r="B312" s="322" t="s">
        <v>963</v>
      </c>
      <c r="C312" s="322">
        <v>6210020607</v>
      </c>
    </row>
    <row r="313" spans="1:3">
      <c r="A313" s="322" t="s">
        <v>1065</v>
      </c>
      <c r="B313" s="322" t="s">
        <v>964</v>
      </c>
      <c r="C313" s="322">
        <v>6210020608</v>
      </c>
    </row>
    <row r="314" spans="1:3">
      <c r="A314" s="322" t="s">
        <v>1065</v>
      </c>
      <c r="B314" s="322" t="s">
        <v>965</v>
      </c>
      <c r="C314" s="322">
        <v>6210020603</v>
      </c>
    </row>
    <row r="315" spans="1:3">
      <c r="A315" s="322" t="s">
        <v>1065</v>
      </c>
      <c r="B315" s="322" t="s">
        <v>966</v>
      </c>
      <c r="C315" s="322">
        <v>6210020604</v>
      </c>
    </row>
    <row r="316" spans="1:3">
      <c r="A316" s="322" t="s">
        <v>1065</v>
      </c>
      <c r="B316" s="322" t="s">
        <v>967</v>
      </c>
      <c r="C316" s="322">
        <v>6210020610</v>
      </c>
    </row>
    <row r="317" spans="1:3">
      <c r="A317" s="322" t="s">
        <v>1065</v>
      </c>
      <c r="B317" s="322" t="s">
        <v>968</v>
      </c>
      <c r="C317" s="322">
        <v>6210020606</v>
      </c>
    </row>
    <row r="318" spans="1:3">
      <c r="A318" s="322" t="s">
        <v>1065</v>
      </c>
      <c r="B318" s="322" t="s">
        <v>969</v>
      </c>
      <c r="C318" s="322">
        <v>6210100301</v>
      </c>
    </row>
    <row r="319" spans="1:3">
      <c r="A319" s="322" t="s">
        <v>1065</v>
      </c>
      <c r="B319" s="322" t="s">
        <v>970</v>
      </c>
      <c r="C319" s="322">
        <v>6210020902</v>
      </c>
    </row>
    <row r="320" spans="1:3">
      <c r="A320" s="322" t="s">
        <v>1065</v>
      </c>
      <c r="B320" s="322" t="s">
        <v>971</v>
      </c>
      <c r="C320" s="322">
        <v>6210020901</v>
      </c>
    </row>
    <row r="321" spans="1:3">
      <c r="A321" s="322" t="s">
        <v>1065</v>
      </c>
      <c r="B321" s="322" t="s">
        <v>972</v>
      </c>
      <c r="C321" s="322">
        <v>6210020101</v>
      </c>
    </row>
    <row r="322" spans="1:3">
      <c r="A322" s="322" t="s">
        <v>1065</v>
      </c>
      <c r="B322" s="322" t="s">
        <v>973</v>
      </c>
      <c r="C322" s="322">
        <v>6210021201</v>
      </c>
    </row>
    <row r="323" spans="1:3">
      <c r="A323" s="322" t="s">
        <v>1065</v>
      </c>
      <c r="B323" s="322" t="s">
        <v>974</v>
      </c>
      <c r="C323" s="322">
        <v>6210021202</v>
      </c>
    </row>
    <row r="324" spans="1:3">
      <c r="A324" s="322" t="s">
        <v>1065</v>
      </c>
      <c r="B324" s="322" t="s">
        <v>975</v>
      </c>
      <c r="C324" s="322">
        <v>6210021203</v>
      </c>
    </row>
    <row r="325" spans="1:3">
      <c r="A325" s="322" t="s">
        <v>1065</v>
      </c>
      <c r="B325" s="322" t="s">
        <v>976</v>
      </c>
      <c r="C325" s="322">
        <v>6210021204</v>
      </c>
    </row>
    <row r="326" spans="1:3">
      <c r="A326" s="322" t="s">
        <v>1065</v>
      </c>
      <c r="B326" s="322" t="s">
        <v>977</v>
      </c>
      <c r="C326" s="322">
        <v>6210022002</v>
      </c>
    </row>
    <row r="327" spans="1:3">
      <c r="A327" s="322" t="s">
        <v>1065</v>
      </c>
      <c r="B327" s="322" t="s">
        <v>978</v>
      </c>
      <c r="C327" s="322">
        <v>6210022001</v>
      </c>
    </row>
    <row r="328" spans="1:3">
      <c r="A328" s="322" t="s">
        <v>1065</v>
      </c>
      <c r="B328" s="322" t="s">
        <v>979</v>
      </c>
      <c r="C328" s="322">
        <v>6210022201</v>
      </c>
    </row>
    <row r="329" spans="1:3">
      <c r="A329" s="322" t="s">
        <v>1065</v>
      </c>
      <c r="B329" s="322" t="s">
        <v>980</v>
      </c>
      <c r="C329" s="322">
        <v>6210020501</v>
      </c>
    </row>
    <row r="330" spans="1:3">
      <c r="A330" s="322" t="s">
        <v>1065</v>
      </c>
      <c r="B330" s="322" t="s">
        <v>981</v>
      </c>
      <c r="C330" s="322">
        <v>6210020505</v>
      </c>
    </row>
    <row r="331" spans="1:3">
      <c r="A331" s="322" t="s">
        <v>1065</v>
      </c>
      <c r="B331" s="322" t="s">
        <v>862</v>
      </c>
      <c r="C331" s="322">
        <v>6210020503</v>
      </c>
    </row>
    <row r="332" spans="1:3">
      <c r="A332" s="322" t="s">
        <v>1065</v>
      </c>
      <c r="B332" s="322" t="s">
        <v>982</v>
      </c>
      <c r="C332" s="322">
        <v>6210100501</v>
      </c>
    </row>
    <row r="333" spans="1:3">
      <c r="A333" s="322" t="s">
        <v>1065</v>
      </c>
      <c r="B333" s="322" t="s">
        <v>983</v>
      </c>
      <c r="C333" s="322">
        <v>6210021601</v>
      </c>
    </row>
    <row r="334" spans="1:3">
      <c r="A334" s="322" t="s">
        <v>1065</v>
      </c>
      <c r="B334" s="322" t="s">
        <v>984</v>
      </c>
      <c r="C334" s="322">
        <v>6210021602</v>
      </c>
    </row>
    <row r="335" spans="1:3">
      <c r="A335" s="322" t="s">
        <v>1065</v>
      </c>
      <c r="B335" s="322" t="s">
        <v>871</v>
      </c>
      <c r="C335" s="322">
        <v>6210020202</v>
      </c>
    </row>
    <row r="336" spans="1:3">
      <c r="A336" s="322" t="s">
        <v>1065</v>
      </c>
      <c r="B336" s="322" t="s">
        <v>872</v>
      </c>
      <c r="C336" s="322">
        <v>6210020201</v>
      </c>
    </row>
    <row r="337" spans="1:3">
      <c r="A337" s="322" t="s">
        <v>1065</v>
      </c>
      <c r="B337" s="322" t="s">
        <v>985</v>
      </c>
      <c r="C337" s="322">
        <v>6210020203</v>
      </c>
    </row>
    <row r="338" spans="1:3">
      <c r="A338" s="322" t="s">
        <v>1065</v>
      </c>
      <c r="B338" s="322" t="s">
        <v>986</v>
      </c>
      <c r="C338" s="322">
        <v>6210080106</v>
      </c>
    </row>
    <row r="339" spans="1:3">
      <c r="A339" s="322" t="s">
        <v>1065</v>
      </c>
      <c r="B339" s="322" t="s">
        <v>987</v>
      </c>
      <c r="C339" s="322">
        <v>6210080108</v>
      </c>
    </row>
    <row r="340" spans="1:3">
      <c r="A340" s="322" t="s">
        <v>1065</v>
      </c>
      <c r="B340" s="322" t="s">
        <v>988</v>
      </c>
      <c r="C340" s="322">
        <v>6210080107</v>
      </c>
    </row>
    <row r="341" spans="1:3">
      <c r="A341" s="322" t="s">
        <v>1065</v>
      </c>
      <c r="B341" s="322" t="s">
        <v>989</v>
      </c>
      <c r="C341" s="322">
        <v>6210080101</v>
      </c>
    </row>
    <row r="342" spans="1:3">
      <c r="A342" s="322" t="s">
        <v>1065</v>
      </c>
      <c r="B342" s="322" t="s">
        <v>990</v>
      </c>
      <c r="C342" s="322">
        <v>6210080103</v>
      </c>
    </row>
    <row r="343" spans="1:3">
      <c r="A343" s="322" t="s">
        <v>1065</v>
      </c>
      <c r="B343" s="322" t="s">
        <v>991</v>
      </c>
      <c r="C343" s="322">
        <v>6210080102</v>
      </c>
    </row>
    <row r="344" spans="1:3">
      <c r="A344" s="322" t="s">
        <v>1065</v>
      </c>
      <c r="B344" s="322" t="s">
        <v>992</v>
      </c>
      <c r="C344" s="322">
        <v>6210080104</v>
      </c>
    </row>
    <row r="345" spans="1:3">
      <c r="A345" s="322" t="s">
        <v>1065</v>
      </c>
      <c r="B345" s="322" t="s">
        <v>993</v>
      </c>
      <c r="C345" s="322">
        <v>6210080105</v>
      </c>
    </row>
    <row r="346" spans="1:3">
      <c r="A346" s="322" t="s">
        <v>1065</v>
      </c>
      <c r="B346" s="322" t="s">
        <v>994</v>
      </c>
      <c r="C346" s="322">
        <v>6210021815</v>
      </c>
    </row>
    <row r="347" spans="1:3">
      <c r="A347" s="322" t="s">
        <v>1065</v>
      </c>
      <c r="B347" s="322" t="s">
        <v>995</v>
      </c>
      <c r="C347" s="322">
        <v>6210020709</v>
      </c>
    </row>
    <row r="348" spans="1:3">
      <c r="A348" s="322" t="s">
        <v>1065</v>
      </c>
      <c r="B348" s="322" t="s">
        <v>996</v>
      </c>
      <c r="C348" s="322">
        <v>6210020710</v>
      </c>
    </row>
    <row r="349" spans="1:3">
      <c r="A349" s="322" t="s">
        <v>1065</v>
      </c>
      <c r="B349" s="322" t="s">
        <v>997</v>
      </c>
      <c r="C349" s="322">
        <v>6210020702</v>
      </c>
    </row>
    <row r="350" spans="1:3">
      <c r="A350" s="322" t="s">
        <v>1065</v>
      </c>
      <c r="B350" s="322" t="s">
        <v>998</v>
      </c>
      <c r="C350" s="322">
        <v>6210020701</v>
      </c>
    </row>
    <row r="351" spans="1:3">
      <c r="A351" s="322" t="s">
        <v>1065</v>
      </c>
      <c r="B351" s="322" t="s">
        <v>999</v>
      </c>
      <c r="C351" s="322">
        <v>6210020705</v>
      </c>
    </row>
    <row r="352" spans="1:3">
      <c r="A352" s="322" t="s">
        <v>1065</v>
      </c>
      <c r="B352" s="322" t="s">
        <v>1000</v>
      </c>
      <c r="C352" s="322">
        <v>6210020707</v>
      </c>
    </row>
    <row r="353" spans="1:3">
      <c r="A353" s="322" t="s">
        <v>1065</v>
      </c>
      <c r="B353" s="322" t="s">
        <v>1001</v>
      </c>
      <c r="C353" s="322">
        <v>6210020708</v>
      </c>
    </row>
    <row r="354" spans="1:3">
      <c r="A354" s="322" t="s">
        <v>1065</v>
      </c>
      <c r="B354" s="322" t="s">
        <v>1002</v>
      </c>
      <c r="C354" s="322">
        <v>6210020703</v>
      </c>
    </row>
    <row r="355" spans="1:3">
      <c r="A355" s="322" t="s">
        <v>1065</v>
      </c>
      <c r="B355" s="322" t="s">
        <v>1003</v>
      </c>
      <c r="C355" s="322">
        <v>6210020704</v>
      </c>
    </row>
    <row r="356" spans="1:3">
      <c r="A356" s="322" t="s">
        <v>1065</v>
      </c>
      <c r="B356" s="322" t="s">
        <v>1004</v>
      </c>
      <c r="C356" s="322">
        <v>6210020712</v>
      </c>
    </row>
    <row r="357" spans="1:3">
      <c r="A357" s="322" t="s">
        <v>1065</v>
      </c>
      <c r="B357" s="322" t="s">
        <v>1005</v>
      </c>
      <c r="C357" s="322">
        <v>6210020711</v>
      </c>
    </row>
    <row r="358" spans="1:3">
      <c r="A358" s="322" t="s">
        <v>1065</v>
      </c>
      <c r="B358" s="322" t="s">
        <v>1006</v>
      </c>
      <c r="C358" s="322">
        <v>6210020706</v>
      </c>
    </row>
    <row r="359" spans="1:3">
      <c r="A359" s="322" t="s">
        <v>1065</v>
      </c>
      <c r="B359" s="322" t="s">
        <v>1007</v>
      </c>
      <c r="C359" s="322">
        <v>6210021801</v>
      </c>
    </row>
    <row r="360" spans="1:3">
      <c r="A360" s="322" t="s">
        <v>1065</v>
      </c>
      <c r="B360" s="322" t="s">
        <v>1008</v>
      </c>
      <c r="C360" s="322">
        <v>6210021810</v>
      </c>
    </row>
    <row r="361" spans="1:3">
      <c r="A361" s="322" t="s">
        <v>1065</v>
      </c>
      <c r="B361" s="322" t="s">
        <v>1009</v>
      </c>
      <c r="C361" s="322">
        <v>6210021802</v>
      </c>
    </row>
    <row r="362" spans="1:3">
      <c r="A362" s="322" t="s">
        <v>1065</v>
      </c>
      <c r="B362" s="322" t="s">
        <v>1010</v>
      </c>
      <c r="C362" s="322">
        <v>6210021808</v>
      </c>
    </row>
    <row r="363" spans="1:3">
      <c r="A363" s="322" t="s">
        <v>1065</v>
      </c>
      <c r="B363" s="322" t="s">
        <v>1011</v>
      </c>
      <c r="C363" s="322">
        <v>6210021803</v>
      </c>
    </row>
    <row r="364" spans="1:3">
      <c r="A364" s="322" t="s">
        <v>1065</v>
      </c>
      <c r="B364" s="322" t="s">
        <v>1012</v>
      </c>
      <c r="C364" s="322">
        <v>6210021804</v>
      </c>
    </row>
    <row r="365" spans="1:3">
      <c r="A365" s="322" t="s">
        <v>1065</v>
      </c>
      <c r="B365" s="322" t="s">
        <v>1013</v>
      </c>
      <c r="C365" s="322">
        <v>6210021809</v>
      </c>
    </row>
    <row r="366" spans="1:3">
      <c r="A366" s="322" t="s">
        <v>1065</v>
      </c>
      <c r="B366" s="322" t="s">
        <v>1014</v>
      </c>
      <c r="C366" s="322">
        <v>6210021805</v>
      </c>
    </row>
    <row r="367" spans="1:3">
      <c r="A367" s="322" t="s">
        <v>1065</v>
      </c>
      <c r="B367" s="322" t="s">
        <v>1015</v>
      </c>
      <c r="C367" s="322">
        <v>6210021814</v>
      </c>
    </row>
    <row r="368" spans="1:3">
      <c r="A368" s="322" t="s">
        <v>1065</v>
      </c>
      <c r="B368" s="322" t="s">
        <v>1016</v>
      </c>
      <c r="C368" s="322">
        <v>6210021806</v>
      </c>
    </row>
    <row r="369" spans="1:3">
      <c r="A369" s="322" t="s">
        <v>1065</v>
      </c>
      <c r="B369" s="322" t="s">
        <v>1017</v>
      </c>
      <c r="C369" s="322">
        <v>6210021807</v>
      </c>
    </row>
    <row r="370" spans="1:3">
      <c r="A370" s="322" t="s">
        <v>1065</v>
      </c>
      <c r="B370" s="322" t="s">
        <v>1018</v>
      </c>
      <c r="C370" s="322">
        <v>6210021002</v>
      </c>
    </row>
    <row r="371" spans="1:3">
      <c r="A371" s="322" t="s">
        <v>1065</v>
      </c>
      <c r="B371" s="322" t="s">
        <v>1019</v>
      </c>
      <c r="C371" s="322">
        <v>6210021001</v>
      </c>
    </row>
    <row r="372" spans="1:3">
      <c r="A372" s="322" t="s">
        <v>1065</v>
      </c>
      <c r="B372" s="322" t="s">
        <v>1020</v>
      </c>
      <c r="C372" s="322">
        <v>6210021007</v>
      </c>
    </row>
    <row r="373" spans="1:3">
      <c r="A373" s="322" t="s">
        <v>1065</v>
      </c>
      <c r="B373" s="322" t="s">
        <v>1021</v>
      </c>
      <c r="C373" s="322">
        <v>6210021005</v>
      </c>
    </row>
    <row r="374" spans="1:3">
      <c r="A374" s="322" t="s">
        <v>1065</v>
      </c>
      <c r="B374" s="322" t="s">
        <v>1022</v>
      </c>
      <c r="C374" s="322">
        <v>6210021006</v>
      </c>
    </row>
    <row r="375" spans="1:3">
      <c r="A375" s="322" t="s">
        <v>1065</v>
      </c>
      <c r="B375" s="322" t="s">
        <v>1023</v>
      </c>
      <c r="C375" s="322">
        <v>6210021008</v>
      </c>
    </row>
    <row r="376" spans="1:3">
      <c r="A376" s="322" t="s">
        <v>1065</v>
      </c>
      <c r="B376" s="322" t="s">
        <v>1024</v>
      </c>
      <c r="C376" s="322">
        <v>6210021004</v>
      </c>
    </row>
    <row r="377" spans="1:3">
      <c r="A377" s="322" t="s">
        <v>1065</v>
      </c>
      <c r="B377" s="322" t="s">
        <v>1025</v>
      </c>
      <c r="C377" s="322">
        <v>6210021003</v>
      </c>
    </row>
    <row r="378" spans="1:3">
      <c r="A378" s="322" t="s">
        <v>1065</v>
      </c>
      <c r="B378" s="322" t="s">
        <v>1026</v>
      </c>
      <c r="C378" s="322">
        <v>6210021301</v>
      </c>
    </row>
    <row r="379" spans="1:3">
      <c r="A379" s="322" t="s">
        <v>1065</v>
      </c>
      <c r="B379" s="322" t="s">
        <v>1027</v>
      </c>
      <c r="C379" s="322">
        <v>6210020803</v>
      </c>
    </row>
    <row r="380" spans="1:3">
      <c r="A380" s="322" t="s">
        <v>1065</v>
      </c>
      <c r="B380" s="322" t="s">
        <v>1028</v>
      </c>
      <c r="C380" s="322">
        <v>6210020802</v>
      </c>
    </row>
    <row r="381" spans="1:3">
      <c r="A381" s="322" t="s">
        <v>1065</v>
      </c>
      <c r="B381" s="322" t="s">
        <v>1029</v>
      </c>
      <c r="C381" s="322">
        <v>6210020807</v>
      </c>
    </row>
    <row r="382" spans="1:3">
      <c r="A382" s="322" t="s">
        <v>1065</v>
      </c>
      <c r="B382" s="322" t="s">
        <v>1030</v>
      </c>
      <c r="C382" s="322">
        <v>6210020804</v>
      </c>
    </row>
    <row r="383" spans="1:3">
      <c r="A383" s="322" t="s">
        <v>1065</v>
      </c>
      <c r="B383" s="322" t="s">
        <v>1031</v>
      </c>
      <c r="C383" s="322">
        <v>6210020812</v>
      </c>
    </row>
    <row r="384" spans="1:3">
      <c r="A384" s="322" t="s">
        <v>1065</v>
      </c>
      <c r="B384" s="322" t="s">
        <v>1032</v>
      </c>
      <c r="C384" s="322">
        <v>6210020801</v>
      </c>
    </row>
    <row r="385" spans="1:3">
      <c r="A385" s="322" t="s">
        <v>1065</v>
      </c>
      <c r="B385" s="322" t="s">
        <v>1033</v>
      </c>
      <c r="C385" s="322">
        <v>6210020811</v>
      </c>
    </row>
    <row r="386" spans="1:3">
      <c r="A386" s="322" t="s">
        <v>1065</v>
      </c>
      <c r="B386" s="322" t="s">
        <v>926</v>
      </c>
      <c r="C386" s="322">
        <v>6210020814</v>
      </c>
    </row>
    <row r="387" spans="1:3">
      <c r="A387" s="322" t="s">
        <v>1065</v>
      </c>
      <c r="B387" s="322" t="s">
        <v>1034</v>
      </c>
      <c r="C387" s="322">
        <v>6210020808</v>
      </c>
    </row>
    <row r="388" spans="1:3">
      <c r="A388" s="322" t="s">
        <v>1065</v>
      </c>
      <c r="B388" s="322" t="s">
        <v>1035</v>
      </c>
      <c r="C388" s="322">
        <v>6210020809</v>
      </c>
    </row>
    <row r="389" spans="1:3">
      <c r="A389" s="322" t="s">
        <v>1065</v>
      </c>
      <c r="B389" s="322" t="s">
        <v>1036</v>
      </c>
      <c r="C389" s="322">
        <v>6210020810</v>
      </c>
    </row>
    <row r="390" spans="1:3">
      <c r="A390" s="322" t="s">
        <v>1065</v>
      </c>
      <c r="B390" s="322" t="s">
        <v>1037</v>
      </c>
      <c r="C390" s="322">
        <v>6210020806</v>
      </c>
    </row>
    <row r="391" spans="1:3">
      <c r="A391" s="322" t="s">
        <v>1065</v>
      </c>
      <c r="B391" s="322" t="s">
        <v>1038</v>
      </c>
      <c r="C391" s="322">
        <v>6210020805</v>
      </c>
    </row>
    <row r="392" spans="1:3">
      <c r="A392" s="322" t="s">
        <v>1065</v>
      </c>
      <c r="B392" s="322" t="s">
        <v>1039</v>
      </c>
      <c r="C392" s="322">
        <v>6210020813</v>
      </c>
    </row>
    <row r="393" spans="1:3">
      <c r="A393" s="322" t="s">
        <v>1065</v>
      </c>
      <c r="B393" s="322" t="s">
        <v>1040</v>
      </c>
      <c r="C393" s="322">
        <v>6210021401</v>
      </c>
    </row>
    <row r="394" spans="1:3">
      <c r="A394" s="322" t="s">
        <v>1065</v>
      </c>
      <c r="B394" s="322" t="s">
        <v>1041</v>
      </c>
      <c r="C394" s="322">
        <v>6210021402</v>
      </c>
    </row>
    <row r="395" spans="1:3">
      <c r="A395" s="322" t="s">
        <v>1065</v>
      </c>
      <c r="B395" s="322" t="s">
        <v>1042</v>
      </c>
      <c r="C395" s="322">
        <v>6210021501</v>
      </c>
    </row>
    <row r="396" spans="1:3">
      <c r="A396" s="322" t="s">
        <v>1065</v>
      </c>
      <c r="B396" s="322" t="s">
        <v>1043</v>
      </c>
      <c r="C396" s="322">
        <v>6210020402</v>
      </c>
    </row>
    <row r="397" spans="1:3">
      <c r="A397" s="322" t="s">
        <v>1065</v>
      </c>
      <c r="B397" s="322" t="s">
        <v>1044</v>
      </c>
      <c r="C397" s="322">
        <v>6210020401</v>
      </c>
    </row>
    <row r="398" spans="1:3">
      <c r="A398" s="322" t="s">
        <v>1065</v>
      </c>
      <c r="B398" s="322" t="s">
        <v>1045</v>
      </c>
      <c r="C398" s="322">
        <v>6210020403</v>
      </c>
    </row>
    <row r="399" spans="1:3">
      <c r="A399" s="322" t="s">
        <v>1065</v>
      </c>
      <c r="B399" s="322" t="s">
        <v>1046</v>
      </c>
      <c r="C399" s="322">
        <v>6210020407</v>
      </c>
    </row>
    <row r="400" spans="1:3">
      <c r="A400" s="322" t="s">
        <v>1065</v>
      </c>
      <c r="B400" s="322" t="s">
        <v>1047</v>
      </c>
      <c r="C400" s="322">
        <v>6210020406</v>
      </c>
    </row>
    <row r="401" spans="1:3">
      <c r="A401" s="322" t="s">
        <v>1065</v>
      </c>
      <c r="B401" s="322" t="s">
        <v>1048</v>
      </c>
      <c r="C401" s="322">
        <v>6210020404</v>
      </c>
    </row>
    <row r="402" spans="1:3">
      <c r="A402" s="322" t="s">
        <v>1065</v>
      </c>
      <c r="B402" s="322" t="s">
        <v>1049</v>
      </c>
      <c r="C402" s="322">
        <v>6210020405</v>
      </c>
    </row>
    <row r="403" spans="1:3">
      <c r="A403" s="322" t="s">
        <v>1065</v>
      </c>
      <c r="B403" s="322" t="s">
        <v>1050</v>
      </c>
      <c r="C403" s="322">
        <v>6210020408</v>
      </c>
    </row>
    <row r="404" spans="1:3">
      <c r="A404" s="322" t="s">
        <v>1065</v>
      </c>
      <c r="B404" s="322" t="s">
        <v>1051</v>
      </c>
      <c r="C404" s="322">
        <v>6210020301</v>
      </c>
    </row>
    <row r="405" spans="1:3">
      <c r="A405" s="322" t="s">
        <v>1065</v>
      </c>
      <c r="B405" s="322" t="s">
        <v>1052</v>
      </c>
      <c r="C405" s="322">
        <v>6210020305</v>
      </c>
    </row>
    <row r="406" spans="1:3">
      <c r="A406" s="322" t="s">
        <v>1065</v>
      </c>
      <c r="B406" s="322" t="s">
        <v>1053</v>
      </c>
      <c r="C406" s="322">
        <v>6210020307</v>
      </c>
    </row>
    <row r="407" spans="1:3">
      <c r="A407" s="322" t="s">
        <v>1065</v>
      </c>
      <c r="B407" s="322" t="s">
        <v>1054</v>
      </c>
      <c r="C407" s="322">
        <v>6210020306</v>
      </c>
    </row>
    <row r="408" spans="1:3">
      <c r="A408" s="322" t="s">
        <v>1065</v>
      </c>
      <c r="B408" s="322" t="s">
        <v>1055</v>
      </c>
      <c r="C408" s="322">
        <v>6210020308</v>
      </c>
    </row>
    <row r="409" spans="1:3">
      <c r="A409" s="322" t="s">
        <v>1065</v>
      </c>
      <c r="B409" s="322" t="s">
        <v>1056</v>
      </c>
      <c r="C409" s="322">
        <v>6210020310</v>
      </c>
    </row>
    <row r="410" spans="1:3">
      <c r="A410" s="322" t="s">
        <v>1065</v>
      </c>
      <c r="B410" s="322" t="s">
        <v>1057</v>
      </c>
      <c r="C410" s="322">
        <v>6210020311</v>
      </c>
    </row>
    <row r="411" spans="1:3">
      <c r="A411" s="322" t="s">
        <v>1065</v>
      </c>
      <c r="B411" s="322" t="s">
        <v>1058</v>
      </c>
      <c r="C411" s="322">
        <v>6210020312</v>
      </c>
    </row>
    <row r="412" spans="1:3">
      <c r="A412" s="322" t="s">
        <v>1065</v>
      </c>
      <c r="B412" s="322" t="s">
        <v>1059</v>
      </c>
      <c r="C412" s="322">
        <v>6210020302</v>
      </c>
    </row>
    <row r="413" spans="1:3">
      <c r="A413" s="322" t="s">
        <v>1065</v>
      </c>
      <c r="B413" s="322" t="s">
        <v>1060</v>
      </c>
      <c r="C413" s="322">
        <v>6210020303</v>
      </c>
    </row>
    <row r="414" spans="1:3">
      <c r="A414" s="322" t="s">
        <v>1065</v>
      </c>
      <c r="B414" s="322" t="s">
        <v>1061</v>
      </c>
      <c r="C414" s="322">
        <v>6210020309</v>
      </c>
    </row>
    <row r="415" spans="1:3">
      <c r="A415" s="322" t="s">
        <v>1065</v>
      </c>
      <c r="B415" s="322" t="s">
        <v>1062</v>
      </c>
      <c r="C415" s="322">
        <v>6210020304</v>
      </c>
    </row>
    <row r="416" spans="1:3">
      <c r="A416" s="322" t="s">
        <v>1065</v>
      </c>
      <c r="B416" s="322" t="s">
        <v>1063</v>
      </c>
      <c r="C416" s="322">
        <v>6210100402</v>
      </c>
    </row>
    <row r="417" spans="1:3">
      <c r="A417" s="322" t="s">
        <v>1065</v>
      </c>
      <c r="B417" s="322" t="s">
        <v>1064</v>
      </c>
      <c r="C417" s="322">
        <v>6210100401</v>
      </c>
    </row>
    <row r="418" spans="1:3">
      <c r="A418" s="322" t="s">
        <v>1066</v>
      </c>
      <c r="B418" s="322" t="s">
        <v>1067</v>
      </c>
      <c r="C418" s="322">
        <v>5305150101</v>
      </c>
    </row>
    <row r="419" spans="1:3">
      <c r="A419" s="322" t="s">
        <v>1066</v>
      </c>
      <c r="B419" s="322" t="s">
        <v>1068</v>
      </c>
      <c r="C419" s="322">
        <v>5305350101</v>
      </c>
    </row>
    <row r="420" spans="1:3">
      <c r="A420" s="322" t="s">
        <v>1066</v>
      </c>
      <c r="B420" s="322" t="s">
        <v>1069</v>
      </c>
      <c r="C420" s="322">
        <v>5305250101</v>
      </c>
    </row>
    <row r="421" spans="1:3">
      <c r="A421" s="322" t="s">
        <v>1066</v>
      </c>
      <c r="B421" s="322" t="s">
        <v>1070</v>
      </c>
      <c r="C421" s="322">
        <v>5305050101</v>
      </c>
    </row>
    <row r="422" spans="1:3">
      <c r="A422" s="322" t="s">
        <v>1066</v>
      </c>
      <c r="B422" s="322" t="s">
        <v>1071</v>
      </c>
      <c r="C422" s="322">
        <v>5305050102</v>
      </c>
    </row>
    <row r="423" spans="1:3">
      <c r="A423" s="322" t="s">
        <v>1066</v>
      </c>
      <c r="B423" s="322" t="s">
        <v>1072</v>
      </c>
      <c r="C423" s="322">
        <v>5305300101</v>
      </c>
    </row>
    <row r="424" spans="1:3">
      <c r="A424" s="322" t="s">
        <v>1066</v>
      </c>
      <c r="B424" s="322" t="s">
        <v>1073</v>
      </c>
      <c r="C424" s="322">
        <v>5305200101</v>
      </c>
    </row>
    <row r="425" spans="1:3">
      <c r="A425" s="322" t="s">
        <v>1066</v>
      </c>
      <c r="B425" s="322" t="s">
        <v>1074</v>
      </c>
      <c r="C425" s="322">
        <v>5305959595</v>
      </c>
    </row>
    <row r="426" spans="1:3">
      <c r="A426" s="322" t="s">
        <v>1066</v>
      </c>
      <c r="B426" s="322" t="s">
        <v>1075</v>
      </c>
      <c r="C426" s="322">
        <v>5305100101</v>
      </c>
    </row>
    <row r="427" spans="1:3">
      <c r="A427" s="322" t="s">
        <v>1066</v>
      </c>
      <c r="B427" s="322" t="s">
        <v>1076</v>
      </c>
      <c r="C427" s="322">
        <v>5395959501</v>
      </c>
    </row>
    <row r="428" spans="1:3">
      <c r="A428" s="322" t="s">
        <v>1066</v>
      </c>
      <c r="B428" s="322" t="s">
        <v>1077</v>
      </c>
      <c r="C428" s="322">
        <v>5395959504</v>
      </c>
    </row>
    <row r="429" spans="1:3">
      <c r="A429" s="322" t="s">
        <v>1066</v>
      </c>
      <c r="B429" s="322" t="s">
        <v>1078</v>
      </c>
      <c r="C429" s="322">
        <v>5395959503</v>
      </c>
    </row>
    <row r="430" spans="1:3">
      <c r="A430" s="322" t="s">
        <v>1066</v>
      </c>
      <c r="B430" s="322" t="s">
        <v>1079</v>
      </c>
      <c r="C430" s="322">
        <v>5395959506</v>
      </c>
    </row>
    <row r="431" spans="1:3">
      <c r="A431" s="322" t="s">
        <v>1066</v>
      </c>
      <c r="B431" s="322" t="s">
        <v>1080</v>
      </c>
      <c r="C431" s="322">
        <v>5395959507</v>
      </c>
    </row>
    <row r="432" spans="1:3">
      <c r="A432" s="322" t="s">
        <v>1066</v>
      </c>
      <c r="B432" s="322" t="s">
        <v>1081</v>
      </c>
      <c r="C432" s="322">
        <v>5395959505</v>
      </c>
    </row>
    <row r="433" spans="1:3">
      <c r="A433" s="322" t="s">
        <v>1066</v>
      </c>
      <c r="B433" s="322" t="s">
        <v>1082</v>
      </c>
      <c r="C433" s="322">
        <v>5395050101</v>
      </c>
    </row>
    <row r="434" spans="1:3">
      <c r="A434" s="322" t="s">
        <v>1066</v>
      </c>
      <c r="B434" s="322" t="s">
        <v>1083</v>
      </c>
      <c r="C434" s="322">
        <v>5395100101</v>
      </c>
    </row>
    <row r="435" spans="1:3">
      <c r="A435" s="322" t="s">
        <v>1066</v>
      </c>
      <c r="B435" s="322" t="s">
        <v>1084</v>
      </c>
      <c r="C435" s="322">
        <v>5395250101</v>
      </c>
    </row>
    <row r="436" spans="1:3">
      <c r="A436" s="322" t="s">
        <v>1066</v>
      </c>
      <c r="B436" s="322" t="s">
        <v>1085</v>
      </c>
      <c r="C436" s="322">
        <v>5395959502</v>
      </c>
    </row>
    <row r="437" spans="1:3">
      <c r="A437" s="322" t="s">
        <v>1066</v>
      </c>
      <c r="B437" s="322" t="s">
        <v>1086</v>
      </c>
      <c r="C437" s="322">
        <v>5395300101</v>
      </c>
    </row>
    <row r="438" spans="1:3">
      <c r="A438" s="322" t="s">
        <v>1066</v>
      </c>
      <c r="B438" s="322" t="s">
        <v>1087</v>
      </c>
      <c r="C438" s="322">
        <v>5395150101</v>
      </c>
    </row>
    <row r="439" spans="1:3">
      <c r="A439" s="322" t="s">
        <v>1066</v>
      </c>
      <c r="B439" s="322" t="s">
        <v>1088</v>
      </c>
      <c r="C439" s="322">
        <v>5395200101</v>
      </c>
    </row>
    <row r="440" spans="1:3">
      <c r="A440" s="322" t="s">
        <v>1066</v>
      </c>
      <c r="B440" s="322" t="s">
        <v>1089</v>
      </c>
      <c r="C440" s="322">
        <v>5395959595</v>
      </c>
    </row>
    <row r="441" spans="1:3">
      <c r="A441" s="322" t="s">
        <v>1066</v>
      </c>
      <c r="B441" s="322" t="s">
        <v>1090</v>
      </c>
      <c r="C441" s="322">
        <v>5315100101</v>
      </c>
    </row>
    <row r="442" spans="1:3">
      <c r="A442" s="322" t="s">
        <v>1066</v>
      </c>
      <c r="B442" s="322" t="s">
        <v>1091</v>
      </c>
      <c r="C442" s="322">
        <v>5315959501</v>
      </c>
    </row>
    <row r="443" spans="1:3">
      <c r="A443" s="322" t="s">
        <v>1066</v>
      </c>
      <c r="B443" s="322" t="s">
        <v>1092</v>
      </c>
      <c r="C443" s="322">
        <v>5315959502</v>
      </c>
    </row>
    <row r="444" spans="1:3">
      <c r="A444" s="322" t="s">
        <v>1066</v>
      </c>
      <c r="B444" s="322" t="s">
        <v>1093</v>
      </c>
      <c r="C444" s="322">
        <v>5315050101</v>
      </c>
    </row>
    <row r="445" spans="1:3">
      <c r="A445" s="322" t="s">
        <v>1066</v>
      </c>
      <c r="B445" s="322" t="s">
        <v>1094</v>
      </c>
      <c r="C445" s="322">
        <v>5315150101</v>
      </c>
    </row>
    <row r="446" spans="1:3">
      <c r="A446" s="322" t="s">
        <v>1066</v>
      </c>
      <c r="B446" s="322" t="s">
        <v>1095</v>
      </c>
      <c r="C446" s="322">
        <v>5315200101</v>
      </c>
    </row>
    <row r="447" spans="1:3">
      <c r="A447" s="322" t="s">
        <v>1066</v>
      </c>
      <c r="B447" s="322" t="s">
        <v>1096</v>
      </c>
      <c r="C447" s="322">
        <v>5315150102</v>
      </c>
    </row>
    <row r="448" spans="1:3">
      <c r="A448" s="322" t="s">
        <v>1066</v>
      </c>
      <c r="B448" s="322" t="s">
        <v>1097</v>
      </c>
      <c r="C448" s="322">
        <v>5315959595</v>
      </c>
    </row>
    <row r="449" spans="1:3">
      <c r="A449" s="322" t="s">
        <v>1098</v>
      </c>
      <c r="B449" s="322" t="s">
        <v>959</v>
      </c>
      <c r="C449" s="322">
        <v>6209020609</v>
      </c>
    </row>
    <row r="450" spans="1:3">
      <c r="A450" s="322" t="s">
        <v>1098</v>
      </c>
      <c r="B450" s="322" t="s">
        <v>960</v>
      </c>
      <c r="C450" s="322">
        <v>6209020602</v>
      </c>
    </row>
    <row r="451" spans="1:3">
      <c r="A451" s="322" t="s">
        <v>1098</v>
      </c>
      <c r="B451" s="322" t="s">
        <v>961</v>
      </c>
      <c r="C451" s="322">
        <v>6209020601</v>
      </c>
    </row>
    <row r="452" spans="1:3">
      <c r="A452" s="322" t="s">
        <v>1098</v>
      </c>
      <c r="B452" s="322" t="s">
        <v>962</v>
      </c>
      <c r="C452" s="322">
        <v>6209020605</v>
      </c>
    </row>
    <row r="453" spans="1:3">
      <c r="A453" s="322" t="s">
        <v>1098</v>
      </c>
      <c r="B453" s="322" t="s">
        <v>963</v>
      </c>
      <c r="C453" s="322">
        <v>6209020607</v>
      </c>
    </row>
    <row r="454" spans="1:3">
      <c r="A454" s="322" t="s">
        <v>1098</v>
      </c>
      <c r="B454" s="322" t="s">
        <v>964</v>
      </c>
      <c r="C454" s="322">
        <v>6209020608</v>
      </c>
    </row>
    <row r="455" spans="1:3">
      <c r="A455" s="322" t="s">
        <v>1098</v>
      </c>
      <c r="B455" s="322" t="s">
        <v>965</v>
      </c>
      <c r="C455" s="322">
        <v>6209020603</v>
      </c>
    </row>
    <row r="456" spans="1:3">
      <c r="A456" s="322" t="s">
        <v>1098</v>
      </c>
      <c r="B456" s="322" t="s">
        <v>966</v>
      </c>
      <c r="C456" s="322">
        <v>6209020604</v>
      </c>
    </row>
    <row r="457" spans="1:3">
      <c r="A457" s="322" t="s">
        <v>1098</v>
      </c>
      <c r="B457" s="322" t="s">
        <v>967</v>
      </c>
      <c r="C457" s="322">
        <v>6209020610</v>
      </c>
    </row>
    <row r="458" spans="1:3">
      <c r="A458" s="322" t="s">
        <v>1098</v>
      </c>
      <c r="B458" s="322" t="s">
        <v>968</v>
      </c>
      <c r="C458" s="322">
        <v>6209020606</v>
      </c>
    </row>
    <row r="459" spans="1:3">
      <c r="A459" s="322" t="s">
        <v>1098</v>
      </c>
      <c r="B459" s="322" t="s">
        <v>1099</v>
      </c>
      <c r="C459" s="322">
        <v>6209022302</v>
      </c>
    </row>
    <row r="460" spans="1:3">
      <c r="A460" s="322" t="s">
        <v>1098</v>
      </c>
      <c r="B460" s="322" t="s">
        <v>1100</v>
      </c>
      <c r="C460" s="322">
        <v>6209022301</v>
      </c>
    </row>
    <row r="461" spans="1:3">
      <c r="A461" s="322" t="s">
        <v>1098</v>
      </c>
      <c r="B461" s="322" t="s">
        <v>1101</v>
      </c>
      <c r="C461" s="322">
        <v>6209022303</v>
      </c>
    </row>
    <row r="462" spans="1:3">
      <c r="A462" s="322" t="s">
        <v>1098</v>
      </c>
      <c r="B462" s="322" t="s">
        <v>1102</v>
      </c>
      <c r="C462" s="322">
        <v>6209100402</v>
      </c>
    </row>
    <row r="463" spans="1:3">
      <c r="A463" s="322" t="s">
        <v>1098</v>
      </c>
      <c r="B463" s="322" t="s">
        <v>1103</v>
      </c>
      <c r="C463" s="322">
        <v>6209100401</v>
      </c>
    </row>
    <row r="464" spans="1:3">
      <c r="A464" s="322" t="s">
        <v>1098</v>
      </c>
      <c r="B464" s="322" t="s">
        <v>1104</v>
      </c>
      <c r="C464" s="322">
        <v>6209100303</v>
      </c>
    </row>
    <row r="465" spans="1:3">
      <c r="A465" s="322" t="s">
        <v>1098</v>
      </c>
      <c r="B465" s="322" t="s">
        <v>969</v>
      </c>
      <c r="C465" s="322">
        <v>6209100301</v>
      </c>
    </row>
    <row r="466" spans="1:3">
      <c r="A466" s="322" t="s">
        <v>1098</v>
      </c>
      <c r="B466" s="322" t="s">
        <v>1105</v>
      </c>
      <c r="C466" s="322">
        <v>6209100501</v>
      </c>
    </row>
    <row r="467" spans="1:3">
      <c r="A467" s="322" t="s">
        <v>1098</v>
      </c>
      <c r="B467" s="322" t="s">
        <v>970</v>
      </c>
      <c r="C467" s="322">
        <v>6209020902</v>
      </c>
    </row>
    <row r="468" spans="1:3">
      <c r="A468" s="322" t="s">
        <v>1098</v>
      </c>
      <c r="B468" s="322" t="s">
        <v>971</v>
      </c>
      <c r="C468" s="322">
        <v>6209020901</v>
      </c>
    </row>
    <row r="469" spans="1:3">
      <c r="A469" s="322" t="s">
        <v>1098</v>
      </c>
      <c r="B469" s="322" t="s">
        <v>972</v>
      </c>
      <c r="C469" s="322">
        <v>6209020101</v>
      </c>
    </row>
    <row r="470" spans="1:3">
      <c r="A470" s="322" t="s">
        <v>1098</v>
      </c>
      <c r="B470" s="322" t="s">
        <v>973</v>
      </c>
      <c r="C470" s="322">
        <v>6209021201</v>
      </c>
    </row>
    <row r="471" spans="1:3">
      <c r="A471" s="322" t="s">
        <v>1098</v>
      </c>
      <c r="B471" s="322" t="s">
        <v>974</v>
      </c>
      <c r="C471" s="322">
        <v>6209021202</v>
      </c>
    </row>
    <row r="472" spans="1:3">
      <c r="A472" s="322" t="s">
        <v>1098</v>
      </c>
      <c r="B472" s="322" t="s">
        <v>975</v>
      </c>
      <c r="C472" s="322">
        <v>6209021203</v>
      </c>
    </row>
    <row r="473" spans="1:3">
      <c r="A473" s="322" t="s">
        <v>1098</v>
      </c>
      <c r="B473" s="322" t="s">
        <v>976</v>
      </c>
      <c r="C473" s="322">
        <v>6209021204</v>
      </c>
    </row>
    <row r="474" spans="1:3">
      <c r="A474" s="322" t="s">
        <v>1098</v>
      </c>
      <c r="B474" s="322" t="s">
        <v>977</v>
      </c>
      <c r="C474" s="322">
        <v>6209022002</v>
      </c>
    </row>
    <row r="475" spans="1:3">
      <c r="A475" s="322" t="s">
        <v>1098</v>
      </c>
      <c r="B475" s="322" t="s">
        <v>978</v>
      </c>
      <c r="C475" s="322">
        <v>6209022001</v>
      </c>
    </row>
    <row r="476" spans="1:3">
      <c r="A476" s="322" t="s">
        <v>1098</v>
      </c>
      <c r="B476" s="322" t="s">
        <v>979</v>
      </c>
      <c r="C476" s="322">
        <v>6209022201</v>
      </c>
    </row>
    <row r="477" spans="1:3">
      <c r="A477" s="322" t="s">
        <v>1098</v>
      </c>
      <c r="B477" s="322" t="s">
        <v>980</v>
      </c>
      <c r="C477" s="322">
        <v>6209020501</v>
      </c>
    </row>
    <row r="478" spans="1:3">
      <c r="A478" s="322" t="s">
        <v>1098</v>
      </c>
      <c r="B478" s="322" t="s">
        <v>981</v>
      </c>
      <c r="C478" s="322">
        <v>6209020505</v>
      </c>
    </row>
    <row r="479" spans="1:3">
      <c r="A479" s="322" t="s">
        <v>1098</v>
      </c>
      <c r="B479" s="322" t="s">
        <v>862</v>
      </c>
      <c r="C479" s="322">
        <v>6209020503</v>
      </c>
    </row>
    <row r="480" spans="1:3">
      <c r="A480" s="322" t="s">
        <v>1098</v>
      </c>
      <c r="B480" s="322" t="s">
        <v>983</v>
      </c>
      <c r="C480" s="322">
        <v>6209021601</v>
      </c>
    </row>
    <row r="481" spans="1:3">
      <c r="A481" s="322" t="s">
        <v>1098</v>
      </c>
      <c r="B481" s="322" t="s">
        <v>984</v>
      </c>
      <c r="C481" s="322">
        <v>6209021602</v>
      </c>
    </row>
    <row r="482" spans="1:3">
      <c r="A482" s="322" t="s">
        <v>1098</v>
      </c>
      <c r="B482" s="322" t="s">
        <v>871</v>
      </c>
      <c r="C482" s="322">
        <v>6209020202</v>
      </c>
    </row>
    <row r="483" spans="1:3">
      <c r="A483" s="322" t="s">
        <v>1098</v>
      </c>
      <c r="B483" s="322" t="s">
        <v>872</v>
      </c>
      <c r="C483" s="322">
        <v>6209020201</v>
      </c>
    </row>
    <row r="484" spans="1:3">
      <c r="A484" s="322" t="s">
        <v>1098</v>
      </c>
      <c r="B484" s="322" t="s">
        <v>985</v>
      </c>
      <c r="C484" s="322">
        <v>6209020203</v>
      </c>
    </row>
    <row r="485" spans="1:3">
      <c r="A485" s="322" t="s">
        <v>1098</v>
      </c>
      <c r="B485" s="322" t="s">
        <v>986</v>
      </c>
      <c r="C485" s="322">
        <v>6209080106</v>
      </c>
    </row>
    <row r="486" spans="1:3">
      <c r="A486" s="322" t="s">
        <v>1098</v>
      </c>
      <c r="B486" s="322" t="s">
        <v>987</v>
      </c>
      <c r="C486" s="322">
        <v>6209080108</v>
      </c>
    </row>
    <row r="487" spans="1:3">
      <c r="A487" s="322" t="s">
        <v>1098</v>
      </c>
      <c r="B487" s="322" t="s">
        <v>988</v>
      </c>
      <c r="C487" s="322">
        <v>6209080107</v>
      </c>
    </row>
    <row r="488" spans="1:3">
      <c r="A488" s="322" t="s">
        <v>1098</v>
      </c>
      <c r="B488" s="322" t="s">
        <v>989</v>
      </c>
      <c r="C488" s="322">
        <v>6209080101</v>
      </c>
    </row>
    <row r="489" spans="1:3">
      <c r="A489" s="322" t="s">
        <v>1098</v>
      </c>
      <c r="B489" s="322" t="s">
        <v>990</v>
      </c>
      <c r="C489" s="322">
        <v>6209080103</v>
      </c>
    </row>
    <row r="490" spans="1:3">
      <c r="A490" s="322" t="s">
        <v>1098</v>
      </c>
      <c r="B490" s="322" t="s">
        <v>991</v>
      </c>
      <c r="C490" s="322">
        <v>6209080102</v>
      </c>
    </row>
    <row r="491" spans="1:3">
      <c r="A491" s="322" t="s">
        <v>1098</v>
      </c>
      <c r="B491" s="322" t="s">
        <v>992</v>
      </c>
      <c r="C491" s="322">
        <v>6209080104</v>
      </c>
    </row>
    <row r="492" spans="1:3">
      <c r="A492" s="322" t="s">
        <v>1098</v>
      </c>
      <c r="B492" s="322" t="s">
        <v>993</v>
      </c>
      <c r="C492" s="322">
        <v>6209080105</v>
      </c>
    </row>
    <row r="493" spans="1:3">
      <c r="A493" s="322" t="s">
        <v>1098</v>
      </c>
      <c r="B493" s="322" t="s">
        <v>994</v>
      </c>
      <c r="C493" s="322">
        <v>6209021815</v>
      </c>
    </row>
    <row r="494" spans="1:3">
      <c r="A494" s="322" t="s">
        <v>1098</v>
      </c>
      <c r="B494" s="322" t="s">
        <v>995</v>
      </c>
      <c r="C494" s="322">
        <v>6209020709</v>
      </c>
    </row>
    <row r="495" spans="1:3">
      <c r="A495" s="322" t="s">
        <v>1098</v>
      </c>
      <c r="B495" s="322" t="s">
        <v>996</v>
      </c>
      <c r="C495" s="322">
        <v>6209020710</v>
      </c>
    </row>
    <row r="496" spans="1:3">
      <c r="A496" s="322" t="s">
        <v>1098</v>
      </c>
      <c r="B496" s="322" t="s">
        <v>997</v>
      </c>
      <c r="C496" s="322">
        <v>6209020702</v>
      </c>
    </row>
    <row r="497" spans="1:3">
      <c r="A497" s="322" t="s">
        <v>1098</v>
      </c>
      <c r="B497" s="322" t="s">
        <v>998</v>
      </c>
      <c r="C497" s="322">
        <v>6209020701</v>
      </c>
    </row>
    <row r="498" spans="1:3">
      <c r="A498" s="322" t="s">
        <v>1098</v>
      </c>
      <c r="B498" s="322" t="s">
        <v>999</v>
      </c>
      <c r="C498" s="322">
        <v>6209020705</v>
      </c>
    </row>
    <row r="499" spans="1:3">
      <c r="A499" s="322" t="s">
        <v>1098</v>
      </c>
      <c r="B499" s="322" t="s">
        <v>1000</v>
      </c>
      <c r="C499" s="322">
        <v>6209020707</v>
      </c>
    </row>
    <row r="500" spans="1:3">
      <c r="A500" s="322" t="s">
        <v>1098</v>
      </c>
      <c r="B500" s="322" t="s">
        <v>1001</v>
      </c>
      <c r="C500" s="322">
        <v>6209020708</v>
      </c>
    </row>
    <row r="501" spans="1:3">
      <c r="A501" s="322" t="s">
        <v>1098</v>
      </c>
      <c r="B501" s="322" t="s">
        <v>1002</v>
      </c>
      <c r="C501" s="322">
        <v>6209020703</v>
      </c>
    </row>
    <row r="502" spans="1:3">
      <c r="A502" s="322" t="s">
        <v>1098</v>
      </c>
      <c r="B502" s="322" t="s">
        <v>1003</v>
      </c>
      <c r="C502" s="322">
        <v>6209020704</v>
      </c>
    </row>
    <row r="503" spans="1:3">
      <c r="A503" s="322" t="s">
        <v>1098</v>
      </c>
      <c r="B503" s="322" t="s">
        <v>1004</v>
      </c>
      <c r="C503" s="322">
        <v>6209020712</v>
      </c>
    </row>
    <row r="504" spans="1:3">
      <c r="A504" s="322" t="s">
        <v>1098</v>
      </c>
      <c r="B504" s="322" t="s">
        <v>1005</v>
      </c>
      <c r="C504" s="322">
        <v>6209020711</v>
      </c>
    </row>
    <row r="505" spans="1:3">
      <c r="A505" s="322" t="s">
        <v>1098</v>
      </c>
      <c r="B505" s="322" t="s">
        <v>1006</v>
      </c>
      <c r="C505" s="322">
        <v>6209020706</v>
      </c>
    </row>
    <row r="506" spans="1:3">
      <c r="A506" s="322" t="s">
        <v>1098</v>
      </c>
      <c r="B506" s="322" t="s">
        <v>1007</v>
      </c>
      <c r="C506" s="322">
        <v>6209021801</v>
      </c>
    </row>
    <row r="507" spans="1:3">
      <c r="A507" s="322" t="s">
        <v>1098</v>
      </c>
      <c r="B507" s="322" t="s">
        <v>1008</v>
      </c>
      <c r="C507" s="322">
        <v>6209021810</v>
      </c>
    </row>
    <row r="508" spans="1:3">
      <c r="A508" s="322" t="s">
        <v>1098</v>
      </c>
      <c r="B508" s="322" t="s">
        <v>1009</v>
      </c>
      <c r="C508" s="322">
        <v>6209021802</v>
      </c>
    </row>
    <row r="509" spans="1:3">
      <c r="A509" s="322" t="s">
        <v>1098</v>
      </c>
      <c r="B509" s="322" t="s">
        <v>1010</v>
      </c>
      <c r="C509" s="322">
        <v>6209021808</v>
      </c>
    </row>
    <row r="510" spans="1:3">
      <c r="A510" s="322" t="s">
        <v>1098</v>
      </c>
      <c r="B510" s="322" t="s">
        <v>1011</v>
      </c>
      <c r="C510" s="322">
        <v>6209021803</v>
      </c>
    </row>
    <row r="511" spans="1:3">
      <c r="A511" s="322" t="s">
        <v>1098</v>
      </c>
      <c r="B511" s="322" t="s">
        <v>1012</v>
      </c>
      <c r="C511" s="322">
        <v>6209021804</v>
      </c>
    </row>
    <row r="512" spans="1:3">
      <c r="A512" s="322" t="s">
        <v>1098</v>
      </c>
      <c r="B512" s="322" t="s">
        <v>1013</v>
      </c>
      <c r="C512" s="322">
        <v>6209021809</v>
      </c>
    </row>
    <row r="513" spans="1:3">
      <c r="A513" s="322" t="s">
        <v>1098</v>
      </c>
      <c r="B513" s="322" t="s">
        <v>1014</v>
      </c>
      <c r="C513" s="322">
        <v>6209021805</v>
      </c>
    </row>
    <row r="514" spans="1:3">
      <c r="A514" s="322" t="s">
        <v>1098</v>
      </c>
      <c r="B514" s="322" t="s">
        <v>1015</v>
      </c>
      <c r="C514" s="322">
        <v>6209021814</v>
      </c>
    </row>
    <row r="515" spans="1:3">
      <c r="A515" s="322" t="s">
        <v>1098</v>
      </c>
      <c r="B515" s="322" t="s">
        <v>1016</v>
      </c>
      <c r="C515" s="322">
        <v>6209021806</v>
      </c>
    </row>
    <row r="516" spans="1:3">
      <c r="A516" s="322" t="s">
        <v>1098</v>
      </c>
      <c r="B516" s="322" t="s">
        <v>1017</v>
      </c>
      <c r="C516" s="322">
        <v>6209021807</v>
      </c>
    </row>
    <row r="517" spans="1:3">
      <c r="A517" s="322" t="s">
        <v>1098</v>
      </c>
      <c r="B517" s="322" t="s">
        <v>1018</v>
      </c>
      <c r="C517" s="322">
        <v>6209021002</v>
      </c>
    </row>
    <row r="518" spans="1:3">
      <c r="A518" s="322" t="s">
        <v>1098</v>
      </c>
      <c r="B518" s="322" t="s">
        <v>1019</v>
      </c>
      <c r="C518" s="322">
        <v>6209021001</v>
      </c>
    </row>
    <row r="519" spans="1:3">
      <c r="A519" s="322" t="s">
        <v>1098</v>
      </c>
      <c r="B519" s="322" t="s">
        <v>1020</v>
      </c>
      <c r="C519" s="322">
        <v>6209021007</v>
      </c>
    </row>
    <row r="520" spans="1:3">
      <c r="A520" s="322" t="s">
        <v>1098</v>
      </c>
      <c r="B520" s="322" t="s">
        <v>1021</v>
      </c>
      <c r="C520" s="322">
        <v>6209021005</v>
      </c>
    </row>
    <row r="521" spans="1:3">
      <c r="A521" s="322" t="s">
        <v>1098</v>
      </c>
      <c r="B521" s="322" t="s">
        <v>1022</v>
      </c>
      <c r="C521" s="322">
        <v>6209021006</v>
      </c>
    </row>
    <row r="522" spans="1:3">
      <c r="A522" s="322" t="s">
        <v>1098</v>
      </c>
      <c r="B522" s="322" t="s">
        <v>1023</v>
      </c>
      <c r="C522" s="322">
        <v>6209021008</v>
      </c>
    </row>
    <row r="523" spans="1:3">
      <c r="A523" s="322" t="s">
        <v>1098</v>
      </c>
      <c r="B523" s="322" t="s">
        <v>1024</v>
      </c>
      <c r="C523" s="322">
        <v>6209021004</v>
      </c>
    </row>
    <row r="524" spans="1:3">
      <c r="A524" s="322" t="s">
        <v>1098</v>
      </c>
      <c r="B524" s="322" t="s">
        <v>1025</v>
      </c>
      <c r="C524" s="322">
        <v>6209021003</v>
      </c>
    </row>
    <row r="525" spans="1:3">
      <c r="A525" s="322" t="s">
        <v>1098</v>
      </c>
      <c r="B525" s="322" t="s">
        <v>1026</v>
      </c>
      <c r="C525" s="322">
        <v>6209021301</v>
      </c>
    </row>
    <row r="526" spans="1:3">
      <c r="A526" s="322" t="s">
        <v>1098</v>
      </c>
      <c r="B526" s="322" t="s">
        <v>1027</v>
      </c>
      <c r="C526" s="322">
        <v>6209020803</v>
      </c>
    </row>
    <row r="527" spans="1:3">
      <c r="A527" s="322" t="s">
        <v>1098</v>
      </c>
      <c r="B527" s="322" t="s">
        <v>1028</v>
      </c>
      <c r="C527" s="322">
        <v>6209020802</v>
      </c>
    </row>
    <row r="528" spans="1:3">
      <c r="A528" s="322" t="s">
        <v>1098</v>
      </c>
      <c r="B528" s="322" t="s">
        <v>1029</v>
      </c>
      <c r="C528" s="322">
        <v>6209020807</v>
      </c>
    </row>
    <row r="529" spans="1:3">
      <c r="A529" s="322" t="s">
        <v>1098</v>
      </c>
      <c r="B529" s="322" t="s">
        <v>1030</v>
      </c>
      <c r="C529" s="322">
        <v>6209020804</v>
      </c>
    </row>
    <row r="530" spans="1:3">
      <c r="A530" s="322" t="s">
        <v>1098</v>
      </c>
      <c r="B530" s="322" t="s">
        <v>1031</v>
      </c>
      <c r="C530" s="322">
        <v>6209020812</v>
      </c>
    </row>
    <row r="531" spans="1:3">
      <c r="A531" s="322" t="s">
        <v>1098</v>
      </c>
      <c r="B531" s="322" t="s">
        <v>1032</v>
      </c>
      <c r="C531" s="322">
        <v>6209020801</v>
      </c>
    </row>
    <row r="532" spans="1:3">
      <c r="A532" s="322" t="s">
        <v>1098</v>
      </c>
      <c r="B532" s="322" t="s">
        <v>1033</v>
      </c>
      <c r="C532" s="322">
        <v>6209020811</v>
      </c>
    </row>
    <row r="533" spans="1:3">
      <c r="A533" s="322" t="s">
        <v>1098</v>
      </c>
      <c r="B533" s="322" t="s">
        <v>926</v>
      </c>
      <c r="C533" s="322">
        <v>6209020814</v>
      </c>
    </row>
    <row r="534" spans="1:3">
      <c r="A534" s="322" t="s">
        <v>1098</v>
      </c>
      <c r="B534" s="322" t="s">
        <v>1034</v>
      </c>
      <c r="C534" s="322">
        <v>6209020808</v>
      </c>
    </row>
    <row r="535" spans="1:3">
      <c r="A535" s="322" t="s">
        <v>1098</v>
      </c>
      <c r="B535" s="322" t="s">
        <v>1035</v>
      </c>
      <c r="C535" s="322">
        <v>6209020809</v>
      </c>
    </row>
    <row r="536" spans="1:3">
      <c r="A536" s="322" t="s">
        <v>1098</v>
      </c>
      <c r="B536" s="322" t="s">
        <v>1036</v>
      </c>
      <c r="C536" s="322">
        <v>6209020810</v>
      </c>
    </row>
    <row r="537" spans="1:3">
      <c r="A537" s="322" t="s">
        <v>1098</v>
      </c>
      <c r="B537" s="322" t="s">
        <v>1037</v>
      </c>
      <c r="C537" s="322">
        <v>6209020806</v>
      </c>
    </row>
    <row r="538" spans="1:3">
      <c r="A538" s="322" t="s">
        <v>1098</v>
      </c>
      <c r="B538" s="322" t="s">
        <v>1038</v>
      </c>
      <c r="C538" s="322">
        <v>6209020805</v>
      </c>
    </row>
    <row r="539" spans="1:3">
      <c r="A539" s="322" t="s">
        <v>1098</v>
      </c>
      <c r="B539" s="322" t="s">
        <v>1039</v>
      </c>
      <c r="C539" s="322">
        <v>6209020813</v>
      </c>
    </row>
    <row r="540" spans="1:3">
      <c r="A540" s="322" t="s">
        <v>1098</v>
      </c>
      <c r="B540" s="322" t="s">
        <v>1040</v>
      </c>
      <c r="C540" s="322">
        <v>6209021401</v>
      </c>
    </row>
    <row r="541" spans="1:3">
      <c r="A541" s="322" t="s">
        <v>1098</v>
      </c>
      <c r="B541" s="322" t="s">
        <v>1041</v>
      </c>
      <c r="C541" s="322">
        <v>6209021402</v>
      </c>
    </row>
    <row r="542" spans="1:3">
      <c r="A542" s="322" t="s">
        <v>1098</v>
      </c>
      <c r="B542" s="322" t="s">
        <v>1042</v>
      </c>
      <c r="C542" s="322">
        <v>6209021501</v>
      </c>
    </row>
    <row r="543" spans="1:3">
      <c r="A543" s="322" t="s">
        <v>1098</v>
      </c>
      <c r="B543" s="322" t="s">
        <v>1043</v>
      </c>
      <c r="C543" s="322">
        <v>6209020402</v>
      </c>
    </row>
    <row r="544" spans="1:3">
      <c r="A544" s="322" t="s">
        <v>1098</v>
      </c>
      <c r="B544" s="322" t="s">
        <v>1044</v>
      </c>
      <c r="C544" s="322">
        <v>6209020401</v>
      </c>
    </row>
    <row r="545" spans="1:3">
      <c r="A545" s="322" t="s">
        <v>1098</v>
      </c>
      <c r="B545" s="322" t="s">
        <v>1045</v>
      </c>
      <c r="C545" s="322">
        <v>6209020403</v>
      </c>
    </row>
    <row r="546" spans="1:3">
      <c r="A546" s="322" t="s">
        <v>1098</v>
      </c>
      <c r="B546" s="322" t="s">
        <v>1046</v>
      </c>
      <c r="C546" s="322">
        <v>6209020407</v>
      </c>
    </row>
    <row r="547" spans="1:3">
      <c r="A547" s="322" t="s">
        <v>1098</v>
      </c>
      <c r="B547" s="322" t="s">
        <v>1047</v>
      </c>
      <c r="C547" s="322">
        <v>6209020406</v>
      </c>
    </row>
    <row r="548" spans="1:3">
      <c r="A548" s="322" t="s">
        <v>1098</v>
      </c>
      <c r="B548" s="322" t="s">
        <v>1048</v>
      </c>
      <c r="C548" s="322">
        <v>6209020404</v>
      </c>
    </row>
    <row r="549" spans="1:3">
      <c r="A549" s="322" t="s">
        <v>1098</v>
      </c>
      <c r="B549" s="322" t="s">
        <v>1049</v>
      </c>
      <c r="C549" s="322">
        <v>6209020405</v>
      </c>
    </row>
    <row r="550" spans="1:3">
      <c r="A550" s="322" t="s">
        <v>1098</v>
      </c>
      <c r="B550" s="322" t="s">
        <v>1050</v>
      </c>
      <c r="C550" s="322">
        <v>6209020408</v>
      </c>
    </row>
    <row r="551" spans="1:3">
      <c r="A551" s="322" t="s">
        <v>1098</v>
      </c>
      <c r="B551" s="322" t="s">
        <v>1051</v>
      </c>
      <c r="C551" s="322">
        <v>6209020301</v>
      </c>
    </row>
    <row r="552" spans="1:3">
      <c r="A552" s="322" t="s">
        <v>1098</v>
      </c>
      <c r="B552" s="322" t="s">
        <v>1052</v>
      </c>
      <c r="C552" s="322">
        <v>6209020305</v>
      </c>
    </row>
    <row r="553" spans="1:3">
      <c r="A553" s="322" t="s">
        <v>1098</v>
      </c>
      <c r="B553" s="322" t="s">
        <v>1053</v>
      </c>
      <c r="C553" s="322">
        <v>6209020307</v>
      </c>
    </row>
    <row r="554" spans="1:3">
      <c r="A554" s="322" t="s">
        <v>1098</v>
      </c>
      <c r="B554" s="322" t="s">
        <v>1054</v>
      </c>
      <c r="C554" s="322">
        <v>6209020306</v>
      </c>
    </row>
    <row r="555" spans="1:3">
      <c r="A555" s="322" t="s">
        <v>1098</v>
      </c>
      <c r="B555" s="322" t="s">
        <v>1055</v>
      </c>
      <c r="C555" s="322">
        <v>6209020308</v>
      </c>
    </row>
    <row r="556" spans="1:3">
      <c r="A556" s="322" t="s">
        <v>1098</v>
      </c>
      <c r="B556" s="322" t="s">
        <v>1056</v>
      </c>
      <c r="C556" s="322">
        <v>6209020310</v>
      </c>
    </row>
    <row r="557" spans="1:3">
      <c r="A557" s="322" t="s">
        <v>1098</v>
      </c>
      <c r="B557" s="322" t="s">
        <v>1057</v>
      </c>
      <c r="C557" s="322">
        <v>6209020311</v>
      </c>
    </row>
    <row r="558" spans="1:3">
      <c r="A558" s="322" t="s">
        <v>1098</v>
      </c>
      <c r="B558" s="322" t="s">
        <v>1058</v>
      </c>
      <c r="C558" s="322">
        <v>6209020312</v>
      </c>
    </row>
    <row r="559" spans="1:3">
      <c r="A559" s="322" t="s">
        <v>1098</v>
      </c>
      <c r="B559" s="322" t="s">
        <v>1059</v>
      </c>
      <c r="C559" s="322">
        <v>6209020302</v>
      </c>
    </row>
    <row r="560" spans="1:3">
      <c r="A560" s="322" t="s">
        <v>1098</v>
      </c>
      <c r="B560" s="322" t="s">
        <v>1060</v>
      </c>
      <c r="C560" s="322">
        <v>6209020303</v>
      </c>
    </row>
    <row r="561" spans="1:3">
      <c r="A561" s="322" t="s">
        <v>1098</v>
      </c>
      <c r="B561" s="322" t="s">
        <v>1061</v>
      </c>
      <c r="C561" s="322">
        <v>6209020309</v>
      </c>
    </row>
    <row r="562" spans="1:3">
      <c r="A562" s="322" t="s">
        <v>1098</v>
      </c>
      <c r="B562" s="322" t="s">
        <v>1062</v>
      </c>
      <c r="C562" s="322">
        <v>6209020304</v>
      </c>
    </row>
    <row r="563" spans="1:3">
      <c r="A563" s="322" t="s">
        <v>1106</v>
      </c>
      <c r="B563" s="322" t="s">
        <v>1107</v>
      </c>
      <c r="C563" s="322">
        <v>6208020609</v>
      </c>
    </row>
    <row r="564" spans="1:3">
      <c r="A564" s="322" t="s">
        <v>1106</v>
      </c>
      <c r="B564" s="322" t="s">
        <v>1108</v>
      </c>
      <c r="C564" s="322">
        <v>6208020602</v>
      </c>
    </row>
    <row r="565" spans="1:3">
      <c r="A565" s="322" t="s">
        <v>1106</v>
      </c>
      <c r="B565" s="322" t="s">
        <v>1109</v>
      </c>
      <c r="C565" s="322">
        <v>6208020601</v>
      </c>
    </row>
    <row r="566" spans="1:3">
      <c r="A566" s="322" t="s">
        <v>1106</v>
      </c>
      <c r="B566" s="322" t="s">
        <v>1110</v>
      </c>
      <c r="C566" s="322">
        <v>6208020605</v>
      </c>
    </row>
    <row r="567" spans="1:3">
      <c r="A567" s="322" t="s">
        <v>1106</v>
      </c>
      <c r="B567" s="322" t="s">
        <v>1111</v>
      </c>
      <c r="C567" s="322">
        <v>6208020607</v>
      </c>
    </row>
    <row r="568" spans="1:3">
      <c r="A568" s="322" t="s">
        <v>1106</v>
      </c>
      <c r="B568" s="322" t="s">
        <v>1112</v>
      </c>
      <c r="C568" s="322">
        <v>6208020608</v>
      </c>
    </row>
    <row r="569" spans="1:3">
      <c r="A569" s="322" t="s">
        <v>1106</v>
      </c>
      <c r="B569" s="322" t="s">
        <v>1113</v>
      </c>
      <c r="C569" s="322">
        <v>6208020603</v>
      </c>
    </row>
    <row r="570" spans="1:3">
      <c r="A570" s="322" t="s">
        <v>1106</v>
      </c>
      <c r="B570" s="322" t="s">
        <v>1114</v>
      </c>
      <c r="C570" s="322">
        <v>6208020604</v>
      </c>
    </row>
    <row r="571" spans="1:3">
      <c r="A571" s="322" t="s">
        <v>1106</v>
      </c>
      <c r="B571" s="322" t="s">
        <v>1115</v>
      </c>
      <c r="C571" s="322">
        <v>6208020610</v>
      </c>
    </row>
    <row r="572" spans="1:3">
      <c r="A572" s="322" t="s">
        <v>1106</v>
      </c>
      <c r="B572" s="322" t="s">
        <v>1116</v>
      </c>
      <c r="C572" s="322">
        <v>6208020606</v>
      </c>
    </row>
    <row r="573" spans="1:3">
      <c r="A573" s="322" t="s">
        <v>1106</v>
      </c>
      <c r="B573" s="322" t="s">
        <v>1117</v>
      </c>
      <c r="C573" s="322">
        <v>6208022302</v>
      </c>
    </row>
    <row r="574" spans="1:3">
      <c r="A574" s="322" t="s">
        <v>1106</v>
      </c>
      <c r="B574" s="322" t="s">
        <v>1118</v>
      </c>
      <c r="C574" s="322">
        <v>6208022301</v>
      </c>
    </row>
    <row r="575" spans="1:3">
      <c r="A575" s="322" t="s">
        <v>1106</v>
      </c>
      <c r="B575" s="322" t="s">
        <v>1119</v>
      </c>
      <c r="C575" s="322">
        <v>6208022303</v>
      </c>
    </row>
    <row r="576" spans="1:3">
      <c r="A576" s="322" t="s">
        <v>1106</v>
      </c>
      <c r="B576" s="322" t="s">
        <v>1120</v>
      </c>
      <c r="C576" s="322">
        <v>6208100303</v>
      </c>
    </row>
    <row r="577" spans="1:3">
      <c r="A577" s="322" t="s">
        <v>1106</v>
      </c>
      <c r="B577" s="322" t="s">
        <v>1121</v>
      </c>
      <c r="C577" s="322">
        <v>6208100301</v>
      </c>
    </row>
    <row r="578" spans="1:3">
      <c r="A578" s="322" t="s">
        <v>1106</v>
      </c>
      <c r="B578" s="322" t="s">
        <v>1122</v>
      </c>
      <c r="C578" s="322">
        <v>6208020902</v>
      </c>
    </row>
    <row r="579" spans="1:3">
      <c r="A579" s="322" t="s">
        <v>1106</v>
      </c>
      <c r="B579" s="322" t="s">
        <v>1123</v>
      </c>
      <c r="C579" s="322">
        <v>6208020901</v>
      </c>
    </row>
    <row r="580" spans="1:3">
      <c r="A580" s="322" t="s">
        <v>1106</v>
      </c>
      <c r="B580" s="322" t="s">
        <v>1124</v>
      </c>
      <c r="C580" s="322">
        <v>6208020101</v>
      </c>
    </row>
    <row r="581" spans="1:3">
      <c r="A581" s="322" t="s">
        <v>1106</v>
      </c>
      <c r="B581" s="322" t="s">
        <v>1125</v>
      </c>
      <c r="C581" s="322">
        <v>6208021201</v>
      </c>
    </row>
    <row r="582" spans="1:3">
      <c r="A582" s="322" t="s">
        <v>1106</v>
      </c>
      <c r="B582" s="322" t="s">
        <v>1126</v>
      </c>
      <c r="C582" s="322">
        <v>6208021202</v>
      </c>
    </row>
    <row r="583" spans="1:3">
      <c r="A583" s="322" t="s">
        <v>1106</v>
      </c>
      <c r="B583" s="322" t="s">
        <v>1127</v>
      </c>
      <c r="C583" s="322">
        <v>6208021203</v>
      </c>
    </row>
    <row r="584" spans="1:3">
      <c r="A584" s="322" t="s">
        <v>1106</v>
      </c>
      <c r="B584" s="322" t="s">
        <v>1128</v>
      </c>
      <c r="C584" s="322">
        <v>6208021204</v>
      </c>
    </row>
    <row r="585" spans="1:3">
      <c r="A585" s="322" t="s">
        <v>1106</v>
      </c>
      <c r="B585" s="322" t="s">
        <v>1129</v>
      </c>
      <c r="C585" s="322">
        <v>6208022002</v>
      </c>
    </row>
    <row r="586" spans="1:3">
      <c r="A586" s="322" t="s">
        <v>1106</v>
      </c>
      <c r="B586" s="322" t="s">
        <v>1130</v>
      </c>
      <c r="C586" s="322">
        <v>6208022001</v>
      </c>
    </row>
    <row r="587" spans="1:3">
      <c r="A587" s="322" t="s">
        <v>1106</v>
      </c>
      <c r="B587" s="322" t="s">
        <v>1131</v>
      </c>
      <c r="C587" s="322">
        <v>6208022201</v>
      </c>
    </row>
    <row r="588" spans="1:3">
      <c r="A588" s="322" t="s">
        <v>1106</v>
      </c>
      <c r="B588" s="322" t="s">
        <v>1132</v>
      </c>
      <c r="C588" s="322">
        <v>6208020501</v>
      </c>
    </row>
    <row r="589" spans="1:3">
      <c r="A589" s="322" t="s">
        <v>1106</v>
      </c>
      <c r="B589" s="322" t="s">
        <v>1133</v>
      </c>
      <c r="C589" s="322">
        <v>6208020505</v>
      </c>
    </row>
    <row r="590" spans="1:3">
      <c r="A590" s="322" t="s">
        <v>1106</v>
      </c>
      <c r="B590" s="322" t="s">
        <v>1134</v>
      </c>
      <c r="C590" s="322">
        <v>6208020503</v>
      </c>
    </row>
    <row r="591" spans="1:3">
      <c r="A591" s="322" t="s">
        <v>1106</v>
      </c>
      <c r="B591" s="322" t="s">
        <v>1135</v>
      </c>
      <c r="C591" s="322">
        <v>6208100501</v>
      </c>
    </row>
    <row r="592" spans="1:3">
      <c r="A592" s="322" t="s">
        <v>1106</v>
      </c>
      <c r="B592" s="322" t="s">
        <v>1136</v>
      </c>
      <c r="C592" s="322">
        <v>6208021601</v>
      </c>
    </row>
    <row r="593" spans="1:3">
      <c r="A593" s="322" t="s">
        <v>1106</v>
      </c>
      <c r="B593" s="322" t="s">
        <v>1137</v>
      </c>
      <c r="C593" s="322">
        <v>6208021602</v>
      </c>
    </row>
    <row r="594" spans="1:3">
      <c r="A594" s="322" t="s">
        <v>1106</v>
      </c>
      <c r="B594" s="322" t="s">
        <v>1138</v>
      </c>
      <c r="C594" s="322">
        <v>6208020202</v>
      </c>
    </row>
    <row r="595" spans="1:3">
      <c r="A595" s="322" t="s">
        <v>1106</v>
      </c>
      <c r="B595" s="322" t="s">
        <v>1139</v>
      </c>
      <c r="C595" s="322">
        <v>6208020201</v>
      </c>
    </row>
    <row r="596" spans="1:3">
      <c r="A596" s="322" t="s">
        <v>1106</v>
      </c>
      <c r="B596" s="322" t="s">
        <v>1140</v>
      </c>
      <c r="C596" s="322">
        <v>6208020203</v>
      </c>
    </row>
    <row r="597" spans="1:3">
      <c r="A597" s="322" t="s">
        <v>1106</v>
      </c>
      <c r="B597" s="322" t="s">
        <v>1141</v>
      </c>
      <c r="C597" s="322">
        <v>6208080106</v>
      </c>
    </row>
    <row r="598" spans="1:3">
      <c r="A598" s="322" t="s">
        <v>1106</v>
      </c>
      <c r="B598" s="322" t="s">
        <v>1142</v>
      </c>
      <c r="C598" s="322">
        <v>6208080108</v>
      </c>
    </row>
    <row r="599" spans="1:3">
      <c r="A599" s="322" t="s">
        <v>1106</v>
      </c>
      <c r="B599" s="322" t="s">
        <v>1143</v>
      </c>
      <c r="C599" s="322">
        <v>6208080107</v>
      </c>
    </row>
    <row r="600" spans="1:3">
      <c r="A600" s="322" t="s">
        <v>1106</v>
      </c>
      <c r="B600" s="322" t="s">
        <v>1144</v>
      </c>
      <c r="C600" s="322">
        <v>6208080101</v>
      </c>
    </row>
    <row r="601" spans="1:3">
      <c r="A601" s="322" t="s">
        <v>1106</v>
      </c>
      <c r="B601" s="322" t="s">
        <v>1145</v>
      </c>
      <c r="C601" s="322">
        <v>6208080103</v>
      </c>
    </row>
    <row r="602" spans="1:3">
      <c r="A602" s="322" t="s">
        <v>1106</v>
      </c>
      <c r="B602" s="322" t="s">
        <v>1146</v>
      </c>
      <c r="C602" s="322">
        <v>6208080102</v>
      </c>
    </row>
    <row r="603" spans="1:3">
      <c r="A603" s="322" t="s">
        <v>1106</v>
      </c>
      <c r="B603" s="322" t="s">
        <v>1147</v>
      </c>
      <c r="C603" s="322">
        <v>6208080104</v>
      </c>
    </row>
    <row r="604" spans="1:3">
      <c r="A604" s="322" t="s">
        <v>1106</v>
      </c>
      <c r="B604" s="322" t="s">
        <v>1148</v>
      </c>
      <c r="C604" s="322">
        <v>6208080105</v>
      </c>
    </row>
    <row r="605" spans="1:3">
      <c r="A605" s="322" t="s">
        <v>1106</v>
      </c>
      <c r="B605" s="322" t="s">
        <v>1149</v>
      </c>
      <c r="C605" s="322">
        <v>6208021815</v>
      </c>
    </row>
    <row r="606" spans="1:3">
      <c r="A606" s="322" t="s">
        <v>1106</v>
      </c>
      <c r="B606" s="322" t="s">
        <v>1150</v>
      </c>
      <c r="C606" s="322">
        <v>6208020709</v>
      </c>
    </row>
    <row r="607" spans="1:3">
      <c r="A607" s="322" t="s">
        <v>1106</v>
      </c>
      <c r="B607" s="322" t="s">
        <v>1151</v>
      </c>
      <c r="C607" s="322">
        <v>6208020710</v>
      </c>
    </row>
    <row r="608" spans="1:3">
      <c r="A608" s="322" t="s">
        <v>1106</v>
      </c>
      <c r="B608" s="322" t="s">
        <v>1152</v>
      </c>
      <c r="C608" s="322">
        <v>6208020702</v>
      </c>
    </row>
    <row r="609" spans="1:3">
      <c r="A609" s="322" t="s">
        <v>1106</v>
      </c>
      <c r="B609" s="322" t="s">
        <v>1153</v>
      </c>
      <c r="C609" s="322">
        <v>6208020701</v>
      </c>
    </row>
    <row r="610" spans="1:3">
      <c r="A610" s="322" t="s">
        <v>1106</v>
      </c>
      <c r="B610" s="322" t="s">
        <v>1154</v>
      </c>
      <c r="C610" s="322">
        <v>6208020705</v>
      </c>
    </row>
    <row r="611" spans="1:3">
      <c r="A611" s="322" t="s">
        <v>1106</v>
      </c>
      <c r="B611" s="322" t="s">
        <v>1155</v>
      </c>
      <c r="C611" s="322">
        <v>6208020707</v>
      </c>
    </row>
    <row r="612" spans="1:3">
      <c r="A612" s="322" t="s">
        <v>1106</v>
      </c>
      <c r="B612" s="322" t="s">
        <v>1156</v>
      </c>
      <c r="C612" s="322">
        <v>6208020708</v>
      </c>
    </row>
    <row r="613" spans="1:3">
      <c r="A613" s="322" t="s">
        <v>1106</v>
      </c>
      <c r="B613" s="322" t="s">
        <v>1157</v>
      </c>
      <c r="C613" s="322">
        <v>6208020703</v>
      </c>
    </row>
    <row r="614" spans="1:3">
      <c r="A614" s="322" t="s">
        <v>1106</v>
      </c>
      <c r="B614" s="322" t="s">
        <v>1158</v>
      </c>
      <c r="C614" s="322">
        <v>6208020704</v>
      </c>
    </row>
    <row r="615" spans="1:3">
      <c r="A615" s="322" t="s">
        <v>1106</v>
      </c>
      <c r="B615" s="322" t="s">
        <v>1159</v>
      </c>
      <c r="C615" s="322">
        <v>6208020712</v>
      </c>
    </row>
    <row r="616" spans="1:3">
      <c r="A616" s="322" t="s">
        <v>1106</v>
      </c>
      <c r="B616" s="322" t="s">
        <v>1160</v>
      </c>
      <c r="C616" s="322">
        <v>6208020711</v>
      </c>
    </row>
    <row r="617" spans="1:3">
      <c r="A617" s="322" t="s">
        <v>1106</v>
      </c>
      <c r="B617" s="322" t="s">
        <v>1161</v>
      </c>
      <c r="C617" s="322">
        <v>6208020706</v>
      </c>
    </row>
    <row r="618" spans="1:3">
      <c r="A618" s="322" t="s">
        <v>1106</v>
      </c>
      <c r="B618" s="322" t="s">
        <v>1162</v>
      </c>
      <c r="C618" s="322">
        <v>6208021801</v>
      </c>
    </row>
    <row r="619" spans="1:3">
      <c r="A619" s="322" t="s">
        <v>1106</v>
      </c>
      <c r="B619" s="322" t="s">
        <v>1163</v>
      </c>
      <c r="C619" s="322">
        <v>6208021810</v>
      </c>
    </row>
    <row r="620" spans="1:3">
      <c r="A620" s="322" t="s">
        <v>1106</v>
      </c>
      <c r="B620" s="322" t="s">
        <v>1164</v>
      </c>
      <c r="C620" s="322">
        <v>6208021802</v>
      </c>
    </row>
    <row r="621" spans="1:3">
      <c r="A621" s="322" t="s">
        <v>1106</v>
      </c>
      <c r="B621" s="322" t="s">
        <v>1165</v>
      </c>
      <c r="C621" s="322">
        <v>6208021808</v>
      </c>
    </row>
    <row r="622" spans="1:3">
      <c r="A622" s="322" t="s">
        <v>1106</v>
      </c>
      <c r="B622" s="322" t="s">
        <v>1166</v>
      </c>
      <c r="C622" s="322">
        <v>6208021803</v>
      </c>
    </row>
    <row r="623" spans="1:3">
      <c r="A623" s="322" t="s">
        <v>1106</v>
      </c>
      <c r="B623" s="322" t="s">
        <v>1167</v>
      </c>
      <c r="C623" s="322">
        <v>6208021804</v>
      </c>
    </row>
    <row r="624" spans="1:3">
      <c r="A624" s="322" t="s">
        <v>1106</v>
      </c>
      <c r="B624" s="322" t="s">
        <v>1168</v>
      </c>
      <c r="C624" s="322">
        <v>6208021809</v>
      </c>
    </row>
    <row r="625" spans="1:3">
      <c r="A625" s="322" t="s">
        <v>1106</v>
      </c>
      <c r="B625" s="322" t="s">
        <v>1169</v>
      </c>
      <c r="C625" s="322">
        <v>6208021805</v>
      </c>
    </row>
    <row r="626" spans="1:3">
      <c r="A626" s="322" t="s">
        <v>1106</v>
      </c>
      <c r="B626" s="322" t="s">
        <v>1170</v>
      </c>
      <c r="C626" s="322">
        <v>6208021814</v>
      </c>
    </row>
    <row r="627" spans="1:3">
      <c r="A627" s="322" t="s">
        <v>1106</v>
      </c>
      <c r="B627" s="322" t="s">
        <v>1171</v>
      </c>
      <c r="C627" s="322">
        <v>6208021806</v>
      </c>
    </row>
    <row r="628" spans="1:3">
      <c r="A628" s="322" t="s">
        <v>1106</v>
      </c>
      <c r="B628" s="322" t="s">
        <v>1172</v>
      </c>
      <c r="C628" s="322">
        <v>6208021807</v>
      </c>
    </row>
    <row r="629" spans="1:3">
      <c r="A629" s="322" t="s">
        <v>1106</v>
      </c>
      <c r="B629" s="322" t="s">
        <v>1173</v>
      </c>
      <c r="C629" s="322">
        <v>6208021002</v>
      </c>
    </row>
    <row r="630" spans="1:3">
      <c r="A630" s="322" t="s">
        <v>1106</v>
      </c>
      <c r="B630" s="322" t="s">
        <v>1174</v>
      </c>
      <c r="C630" s="322">
        <v>6208021001</v>
      </c>
    </row>
    <row r="631" spans="1:3">
      <c r="A631" s="322" t="s">
        <v>1106</v>
      </c>
      <c r="B631" s="322" t="s">
        <v>1175</v>
      </c>
      <c r="C631" s="322">
        <v>6208021007</v>
      </c>
    </row>
    <row r="632" spans="1:3">
      <c r="A632" s="322" t="s">
        <v>1106</v>
      </c>
      <c r="B632" s="322" t="s">
        <v>1176</v>
      </c>
      <c r="C632" s="322">
        <v>6208021005</v>
      </c>
    </row>
    <row r="633" spans="1:3">
      <c r="A633" s="322" t="s">
        <v>1106</v>
      </c>
      <c r="B633" s="322" t="s">
        <v>1177</v>
      </c>
      <c r="C633" s="322">
        <v>6208021006</v>
      </c>
    </row>
    <row r="634" spans="1:3">
      <c r="A634" s="322" t="s">
        <v>1106</v>
      </c>
      <c r="B634" s="322" t="s">
        <v>1178</v>
      </c>
      <c r="C634" s="322">
        <v>6208021008</v>
      </c>
    </row>
    <row r="635" spans="1:3">
      <c r="A635" s="322" t="s">
        <v>1106</v>
      </c>
      <c r="B635" s="322" t="s">
        <v>1179</v>
      </c>
      <c r="C635" s="322">
        <v>6208021004</v>
      </c>
    </row>
    <row r="636" spans="1:3">
      <c r="A636" s="322" t="s">
        <v>1106</v>
      </c>
      <c r="B636" s="322" t="s">
        <v>1180</v>
      </c>
      <c r="C636" s="322">
        <v>6208021003</v>
      </c>
    </row>
    <row r="637" spans="1:3">
      <c r="A637" s="322" t="s">
        <v>1106</v>
      </c>
      <c r="B637" s="322" t="s">
        <v>1181</v>
      </c>
      <c r="C637" s="322">
        <v>6208021301</v>
      </c>
    </row>
    <row r="638" spans="1:3">
      <c r="A638" s="322" t="s">
        <v>1106</v>
      </c>
      <c r="B638" s="322" t="s">
        <v>1182</v>
      </c>
      <c r="C638" s="322">
        <v>6208020803</v>
      </c>
    </row>
    <row r="639" spans="1:3">
      <c r="A639" s="322" t="s">
        <v>1106</v>
      </c>
      <c r="B639" s="322" t="s">
        <v>1183</v>
      </c>
      <c r="C639" s="322">
        <v>6208020802</v>
      </c>
    </row>
    <row r="640" spans="1:3">
      <c r="A640" s="322" t="s">
        <v>1106</v>
      </c>
      <c r="B640" s="322" t="s">
        <v>1184</v>
      </c>
      <c r="C640" s="322">
        <v>6208020807</v>
      </c>
    </row>
    <row r="641" spans="1:3">
      <c r="A641" s="322" t="s">
        <v>1106</v>
      </c>
      <c r="B641" s="322" t="s">
        <v>1185</v>
      </c>
      <c r="C641" s="322">
        <v>6208020804</v>
      </c>
    </row>
    <row r="642" spans="1:3">
      <c r="A642" s="322" t="s">
        <v>1106</v>
      </c>
      <c r="B642" s="322" t="s">
        <v>1186</v>
      </c>
      <c r="C642" s="322">
        <v>6208020812</v>
      </c>
    </row>
    <row r="643" spans="1:3">
      <c r="A643" s="322" t="s">
        <v>1106</v>
      </c>
      <c r="B643" s="322" t="s">
        <v>1187</v>
      </c>
      <c r="C643" s="322">
        <v>6208020801</v>
      </c>
    </row>
    <row r="644" spans="1:3">
      <c r="A644" s="322" t="s">
        <v>1106</v>
      </c>
      <c r="B644" s="322" t="s">
        <v>1188</v>
      </c>
      <c r="C644" s="322">
        <v>6208020811</v>
      </c>
    </row>
    <row r="645" spans="1:3">
      <c r="A645" s="322" t="s">
        <v>1106</v>
      </c>
      <c r="B645" s="322" t="s">
        <v>1189</v>
      </c>
      <c r="C645" s="322">
        <v>6208020814</v>
      </c>
    </row>
    <row r="646" spans="1:3">
      <c r="A646" s="322" t="s">
        <v>1106</v>
      </c>
      <c r="B646" s="322" t="s">
        <v>1190</v>
      </c>
      <c r="C646" s="322">
        <v>6208020808</v>
      </c>
    </row>
    <row r="647" spans="1:3">
      <c r="A647" s="322" t="s">
        <v>1106</v>
      </c>
      <c r="B647" s="322" t="s">
        <v>1191</v>
      </c>
      <c r="C647" s="322">
        <v>6208020809</v>
      </c>
    </row>
    <row r="648" spans="1:3">
      <c r="A648" s="322" t="s">
        <v>1106</v>
      </c>
      <c r="B648" s="322" t="s">
        <v>1192</v>
      </c>
      <c r="C648" s="322">
        <v>6208020810</v>
      </c>
    </row>
    <row r="649" spans="1:3">
      <c r="A649" s="322" t="s">
        <v>1106</v>
      </c>
      <c r="B649" s="322" t="s">
        <v>1193</v>
      </c>
      <c r="C649" s="322">
        <v>6208020806</v>
      </c>
    </row>
    <row r="650" spans="1:3">
      <c r="A650" s="322" t="s">
        <v>1106</v>
      </c>
      <c r="B650" s="322" t="s">
        <v>1194</v>
      </c>
      <c r="C650" s="322">
        <v>6208020805</v>
      </c>
    </row>
    <row r="651" spans="1:3">
      <c r="A651" s="322" t="s">
        <v>1106</v>
      </c>
      <c r="B651" s="322" t="s">
        <v>1195</v>
      </c>
      <c r="C651" s="322">
        <v>6208020813</v>
      </c>
    </row>
    <row r="652" spans="1:3">
      <c r="A652" s="322" t="s">
        <v>1106</v>
      </c>
      <c r="B652" s="322" t="s">
        <v>1196</v>
      </c>
      <c r="C652" s="322">
        <v>6208021401</v>
      </c>
    </row>
    <row r="653" spans="1:3">
      <c r="A653" s="322" t="s">
        <v>1106</v>
      </c>
      <c r="B653" s="322" t="s">
        <v>1197</v>
      </c>
      <c r="C653" s="322">
        <v>6208021402</v>
      </c>
    </row>
    <row r="654" spans="1:3">
      <c r="A654" s="322" t="s">
        <v>1106</v>
      </c>
      <c r="B654" s="322" t="s">
        <v>1198</v>
      </c>
      <c r="C654" s="322">
        <v>6208021501</v>
      </c>
    </row>
    <row r="655" spans="1:3">
      <c r="A655" s="322" t="s">
        <v>1106</v>
      </c>
      <c r="B655" s="322" t="s">
        <v>1199</v>
      </c>
      <c r="C655" s="322">
        <v>6208020402</v>
      </c>
    </row>
    <row r="656" spans="1:3">
      <c r="A656" s="322" t="s">
        <v>1106</v>
      </c>
      <c r="B656" s="322" t="s">
        <v>1200</v>
      </c>
      <c r="C656" s="322">
        <v>6208020401</v>
      </c>
    </row>
    <row r="657" spans="1:3">
      <c r="A657" s="322" t="s">
        <v>1106</v>
      </c>
      <c r="B657" s="322" t="s">
        <v>1201</v>
      </c>
      <c r="C657" s="322">
        <v>6208020403</v>
      </c>
    </row>
    <row r="658" spans="1:3">
      <c r="A658" s="322" t="s">
        <v>1106</v>
      </c>
      <c r="B658" s="322" t="s">
        <v>1202</v>
      </c>
      <c r="C658" s="322">
        <v>6208020407</v>
      </c>
    </row>
    <row r="659" spans="1:3">
      <c r="A659" s="322" t="s">
        <v>1106</v>
      </c>
      <c r="B659" s="322" t="s">
        <v>1203</v>
      </c>
      <c r="C659" s="322">
        <v>6208020406</v>
      </c>
    </row>
    <row r="660" spans="1:3">
      <c r="A660" s="322" t="s">
        <v>1106</v>
      </c>
      <c r="B660" s="322" t="s">
        <v>1204</v>
      </c>
      <c r="C660" s="322">
        <v>6208020404</v>
      </c>
    </row>
    <row r="661" spans="1:3">
      <c r="A661" s="322" t="s">
        <v>1106</v>
      </c>
      <c r="B661" s="322" t="s">
        <v>1205</v>
      </c>
      <c r="C661" s="322">
        <v>6208020405</v>
      </c>
    </row>
    <row r="662" spans="1:3">
      <c r="A662" s="322" t="s">
        <v>1106</v>
      </c>
      <c r="B662" s="322" t="s">
        <v>1206</v>
      </c>
      <c r="C662" s="322">
        <v>6208020408</v>
      </c>
    </row>
    <row r="663" spans="1:3">
      <c r="A663" s="322" t="s">
        <v>1106</v>
      </c>
      <c r="B663" s="322" t="s">
        <v>1207</v>
      </c>
      <c r="C663" s="322">
        <v>6208020301</v>
      </c>
    </row>
    <row r="664" spans="1:3">
      <c r="A664" s="322" t="s">
        <v>1106</v>
      </c>
      <c r="B664" s="322" t="s">
        <v>1208</v>
      </c>
      <c r="C664" s="322">
        <v>6208020305</v>
      </c>
    </row>
    <row r="665" spans="1:3">
      <c r="A665" s="322" t="s">
        <v>1106</v>
      </c>
      <c r="B665" s="322" t="s">
        <v>1209</v>
      </c>
      <c r="C665" s="322">
        <v>6208020307</v>
      </c>
    </row>
    <row r="666" spans="1:3">
      <c r="A666" s="322" t="s">
        <v>1106</v>
      </c>
      <c r="B666" s="322" t="s">
        <v>1210</v>
      </c>
      <c r="C666" s="322">
        <v>6208020306</v>
      </c>
    </row>
    <row r="667" spans="1:3">
      <c r="A667" s="322" t="s">
        <v>1106</v>
      </c>
      <c r="B667" s="322" t="s">
        <v>1211</v>
      </c>
      <c r="C667" s="322">
        <v>6208020308</v>
      </c>
    </row>
    <row r="668" spans="1:3">
      <c r="A668" s="322" t="s">
        <v>1106</v>
      </c>
      <c r="B668" s="322" t="s">
        <v>1212</v>
      </c>
      <c r="C668" s="322">
        <v>6208020310</v>
      </c>
    </row>
    <row r="669" spans="1:3">
      <c r="A669" s="322" t="s">
        <v>1106</v>
      </c>
      <c r="B669" s="322" t="s">
        <v>1213</v>
      </c>
      <c r="C669" s="322">
        <v>6208020311</v>
      </c>
    </row>
    <row r="670" spans="1:3">
      <c r="A670" s="322" t="s">
        <v>1106</v>
      </c>
      <c r="B670" s="322" t="s">
        <v>1214</v>
      </c>
      <c r="C670" s="322">
        <v>6208020312</v>
      </c>
    </row>
    <row r="671" spans="1:3">
      <c r="A671" s="322" t="s">
        <v>1106</v>
      </c>
      <c r="B671" s="322" t="s">
        <v>1215</v>
      </c>
      <c r="C671" s="322">
        <v>6208020302</v>
      </c>
    </row>
    <row r="672" spans="1:3">
      <c r="A672" s="322" t="s">
        <v>1106</v>
      </c>
      <c r="B672" s="322" t="s">
        <v>1216</v>
      </c>
      <c r="C672" s="322">
        <v>6208020303</v>
      </c>
    </row>
    <row r="673" spans="1:3">
      <c r="A673" s="322" t="s">
        <v>1106</v>
      </c>
      <c r="B673" s="322" t="s">
        <v>1217</v>
      </c>
      <c r="C673" s="322">
        <v>6208020309</v>
      </c>
    </row>
    <row r="674" spans="1:3">
      <c r="A674" s="322" t="s">
        <v>1106</v>
      </c>
      <c r="B674" s="322" t="s">
        <v>1218</v>
      </c>
      <c r="C674" s="322">
        <v>6208020304</v>
      </c>
    </row>
    <row r="675" spans="1:3">
      <c r="A675" s="322" t="s">
        <v>1106</v>
      </c>
      <c r="B675" s="322" t="s">
        <v>1219</v>
      </c>
      <c r="C675" s="322">
        <v>6208100402</v>
      </c>
    </row>
    <row r="676" spans="1:3">
      <c r="A676" s="322" t="s">
        <v>1106</v>
      </c>
      <c r="B676" s="322" t="s">
        <v>1220</v>
      </c>
      <c r="C676" s="322">
        <v>6208100401</v>
      </c>
    </row>
    <row r="677" spans="1:3">
      <c r="A677" s="322" t="s">
        <v>1221</v>
      </c>
      <c r="B677" s="322" t="s">
        <v>1222</v>
      </c>
      <c r="C677" s="322">
        <v>1556100101</v>
      </c>
    </row>
    <row r="678" spans="1:3">
      <c r="A678" s="322" t="s">
        <v>1221</v>
      </c>
      <c r="B678" s="322" t="s">
        <v>1223</v>
      </c>
      <c r="C678" s="322">
        <v>1560050101</v>
      </c>
    </row>
    <row r="679" spans="1:3">
      <c r="A679" s="322" t="s">
        <v>1221</v>
      </c>
      <c r="B679" s="322" t="s">
        <v>1224</v>
      </c>
      <c r="C679" s="322">
        <v>1540050101</v>
      </c>
    </row>
    <row r="680" spans="1:3">
      <c r="A680" s="322" t="s">
        <v>1221</v>
      </c>
      <c r="B680" s="322" t="s">
        <v>1225</v>
      </c>
      <c r="C680" s="322">
        <v>1805100101</v>
      </c>
    </row>
    <row r="681" spans="1:3">
      <c r="A681" s="322" t="s">
        <v>1221</v>
      </c>
      <c r="B681" s="322" t="s">
        <v>1226</v>
      </c>
      <c r="C681" s="322">
        <v>1516150101</v>
      </c>
    </row>
    <row r="682" spans="1:3">
      <c r="A682" s="322" t="s">
        <v>1221</v>
      </c>
      <c r="B682" s="322" t="s">
        <v>1227</v>
      </c>
      <c r="C682" s="322">
        <v>1508050101</v>
      </c>
    </row>
    <row r="683" spans="1:3">
      <c r="A683" s="322" t="s">
        <v>1221</v>
      </c>
      <c r="B683" s="322" t="s">
        <v>1228</v>
      </c>
      <c r="C683" s="322">
        <v>1584050102</v>
      </c>
    </row>
    <row r="684" spans="1:3">
      <c r="A684" s="322" t="s">
        <v>1221</v>
      </c>
      <c r="B684" s="322" t="s">
        <v>1229</v>
      </c>
      <c r="C684" s="322">
        <v>1516050101</v>
      </c>
    </row>
    <row r="685" spans="1:3">
      <c r="A685" s="322" t="s">
        <v>1221</v>
      </c>
      <c r="B685" s="322" t="s">
        <v>1230</v>
      </c>
      <c r="C685" s="322">
        <v>1805959501</v>
      </c>
    </row>
    <row r="686" spans="1:3">
      <c r="A686" s="322" t="s">
        <v>1221</v>
      </c>
      <c r="B686" s="322" t="s">
        <v>1231</v>
      </c>
      <c r="C686" s="322">
        <v>1805050101</v>
      </c>
    </row>
    <row r="687" spans="1:3">
      <c r="A687" s="322" t="s">
        <v>1221</v>
      </c>
      <c r="B687" s="322" t="s">
        <v>1232</v>
      </c>
      <c r="C687" s="322">
        <v>1520050103</v>
      </c>
    </row>
    <row r="688" spans="1:3">
      <c r="A688" s="322" t="s">
        <v>1221</v>
      </c>
      <c r="B688" s="322" t="s">
        <v>1233</v>
      </c>
      <c r="C688" s="322">
        <v>1520050107</v>
      </c>
    </row>
    <row r="689" spans="1:3">
      <c r="A689" s="322" t="s">
        <v>1221</v>
      </c>
      <c r="B689" s="322" t="s">
        <v>1234</v>
      </c>
      <c r="C689" s="322">
        <v>1520050106</v>
      </c>
    </row>
    <row r="690" spans="1:3">
      <c r="A690" s="322" t="s">
        <v>1221</v>
      </c>
      <c r="B690" s="322" t="s">
        <v>1235</v>
      </c>
      <c r="C690" s="322">
        <v>1520050102</v>
      </c>
    </row>
    <row r="691" spans="1:3">
      <c r="A691" s="322" t="s">
        <v>1221</v>
      </c>
      <c r="B691" s="322" t="s">
        <v>1236</v>
      </c>
      <c r="C691" s="322">
        <v>1520050104</v>
      </c>
    </row>
    <row r="692" spans="1:3">
      <c r="A692" s="322" t="s">
        <v>1221</v>
      </c>
      <c r="B692" s="322" t="s">
        <v>1237</v>
      </c>
      <c r="C692" s="322">
        <v>1520050108</v>
      </c>
    </row>
    <row r="693" spans="1:3">
      <c r="A693" s="322" t="s">
        <v>1221</v>
      </c>
      <c r="B693" s="322" t="s">
        <v>1238</v>
      </c>
      <c r="C693" s="322">
        <v>1528100101</v>
      </c>
    </row>
    <row r="694" spans="1:3">
      <c r="A694" s="322" t="s">
        <v>1221</v>
      </c>
      <c r="B694" s="322" t="s">
        <v>1239</v>
      </c>
      <c r="C694" s="322">
        <v>1524100101</v>
      </c>
    </row>
    <row r="695" spans="1:3">
      <c r="A695" s="322" t="s">
        <v>1221</v>
      </c>
      <c r="B695" s="322" t="s">
        <v>1240</v>
      </c>
      <c r="C695" s="322">
        <v>1528150101</v>
      </c>
    </row>
    <row r="696" spans="1:3">
      <c r="A696" s="322" t="s">
        <v>1221</v>
      </c>
      <c r="B696" s="322" t="s">
        <v>1241</v>
      </c>
      <c r="C696" s="322">
        <v>1805100102</v>
      </c>
    </row>
    <row r="697" spans="1:3">
      <c r="A697" s="322" t="s">
        <v>1221</v>
      </c>
      <c r="B697" s="322" t="s">
        <v>1241</v>
      </c>
      <c r="C697" s="322">
        <v>1805959502</v>
      </c>
    </row>
    <row r="698" spans="1:3">
      <c r="A698" s="322" t="s">
        <v>1221</v>
      </c>
      <c r="B698" s="322" t="s">
        <v>1242</v>
      </c>
      <c r="C698" s="322">
        <v>1528050101</v>
      </c>
    </row>
    <row r="699" spans="1:3">
      <c r="A699" s="322" t="s">
        <v>1221</v>
      </c>
      <c r="B699" s="322" t="s">
        <v>1243</v>
      </c>
      <c r="C699" s="322">
        <v>1805100103</v>
      </c>
    </row>
    <row r="700" spans="1:3">
      <c r="A700" s="322" t="s">
        <v>1221</v>
      </c>
      <c r="B700" s="322" t="s">
        <v>1243</v>
      </c>
      <c r="C700" s="322">
        <v>1805959503</v>
      </c>
    </row>
    <row r="701" spans="1:3">
      <c r="A701" s="322" t="s">
        <v>1221</v>
      </c>
      <c r="B701" s="322" t="s">
        <v>1244</v>
      </c>
      <c r="C701" s="322">
        <v>1584050101</v>
      </c>
    </row>
    <row r="702" spans="1:3">
      <c r="A702" s="322" t="s">
        <v>1221</v>
      </c>
      <c r="B702" s="322" t="s">
        <v>1245</v>
      </c>
      <c r="C702" s="322">
        <v>1520050105</v>
      </c>
    </row>
    <row r="703" spans="1:3">
      <c r="A703" s="322" t="s">
        <v>1221</v>
      </c>
      <c r="B703" s="322" t="s">
        <v>1246</v>
      </c>
      <c r="C703" s="322">
        <v>1556050101</v>
      </c>
    </row>
    <row r="704" spans="1:3">
      <c r="A704" s="322" t="s">
        <v>1221</v>
      </c>
      <c r="B704" s="322" t="s">
        <v>1247</v>
      </c>
      <c r="C704" s="322">
        <v>1532200101</v>
      </c>
    </row>
    <row r="705" spans="1:3">
      <c r="A705" s="322" t="s">
        <v>1221</v>
      </c>
      <c r="B705" s="322" t="s">
        <v>1248</v>
      </c>
      <c r="C705" s="322">
        <v>1805959504</v>
      </c>
    </row>
    <row r="706" spans="1:3">
      <c r="A706" s="322" t="s">
        <v>1221</v>
      </c>
      <c r="B706" s="322" t="s">
        <v>1249</v>
      </c>
      <c r="C706" s="322">
        <v>1532150101</v>
      </c>
    </row>
    <row r="707" spans="1:3">
      <c r="A707" s="322" t="s">
        <v>1221</v>
      </c>
      <c r="B707" s="322" t="s">
        <v>1250</v>
      </c>
      <c r="C707" s="322">
        <v>1528250101</v>
      </c>
    </row>
    <row r="708" spans="1:3">
      <c r="A708" s="322" t="s">
        <v>1221</v>
      </c>
      <c r="B708" s="322" t="s">
        <v>1251</v>
      </c>
      <c r="C708" s="322">
        <v>1520050101</v>
      </c>
    </row>
    <row r="709" spans="1:3">
      <c r="A709" s="322" t="s">
        <v>1221</v>
      </c>
      <c r="B709" s="322" t="s">
        <v>1252</v>
      </c>
      <c r="C709" s="322">
        <v>1532050101</v>
      </c>
    </row>
    <row r="710" spans="1:3">
      <c r="A710" s="322" t="s">
        <v>1221</v>
      </c>
      <c r="B710" s="322" t="s">
        <v>1253</v>
      </c>
      <c r="C710" s="322">
        <v>1805050102</v>
      </c>
    </row>
    <row r="711" spans="1:3">
      <c r="A711" s="322" t="s">
        <v>1221</v>
      </c>
      <c r="B711" s="322" t="s">
        <v>1254</v>
      </c>
      <c r="C711" s="322">
        <v>1524050101</v>
      </c>
    </row>
    <row r="712" spans="1:3">
      <c r="A712" s="322" t="s">
        <v>1221</v>
      </c>
      <c r="B712" s="322" t="s">
        <v>1255</v>
      </c>
      <c r="C712" s="322">
        <v>1805050103</v>
      </c>
    </row>
    <row r="713" spans="1:3">
      <c r="A713" s="322" t="s">
        <v>1221</v>
      </c>
      <c r="B713" s="322" t="s">
        <v>1256</v>
      </c>
      <c r="C713" s="322">
        <v>1532100101</v>
      </c>
    </row>
    <row r="714" spans="1:3">
      <c r="A714" s="322" t="s">
        <v>1221</v>
      </c>
      <c r="B714" s="322" t="s">
        <v>1257</v>
      </c>
      <c r="C714" s="322">
        <v>1516100101</v>
      </c>
    </row>
    <row r="715" spans="1:3">
      <c r="A715" s="322" t="s">
        <v>1221</v>
      </c>
      <c r="B715" s="322" t="s">
        <v>1258</v>
      </c>
      <c r="C715" s="322">
        <v>1524959595</v>
      </c>
    </row>
    <row r="716" spans="1:3">
      <c r="A716" s="322" t="s">
        <v>1221</v>
      </c>
      <c r="B716" s="322" t="s">
        <v>1258</v>
      </c>
      <c r="C716" s="322">
        <v>1528959595</v>
      </c>
    </row>
    <row r="717" spans="1:3">
      <c r="A717" s="322" t="s">
        <v>1221</v>
      </c>
      <c r="B717" s="322" t="s">
        <v>1258</v>
      </c>
      <c r="C717" s="322">
        <v>1532959595</v>
      </c>
    </row>
    <row r="718" spans="1:3">
      <c r="A718" s="322" t="s">
        <v>1221</v>
      </c>
      <c r="B718" s="322" t="s">
        <v>1258</v>
      </c>
      <c r="C718" s="322">
        <v>1556959595</v>
      </c>
    </row>
    <row r="719" spans="1:3">
      <c r="A719" s="322" t="s">
        <v>1221</v>
      </c>
      <c r="B719" s="322" t="s">
        <v>1259</v>
      </c>
      <c r="C719" s="322">
        <v>1805959595</v>
      </c>
    </row>
    <row r="720" spans="1:3">
      <c r="A720" s="322" t="s">
        <v>1221</v>
      </c>
      <c r="B720" s="322" t="s">
        <v>1260</v>
      </c>
      <c r="C720" s="322">
        <v>1556280101</v>
      </c>
    </row>
    <row r="721" spans="1:3">
      <c r="A721" s="322" t="s">
        <v>1221</v>
      </c>
      <c r="B721" s="322" t="s">
        <v>1261</v>
      </c>
      <c r="C721" s="322">
        <v>1556150101</v>
      </c>
    </row>
    <row r="722" spans="1:3">
      <c r="A722" s="322" t="s">
        <v>1221</v>
      </c>
      <c r="B722" s="322" t="s">
        <v>1262</v>
      </c>
      <c r="C722" s="322">
        <v>1556300101</v>
      </c>
    </row>
    <row r="723" spans="1:3">
      <c r="A723" s="322" t="s">
        <v>1221</v>
      </c>
      <c r="B723" s="322" t="s">
        <v>1263</v>
      </c>
      <c r="C723" s="322">
        <v>1556500101</v>
      </c>
    </row>
    <row r="724" spans="1:3">
      <c r="A724" s="322" t="s">
        <v>1221</v>
      </c>
      <c r="B724" s="322" t="s">
        <v>1264</v>
      </c>
      <c r="C724" s="322">
        <v>1504100101</v>
      </c>
    </row>
    <row r="725" spans="1:3">
      <c r="A725" s="322" t="s">
        <v>1221</v>
      </c>
      <c r="B725" s="322" t="s">
        <v>1265</v>
      </c>
      <c r="C725" s="322">
        <v>1504050101</v>
      </c>
    </row>
    <row r="726" spans="1:3">
      <c r="A726" s="322" t="s">
        <v>1266</v>
      </c>
      <c r="B726" s="322" t="s">
        <v>1267</v>
      </c>
      <c r="C726" s="322">
        <v>6210020502</v>
      </c>
    </row>
    <row r="727" spans="1:3">
      <c r="A727" s="322" t="s">
        <v>1266</v>
      </c>
      <c r="B727" s="322" t="s">
        <v>1268</v>
      </c>
      <c r="C727" s="322">
        <v>6210022102</v>
      </c>
    </row>
    <row r="728" spans="1:3">
      <c r="A728" s="322" t="s">
        <v>1266</v>
      </c>
      <c r="B728" s="322" t="s">
        <v>1269</v>
      </c>
      <c r="C728" s="322">
        <v>6210100302</v>
      </c>
    </row>
    <row r="729" spans="1:3">
      <c r="A729" s="322" t="s">
        <v>1266</v>
      </c>
      <c r="B729" s="322" t="s">
        <v>1270</v>
      </c>
      <c r="C729" s="322">
        <v>6210022101</v>
      </c>
    </row>
    <row r="730" spans="1:3">
      <c r="A730" s="322" t="s">
        <v>1266</v>
      </c>
      <c r="B730" s="322" t="s">
        <v>1271</v>
      </c>
      <c r="C730" s="322">
        <v>6210021903</v>
      </c>
    </row>
    <row r="731" spans="1:3">
      <c r="A731" s="322" t="s">
        <v>1266</v>
      </c>
      <c r="B731" s="322" t="s">
        <v>1272</v>
      </c>
      <c r="C731" s="322">
        <v>6210021902</v>
      </c>
    </row>
    <row r="732" spans="1:3">
      <c r="A732" s="322" t="s">
        <v>1266</v>
      </c>
      <c r="B732" s="322" t="s">
        <v>1273</v>
      </c>
      <c r="C732" s="322">
        <v>6210021102</v>
      </c>
    </row>
    <row r="733" spans="1:3">
      <c r="A733" s="322" t="s">
        <v>1266</v>
      </c>
      <c r="B733" s="322" t="s">
        <v>1274</v>
      </c>
      <c r="C733" s="322">
        <v>6210021901</v>
      </c>
    </row>
    <row r="734" spans="1:3">
      <c r="A734" s="322" t="s">
        <v>1266</v>
      </c>
      <c r="B734" s="322" t="s">
        <v>1275</v>
      </c>
      <c r="C734" s="322">
        <v>6210021812</v>
      </c>
    </row>
    <row r="735" spans="1:3">
      <c r="A735" s="322" t="s">
        <v>1266</v>
      </c>
      <c r="B735" s="322" t="s">
        <v>1276</v>
      </c>
      <c r="C735" s="322">
        <v>6210020504</v>
      </c>
    </row>
    <row r="736" spans="1:3">
      <c r="A736" s="322" t="s">
        <v>1266</v>
      </c>
      <c r="B736" s="322" t="s">
        <v>1277</v>
      </c>
      <c r="C736" s="322">
        <v>6210021701</v>
      </c>
    </row>
    <row r="737" spans="1:3">
      <c r="A737" s="322" t="s">
        <v>1266</v>
      </c>
      <c r="B737" s="322" t="s">
        <v>1278</v>
      </c>
      <c r="C737" s="322">
        <v>6210021103</v>
      </c>
    </row>
    <row r="738" spans="1:3">
      <c r="A738" s="322" t="s">
        <v>1266</v>
      </c>
      <c r="B738" s="322" t="s">
        <v>1279</v>
      </c>
      <c r="C738" s="322">
        <v>6210021813</v>
      </c>
    </row>
    <row r="739" spans="1:3">
      <c r="A739" s="322" t="s">
        <v>1266</v>
      </c>
      <c r="B739" s="322" t="s">
        <v>1280</v>
      </c>
      <c r="C739" s="322">
        <v>6210021101</v>
      </c>
    </row>
    <row r="740" spans="1:3">
      <c r="A740" s="322" t="s">
        <v>1266</v>
      </c>
      <c r="B740" s="322" t="s">
        <v>1281</v>
      </c>
      <c r="C740" s="322">
        <v>6210021104</v>
      </c>
    </row>
    <row r="741" spans="1:3">
      <c r="A741" s="322" t="s">
        <v>1266</v>
      </c>
      <c r="B741" s="322" t="s">
        <v>1282</v>
      </c>
      <c r="C741" s="322">
        <v>6210021811</v>
      </c>
    </row>
    <row r="742" spans="1:3">
      <c r="A742" s="322" t="s">
        <v>1283</v>
      </c>
      <c r="B742" s="322" t="s">
        <v>1284</v>
      </c>
      <c r="C742" s="322">
        <v>6209020502</v>
      </c>
    </row>
    <row r="743" spans="1:3">
      <c r="A743" s="322" t="s">
        <v>1283</v>
      </c>
      <c r="B743" s="322" t="s">
        <v>1285</v>
      </c>
      <c r="C743" s="322">
        <v>6209022102</v>
      </c>
    </row>
    <row r="744" spans="1:3">
      <c r="A744" s="322" t="s">
        <v>1283</v>
      </c>
      <c r="B744" s="322" t="s">
        <v>1286</v>
      </c>
      <c r="C744" s="322">
        <v>6209100302</v>
      </c>
    </row>
    <row r="745" spans="1:3">
      <c r="A745" s="322" t="s">
        <v>1283</v>
      </c>
      <c r="B745" s="322" t="s">
        <v>1287</v>
      </c>
      <c r="C745" s="322">
        <v>6209022101</v>
      </c>
    </row>
    <row r="746" spans="1:3">
      <c r="A746" s="322" t="s">
        <v>1283</v>
      </c>
      <c r="B746" s="322" t="s">
        <v>1288</v>
      </c>
      <c r="C746" s="322">
        <v>6209021903</v>
      </c>
    </row>
    <row r="747" spans="1:3">
      <c r="A747" s="322" t="s">
        <v>1283</v>
      </c>
      <c r="B747" s="322" t="s">
        <v>1289</v>
      </c>
      <c r="C747" s="322">
        <v>6209021902</v>
      </c>
    </row>
    <row r="748" spans="1:3">
      <c r="A748" s="322" t="s">
        <v>1283</v>
      </c>
      <c r="B748" s="322" t="s">
        <v>1290</v>
      </c>
      <c r="C748" s="322">
        <v>6209021102</v>
      </c>
    </row>
    <row r="749" spans="1:3">
      <c r="A749" s="322" t="s">
        <v>1283</v>
      </c>
      <c r="B749" s="322" t="s">
        <v>1291</v>
      </c>
      <c r="C749" s="322">
        <v>6209021901</v>
      </c>
    </row>
    <row r="750" spans="1:3">
      <c r="A750" s="322" t="s">
        <v>1283</v>
      </c>
      <c r="B750" s="322" t="s">
        <v>1292</v>
      </c>
      <c r="C750" s="322">
        <v>6209021812</v>
      </c>
    </row>
    <row r="751" spans="1:3">
      <c r="A751" s="322" t="s">
        <v>1283</v>
      </c>
      <c r="B751" s="322" t="s">
        <v>1293</v>
      </c>
      <c r="C751" s="322">
        <v>6209020504</v>
      </c>
    </row>
    <row r="752" spans="1:3">
      <c r="A752" s="322" t="s">
        <v>1283</v>
      </c>
      <c r="B752" s="322" t="s">
        <v>1294</v>
      </c>
      <c r="C752" s="322">
        <v>6209021701</v>
      </c>
    </row>
    <row r="753" spans="1:3">
      <c r="A753" s="322" t="s">
        <v>1283</v>
      </c>
      <c r="B753" s="322" t="s">
        <v>1295</v>
      </c>
      <c r="C753" s="322">
        <v>6209021103</v>
      </c>
    </row>
    <row r="754" spans="1:3">
      <c r="A754" s="322" t="s">
        <v>1283</v>
      </c>
      <c r="B754" s="322" t="s">
        <v>1296</v>
      </c>
      <c r="C754" s="322">
        <v>6209021813</v>
      </c>
    </row>
    <row r="755" spans="1:3">
      <c r="A755" s="322" t="s">
        <v>1283</v>
      </c>
      <c r="B755" s="322" t="s">
        <v>1297</v>
      </c>
      <c r="C755" s="322">
        <v>6209021101</v>
      </c>
    </row>
    <row r="756" spans="1:3">
      <c r="A756" s="322" t="s">
        <v>1283</v>
      </c>
      <c r="B756" s="322" t="s">
        <v>1298</v>
      </c>
      <c r="C756" s="322">
        <v>6209021104</v>
      </c>
    </row>
    <row r="757" spans="1:3">
      <c r="A757" s="322" t="s">
        <v>1283</v>
      </c>
      <c r="B757" s="322" t="s">
        <v>1299</v>
      </c>
      <c r="C757" s="322">
        <v>6209021811</v>
      </c>
    </row>
    <row r="758" spans="1:3">
      <c r="A758" s="322" t="s">
        <v>1300</v>
      </c>
      <c r="B758" s="322" t="s">
        <v>1301</v>
      </c>
      <c r="C758" s="322">
        <v>6208020502</v>
      </c>
    </row>
    <row r="759" spans="1:3">
      <c r="A759" s="322" t="s">
        <v>1300</v>
      </c>
      <c r="B759" s="322" t="s">
        <v>1302</v>
      </c>
      <c r="C759" s="322">
        <v>6208022102</v>
      </c>
    </row>
    <row r="760" spans="1:3">
      <c r="A760" s="322" t="s">
        <v>1300</v>
      </c>
      <c r="B760" s="322" t="s">
        <v>1303</v>
      </c>
      <c r="C760" s="322">
        <v>6208100302</v>
      </c>
    </row>
    <row r="761" spans="1:3">
      <c r="A761" s="322" t="s">
        <v>1300</v>
      </c>
      <c r="B761" s="322" t="s">
        <v>1304</v>
      </c>
      <c r="C761" s="322">
        <v>6208022101</v>
      </c>
    </row>
    <row r="762" spans="1:3">
      <c r="A762" s="322" t="s">
        <v>1300</v>
      </c>
      <c r="B762" s="322" t="s">
        <v>1305</v>
      </c>
      <c r="C762" s="322">
        <v>6208021903</v>
      </c>
    </row>
    <row r="763" spans="1:3">
      <c r="A763" s="322" t="s">
        <v>1300</v>
      </c>
      <c r="B763" s="322" t="s">
        <v>1306</v>
      </c>
      <c r="C763" s="322">
        <v>6208021902</v>
      </c>
    </row>
    <row r="764" spans="1:3">
      <c r="A764" s="322" t="s">
        <v>1300</v>
      </c>
      <c r="B764" s="322" t="s">
        <v>1307</v>
      </c>
      <c r="C764" s="322">
        <v>6208021102</v>
      </c>
    </row>
    <row r="765" spans="1:3">
      <c r="A765" s="322" t="s">
        <v>1300</v>
      </c>
      <c r="B765" s="322" t="s">
        <v>1308</v>
      </c>
      <c r="C765" s="322">
        <v>6208021901</v>
      </c>
    </row>
    <row r="766" spans="1:3">
      <c r="A766" s="322" t="s">
        <v>1300</v>
      </c>
      <c r="B766" s="322" t="s">
        <v>1309</v>
      </c>
      <c r="C766" s="322">
        <v>6208021812</v>
      </c>
    </row>
    <row r="767" spans="1:3">
      <c r="A767" s="322" t="s">
        <v>1300</v>
      </c>
      <c r="B767" s="322" t="s">
        <v>1310</v>
      </c>
      <c r="C767" s="322">
        <v>6208020504</v>
      </c>
    </row>
    <row r="768" spans="1:3">
      <c r="A768" s="322" t="s">
        <v>1300</v>
      </c>
      <c r="B768" s="322" t="s">
        <v>1311</v>
      </c>
      <c r="C768" s="322">
        <v>6208021701</v>
      </c>
    </row>
    <row r="769" spans="1:3">
      <c r="A769" s="322" t="s">
        <v>1300</v>
      </c>
      <c r="B769" s="322" t="s">
        <v>1312</v>
      </c>
      <c r="C769" s="322">
        <v>6208021103</v>
      </c>
    </row>
    <row r="770" spans="1:3">
      <c r="A770" s="322" t="s">
        <v>1300</v>
      </c>
      <c r="B770" s="322" t="s">
        <v>1313</v>
      </c>
      <c r="C770" s="322">
        <v>6208021813</v>
      </c>
    </row>
    <row r="771" spans="1:3">
      <c r="A771" s="322" t="s">
        <v>1300</v>
      </c>
      <c r="B771" s="322" t="s">
        <v>1314</v>
      </c>
      <c r="C771" s="322">
        <v>6208021101</v>
      </c>
    </row>
    <row r="772" spans="1:3">
      <c r="A772" s="322" t="s">
        <v>1300</v>
      </c>
      <c r="B772" s="322" t="s">
        <v>1315</v>
      </c>
      <c r="C772" s="322">
        <v>6208021104</v>
      </c>
    </row>
    <row r="773" spans="1:3">
      <c r="A773" s="322" t="s">
        <v>1300</v>
      </c>
      <c r="B773" s="322" t="s">
        <v>1316</v>
      </c>
      <c r="C773" s="322">
        <v>6208021811</v>
      </c>
    </row>
    <row r="774" spans="1:3">
      <c r="A774" s="322" t="s">
        <v>1317</v>
      </c>
      <c r="B774" s="322" t="s">
        <v>1318</v>
      </c>
      <c r="C774" s="322">
        <v>6221020502</v>
      </c>
    </row>
    <row r="775" spans="1:3">
      <c r="A775" s="322" t="s">
        <v>1317</v>
      </c>
      <c r="B775" s="322" t="s">
        <v>1319</v>
      </c>
      <c r="C775" s="322">
        <v>6221022102</v>
      </c>
    </row>
    <row r="776" spans="1:3">
      <c r="A776" s="322" t="s">
        <v>1317</v>
      </c>
      <c r="B776" s="322" t="s">
        <v>1320</v>
      </c>
      <c r="C776" s="322">
        <v>6221100302</v>
      </c>
    </row>
    <row r="777" spans="1:3">
      <c r="A777" s="322" t="s">
        <v>1317</v>
      </c>
      <c r="B777" s="322" t="s">
        <v>1321</v>
      </c>
      <c r="C777" s="322">
        <v>6221022101</v>
      </c>
    </row>
    <row r="778" spans="1:3">
      <c r="A778" s="322" t="s">
        <v>1317</v>
      </c>
      <c r="B778" s="322" t="s">
        <v>1322</v>
      </c>
      <c r="C778" s="322">
        <v>6221021903</v>
      </c>
    </row>
    <row r="779" spans="1:3">
      <c r="A779" s="322" t="s">
        <v>1317</v>
      </c>
      <c r="B779" s="322" t="s">
        <v>1323</v>
      </c>
      <c r="C779" s="322">
        <v>6221021902</v>
      </c>
    </row>
    <row r="780" spans="1:3">
      <c r="A780" s="322" t="s">
        <v>1317</v>
      </c>
      <c r="B780" s="322" t="s">
        <v>1324</v>
      </c>
      <c r="C780" s="322">
        <v>6221021102</v>
      </c>
    </row>
    <row r="781" spans="1:3">
      <c r="A781" s="322" t="s">
        <v>1317</v>
      </c>
      <c r="B781" s="322" t="s">
        <v>1325</v>
      </c>
      <c r="C781" s="322">
        <v>6221021901</v>
      </c>
    </row>
    <row r="782" spans="1:3">
      <c r="A782" s="322" t="s">
        <v>1317</v>
      </c>
      <c r="B782" s="322" t="s">
        <v>1326</v>
      </c>
      <c r="C782" s="322">
        <v>6221021812</v>
      </c>
    </row>
    <row r="783" spans="1:3">
      <c r="A783" s="322" t="s">
        <v>1317</v>
      </c>
      <c r="B783" s="322" t="s">
        <v>1327</v>
      </c>
      <c r="C783" s="322">
        <v>6221020504</v>
      </c>
    </row>
    <row r="784" spans="1:3">
      <c r="A784" s="322" t="s">
        <v>1317</v>
      </c>
      <c r="B784" s="322" t="s">
        <v>1328</v>
      </c>
      <c r="C784" s="322">
        <v>6221021701</v>
      </c>
    </row>
    <row r="785" spans="1:3">
      <c r="A785" s="322" t="s">
        <v>1317</v>
      </c>
      <c r="B785" s="322" t="s">
        <v>1329</v>
      </c>
      <c r="C785" s="322">
        <v>6221021103</v>
      </c>
    </row>
    <row r="786" spans="1:3">
      <c r="A786" s="322" t="s">
        <v>1317</v>
      </c>
      <c r="B786" s="322" t="s">
        <v>1330</v>
      </c>
      <c r="C786" s="322">
        <v>6221021813</v>
      </c>
    </row>
    <row r="787" spans="1:3">
      <c r="A787" s="322" t="s">
        <v>1317</v>
      </c>
      <c r="B787" s="322" t="s">
        <v>1331</v>
      </c>
      <c r="C787" s="322">
        <v>6221021101</v>
      </c>
    </row>
    <row r="788" spans="1:3">
      <c r="A788" s="322" t="s">
        <v>1317</v>
      </c>
      <c r="B788" s="322" t="s">
        <v>1332</v>
      </c>
      <c r="C788" s="322">
        <v>6221021104</v>
      </c>
    </row>
    <row r="789" spans="1:3">
      <c r="A789" s="322" t="s">
        <v>1317</v>
      </c>
      <c r="B789" s="322" t="s">
        <v>1333</v>
      </c>
      <c r="C789" s="322">
        <v>6221021811</v>
      </c>
    </row>
  </sheetData>
  <autoFilter ref="A3:C789">
    <sortState ref="A4:C789">
      <sortCondition ref="A3:A78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7" workbookViewId="0">
      <selection activeCell="C10" sqref="C10"/>
    </sheetView>
  </sheetViews>
  <sheetFormatPr baseColWidth="10" defaultRowHeight="12.75"/>
  <cols>
    <col min="1" max="1" width="5.7109375" style="197" customWidth="1"/>
    <col min="2" max="2" width="37.140625" style="197" customWidth="1"/>
    <col min="3" max="3" width="19.42578125" style="197" customWidth="1"/>
    <col min="4" max="4" width="30.85546875" style="197" customWidth="1"/>
    <col min="5" max="5" width="15.5703125" style="197" customWidth="1"/>
    <col min="6" max="6" width="22" style="197" customWidth="1"/>
    <col min="7" max="16384" width="11.42578125" style="197"/>
  </cols>
  <sheetData>
    <row r="1" spans="1:7" s="49" customFormat="1" ht="20.25" customHeight="1">
      <c r="A1" s="260"/>
      <c r="B1" s="405"/>
      <c r="C1" s="406"/>
      <c r="D1" s="406"/>
      <c r="E1" s="406"/>
      <c r="F1" s="406"/>
      <c r="G1" s="48"/>
    </row>
    <row r="2" spans="1:7" s="49" customFormat="1" ht="23.25" customHeight="1">
      <c r="A2" s="261"/>
      <c r="B2" s="407" t="s">
        <v>11</v>
      </c>
      <c r="C2" s="408"/>
      <c r="D2" s="408"/>
      <c r="E2" s="408"/>
      <c r="F2" s="408"/>
      <c r="G2" s="48"/>
    </row>
    <row r="3" spans="1:7" s="49" customFormat="1" ht="23.25" customHeight="1">
      <c r="A3" s="261"/>
      <c r="B3" s="409" t="s">
        <v>177</v>
      </c>
      <c r="C3" s="410"/>
      <c r="D3" s="410"/>
      <c r="E3" s="410"/>
      <c r="F3" s="410"/>
      <c r="G3" s="48"/>
    </row>
    <row r="4" spans="1:7" s="49" customFormat="1" ht="10.5" customHeight="1">
      <c r="A4" s="67"/>
      <c r="B4" s="411"/>
      <c r="C4" s="412"/>
      <c r="D4" s="412"/>
      <c r="E4" s="412"/>
      <c r="F4" s="412"/>
      <c r="G4" s="48"/>
    </row>
    <row r="5" spans="1:7" s="49" customFormat="1" ht="10.5" customHeight="1" thickBot="1">
      <c r="A5" s="261"/>
      <c r="B5" s="413"/>
      <c r="C5" s="406"/>
      <c r="D5" s="406"/>
      <c r="E5" s="406"/>
      <c r="F5" s="406"/>
      <c r="G5" s="48"/>
    </row>
    <row r="6" spans="1:7" s="15" customFormat="1" ht="25.5" customHeight="1" thickBot="1">
      <c r="B6" s="150" t="s">
        <v>27</v>
      </c>
      <c r="C6" s="414" t="s">
        <v>184</v>
      </c>
      <c r="D6" s="415"/>
      <c r="E6" s="150" t="s">
        <v>137</v>
      </c>
      <c r="F6" s="323">
        <v>2018</v>
      </c>
    </row>
    <row r="7" spans="1:7" s="10" customFormat="1" ht="13.5" thickBot="1">
      <c r="B7" s="11"/>
      <c r="C7" s="12"/>
      <c r="D7" s="12"/>
      <c r="E7" s="13"/>
      <c r="F7" s="151"/>
    </row>
    <row r="8" spans="1:7" s="10" customFormat="1" ht="16.5" customHeight="1" thickBot="1">
      <c r="B8" s="422" t="s">
        <v>2</v>
      </c>
      <c r="C8" s="416"/>
      <c r="D8" s="416"/>
      <c r="E8" s="416"/>
      <c r="F8" s="417"/>
    </row>
    <row r="9" spans="1:7" s="10" customFormat="1" ht="16.5" customHeight="1" thickBot="1">
      <c r="B9" s="105" t="s">
        <v>28</v>
      </c>
      <c r="C9" s="416"/>
      <c r="D9" s="416"/>
      <c r="E9" s="416"/>
      <c r="F9" s="417"/>
    </row>
    <row r="10" spans="1:7" s="10" customFormat="1" ht="13.5" thickBot="1">
      <c r="B10" s="204" t="s">
        <v>15</v>
      </c>
      <c r="C10" s="263" t="s">
        <v>185</v>
      </c>
      <c r="D10" s="226" t="s">
        <v>16</v>
      </c>
      <c r="E10" s="106"/>
      <c r="F10" s="227"/>
    </row>
    <row r="11" spans="1:7" s="10" customFormat="1" ht="16.5" customHeight="1" thickBot="1">
      <c r="B11" s="105" t="s">
        <v>3</v>
      </c>
      <c r="C11" s="416"/>
      <c r="D11" s="417"/>
      <c r="E11" s="105" t="s">
        <v>29</v>
      </c>
      <c r="F11" s="107"/>
    </row>
    <row r="12" spans="1:7" s="10" customFormat="1" ht="16.5" customHeight="1">
      <c r="B12" s="418" t="str">
        <f>+'Gastos mas inversiones'!L10</f>
        <v>SGC - Oficina de Sistema de Gestión de C</v>
      </c>
      <c r="C12" s="423"/>
      <c r="D12" s="419"/>
      <c r="E12" s="418" t="str">
        <f>+'Gastos mas inversiones'!J10</f>
        <v>91010111</v>
      </c>
      <c r="F12" s="419"/>
    </row>
    <row r="13" spans="1:7" s="10" customFormat="1" ht="16.5" customHeight="1" thickBot="1">
      <c r="B13" s="420"/>
      <c r="C13" s="424"/>
      <c r="D13" s="421"/>
      <c r="E13" s="420"/>
      <c r="F13" s="421"/>
    </row>
    <row r="14" spans="1:7" ht="13.5" thickBot="1">
      <c r="B14" s="200"/>
      <c r="C14" s="199"/>
      <c r="D14" s="198"/>
      <c r="E14" s="199"/>
      <c r="F14" s="201"/>
    </row>
    <row r="15" spans="1:7" ht="13.5" thickBot="1">
      <c r="B15" s="403" t="s">
        <v>180</v>
      </c>
      <c r="C15" s="404"/>
      <c r="D15" s="234"/>
      <c r="E15" s="235"/>
      <c r="F15" s="228" t="s">
        <v>181</v>
      </c>
    </row>
    <row r="16" spans="1:7">
      <c r="B16" s="217" t="s">
        <v>172</v>
      </c>
      <c r="C16" s="218"/>
      <c r="D16" s="236"/>
      <c r="E16" s="237"/>
      <c r="F16" s="229"/>
    </row>
    <row r="17" spans="2:6">
      <c r="B17" s="205" t="s">
        <v>167</v>
      </c>
      <c r="C17" s="203"/>
      <c r="D17" s="238"/>
      <c r="E17" s="239"/>
      <c r="F17" s="230"/>
    </row>
    <row r="18" spans="2:6">
      <c r="B18" s="171" t="s">
        <v>168</v>
      </c>
      <c r="C18" s="219"/>
      <c r="D18" s="238"/>
      <c r="E18" s="239"/>
      <c r="F18" s="230"/>
    </row>
    <row r="19" spans="2:6">
      <c r="B19" s="205" t="s">
        <v>169</v>
      </c>
      <c r="C19" s="220"/>
      <c r="D19" s="240"/>
      <c r="E19" s="230"/>
      <c r="F19" s="230"/>
    </row>
    <row r="20" spans="2:6">
      <c r="B20" s="205" t="s">
        <v>170</v>
      </c>
      <c r="C20" s="220"/>
      <c r="D20" s="240"/>
      <c r="E20" s="230"/>
      <c r="F20" s="230"/>
    </row>
    <row r="21" spans="2:6">
      <c r="B21" s="206" t="s">
        <v>171</v>
      </c>
      <c r="C21" s="220"/>
      <c r="D21" s="240"/>
      <c r="E21" s="230"/>
      <c r="F21" s="230"/>
    </row>
    <row r="22" spans="2:6">
      <c r="B22" s="168" t="s">
        <v>163</v>
      </c>
      <c r="C22" s="220"/>
      <c r="D22" s="240"/>
      <c r="E22" s="230"/>
      <c r="F22" s="230"/>
    </row>
    <row r="23" spans="2:6">
      <c r="B23" s="171" t="s">
        <v>70</v>
      </c>
      <c r="C23" s="220"/>
      <c r="D23" s="240"/>
      <c r="E23" s="230"/>
      <c r="F23" s="230"/>
    </row>
    <row r="24" spans="2:6">
      <c r="B24" s="171" t="s">
        <v>164</v>
      </c>
      <c r="C24" s="220"/>
      <c r="D24" s="240"/>
      <c r="E24" s="230"/>
      <c r="F24" s="230"/>
    </row>
    <row r="25" spans="2:6">
      <c r="B25" s="207" t="s">
        <v>165</v>
      </c>
      <c r="C25" s="220"/>
      <c r="D25" s="240"/>
      <c r="E25" s="230"/>
      <c r="F25" s="230"/>
    </row>
    <row r="26" spans="2:6">
      <c r="B26" s="207" t="s">
        <v>166</v>
      </c>
      <c r="C26" s="220"/>
      <c r="D26" s="240"/>
      <c r="E26" s="230"/>
      <c r="F26" s="230"/>
    </row>
    <row r="27" spans="2:6" ht="13.5" thickBot="1">
      <c r="B27" s="210" t="s">
        <v>162</v>
      </c>
      <c r="C27" s="221"/>
      <c r="D27" s="241"/>
      <c r="E27" s="231"/>
      <c r="F27" s="231"/>
    </row>
    <row r="28" spans="2:6" ht="13.5" thickBot="1">
      <c r="B28" s="215" t="s">
        <v>161</v>
      </c>
      <c r="C28" s="222"/>
      <c r="D28" s="242"/>
      <c r="E28" s="243"/>
      <c r="F28" s="232"/>
    </row>
    <row r="29" spans="2:6">
      <c r="B29" s="212"/>
      <c r="C29" s="223"/>
      <c r="D29" s="244"/>
      <c r="E29" s="245"/>
      <c r="F29" s="229"/>
    </row>
    <row r="30" spans="2:6">
      <c r="B30" s="208" t="s">
        <v>173</v>
      </c>
      <c r="C30" s="224"/>
      <c r="D30" s="246"/>
      <c r="E30" s="247"/>
      <c r="F30" s="230"/>
    </row>
    <row r="31" spans="2:6">
      <c r="B31" s="209" t="s">
        <v>182</v>
      </c>
      <c r="C31" s="224"/>
      <c r="D31" s="246"/>
      <c r="E31" s="247"/>
      <c r="F31" s="230"/>
    </row>
    <row r="32" spans="2:6">
      <c r="B32" s="209" t="s">
        <v>183</v>
      </c>
      <c r="C32" s="224"/>
      <c r="D32" s="246"/>
      <c r="E32" s="247"/>
      <c r="F32" s="230"/>
    </row>
    <row r="33" spans="2:6" ht="13.5" thickBot="1">
      <c r="B33" s="211" t="s">
        <v>178</v>
      </c>
      <c r="C33" s="225"/>
      <c r="D33" s="248"/>
      <c r="E33" s="249"/>
      <c r="F33" s="231"/>
    </row>
    <row r="34" spans="2:6" ht="13.5" thickBot="1">
      <c r="B34" s="216" t="s">
        <v>174</v>
      </c>
      <c r="C34" s="222"/>
      <c r="D34" s="250"/>
      <c r="E34" s="251"/>
      <c r="F34" s="232"/>
    </row>
    <row r="35" spans="2:6" ht="13.5" thickBot="1">
      <c r="B35" s="213"/>
      <c r="C35" s="202"/>
      <c r="D35" s="252"/>
      <c r="E35" s="253"/>
      <c r="F35" s="233"/>
    </row>
    <row r="36" spans="2:6" ht="13.5" thickBot="1">
      <c r="B36" s="215" t="s">
        <v>175</v>
      </c>
      <c r="C36" s="222"/>
      <c r="D36" s="250"/>
      <c r="E36" s="251"/>
      <c r="F36" s="232"/>
    </row>
    <row r="37" spans="2:6" ht="13.5" thickBot="1">
      <c r="B37" s="214"/>
      <c r="C37" s="202"/>
      <c r="D37" s="252"/>
      <c r="E37" s="253"/>
      <c r="F37" s="233"/>
    </row>
    <row r="38" spans="2:6" ht="13.5" thickBot="1">
      <c r="B38" s="215" t="s">
        <v>179</v>
      </c>
      <c r="C38" s="222"/>
      <c r="D38" s="250"/>
      <c r="E38" s="251"/>
      <c r="F38" s="232"/>
    </row>
    <row r="39" spans="2:6" ht="13.5" thickBot="1">
      <c r="B39" s="214"/>
      <c r="C39" s="202"/>
      <c r="D39" s="252"/>
      <c r="E39" s="253"/>
      <c r="F39" s="233"/>
    </row>
    <row r="40" spans="2:6" ht="13.5" thickBot="1">
      <c r="B40" s="216" t="s">
        <v>176</v>
      </c>
      <c r="C40" s="222"/>
      <c r="D40" s="250"/>
      <c r="E40" s="251"/>
      <c r="F40" s="232"/>
    </row>
    <row r="42" spans="2:6" ht="13.5" thickBot="1"/>
    <row r="43" spans="2:6">
      <c r="B43" s="187"/>
      <c r="C43" s="193"/>
      <c r="D43" s="1"/>
      <c r="E43" s="187"/>
      <c r="F43" s="38"/>
    </row>
    <row r="44" spans="2:6">
      <c r="B44" s="188" t="s">
        <v>18</v>
      </c>
      <c r="C44" s="194" t="s">
        <v>159</v>
      </c>
      <c r="D44" s="4"/>
      <c r="E44" s="194" t="s">
        <v>160</v>
      </c>
      <c r="F44" s="258"/>
    </row>
    <row r="45" spans="2:6">
      <c r="B45" s="190" t="s">
        <v>30</v>
      </c>
      <c r="C45" s="190" t="s">
        <v>30</v>
      </c>
      <c r="D45" s="3"/>
      <c r="E45" s="190" t="s">
        <v>30</v>
      </c>
      <c r="F45" s="6"/>
    </row>
    <row r="46" spans="2:6">
      <c r="B46" s="190" t="s">
        <v>152</v>
      </c>
      <c r="C46" s="190" t="s">
        <v>152</v>
      </c>
      <c r="D46" s="3"/>
      <c r="E46" s="190" t="s">
        <v>152</v>
      </c>
      <c r="F46" s="6"/>
    </row>
    <row r="47" spans="2:6">
      <c r="B47" s="190" t="s">
        <v>153</v>
      </c>
      <c r="C47" s="190" t="s">
        <v>153</v>
      </c>
      <c r="D47" s="3"/>
      <c r="E47" s="190" t="s">
        <v>153</v>
      </c>
      <c r="F47" s="6"/>
    </row>
    <row r="48" spans="2:6" ht="13.5" thickBot="1">
      <c r="B48" s="191"/>
      <c r="C48" s="196"/>
      <c r="D48" s="7"/>
      <c r="E48" s="191"/>
      <c r="F48" s="259"/>
    </row>
  </sheetData>
  <mergeCells count="12">
    <mergeCell ref="B15:C15"/>
    <mergeCell ref="B1:F1"/>
    <mergeCell ref="B2:F2"/>
    <mergeCell ref="B3:F3"/>
    <mergeCell ref="B4:F4"/>
    <mergeCell ref="B5:F5"/>
    <mergeCell ref="C6:D6"/>
    <mergeCell ref="C9:F9"/>
    <mergeCell ref="C11:D11"/>
    <mergeCell ref="E12:F13"/>
    <mergeCell ref="B8:F8"/>
    <mergeCell ref="B12:D13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topLeftCell="A7" zoomScale="80" zoomScaleNormal="80" workbookViewId="0">
      <selection activeCell="B19" sqref="B19"/>
    </sheetView>
  </sheetViews>
  <sheetFormatPr baseColWidth="10" defaultColWidth="11.42578125" defaultRowHeight="12.75"/>
  <cols>
    <col min="1" max="1" width="33.5703125" style="9" customWidth="1"/>
    <col min="2" max="2" width="17.85546875" style="9" customWidth="1"/>
    <col min="3" max="3" width="14.28515625" style="9" customWidth="1"/>
    <col min="4" max="4" width="17.140625" style="9" customWidth="1"/>
    <col min="5" max="5" width="20.140625" style="9" customWidth="1"/>
    <col min="6" max="6" width="13.5703125" style="9" customWidth="1"/>
    <col min="7" max="7" width="15" style="9" customWidth="1"/>
    <col min="8" max="8" width="16.42578125" style="9" customWidth="1"/>
    <col min="9" max="9" width="15" style="9" customWidth="1"/>
    <col min="10" max="10" width="14.42578125" style="9" customWidth="1"/>
    <col min="11" max="11" width="16.42578125" style="9" customWidth="1"/>
    <col min="12" max="12" width="24.28515625" style="9" customWidth="1"/>
    <col min="13" max="16384" width="11.42578125" style="9"/>
  </cols>
  <sheetData>
    <row r="1" spans="1:13" s="49" customFormat="1" ht="20.25" customHeight="1">
      <c r="A1" s="405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8"/>
    </row>
    <row r="2" spans="1:13" s="49" customFormat="1" ht="23.25" customHeight="1">
      <c r="A2" s="407" t="s">
        <v>11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8"/>
    </row>
    <row r="3" spans="1:13" s="49" customFormat="1" ht="23.25" customHeight="1">
      <c r="A3" s="433" t="s">
        <v>136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8"/>
    </row>
    <row r="4" spans="1:13" s="49" customFormat="1" ht="10.5" customHeight="1">
      <c r="A4" s="411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8"/>
    </row>
    <row r="5" spans="1:13" s="49" customFormat="1" ht="10.5" customHeight="1" thickBot="1">
      <c r="A5" s="413"/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8"/>
    </row>
    <row r="6" spans="1:13" s="15" customFormat="1" ht="25.5" customHeight="1" thickBot="1">
      <c r="A6" s="150" t="s">
        <v>27</v>
      </c>
      <c r="B6" s="414" t="s">
        <v>184</v>
      </c>
      <c r="C6" s="414"/>
      <c r="D6" s="414"/>
      <c r="E6" s="414"/>
      <c r="F6" s="414"/>
      <c r="G6" s="414"/>
      <c r="H6" s="414"/>
      <c r="I6" s="415"/>
      <c r="J6" s="150" t="s">
        <v>137</v>
      </c>
      <c r="K6" s="414">
        <v>2018</v>
      </c>
      <c r="L6" s="415"/>
    </row>
    <row r="7" spans="1:13" s="10" customFormat="1" ht="13.5" thickBot="1">
      <c r="A7" s="11"/>
      <c r="B7" s="12"/>
      <c r="C7" s="12"/>
      <c r="D7" s="12"/>
      <c r="E7" s="12"/>
      <c r="F7" s="12"/>
      <c r="G7" s="13"/>
      <c r="H7" s="13"/>
      <c r="I7" s="12"/>
      <c r="J7" s="13"/>
      <c r="K7" s="13"/>
      <c r="L7" s="151"/>
    </row>
    <row r="8" spans="1:13" s="10" customFormat="1" ht="16.5" customHeight="1" thickBot="1">
      <c r="A8" s="427" t="s">
        <v>2</v>
      </c>
      <c r="B8" s="428"/>
      <c r="C8" s="428"/>
      <c r="D8" s="428"/>
      <c r="E8" s="428"/>
      <c r="F8" s="428"/>
      <c r="G8" s="428"/>
      <c r="H8" s="428"/>
      <c r="I8" s="428"/>
      <c r="J8" s="428"/>
      <c r="K8" s="428"/>
      <c r="L8" s="429"/>
    </row>
    <row r="9" spans="1:13" s="10" customFormat="1" ht="16.5" customHeight="1" thickBot="1">
      <c r="A9" s="425" t="s">
        <v>28</v>
      </c>
      <c r="B9" s="426"/>
      <c r="C9" s="427" t="s">
        <v>3</v>
      </c>
      <c r="D9" s="428"/>
      <c r="E9" s="428"/>
      <c r="F9" s="428"/>
      <c r="G9" s="428"/>
      <c r="H9" s="428"/>
      <c r="I9" s="429"/>
      <c r="J9" s="445" t="s">
        <v>29</v>
      </c>
      <c r="K9" s="446"/>
      <c r="L9" s="447"/>
    </row>
    <row r="10" spans="1:13" s="10" customFormat="1" ht="13.5" thickBot="1">
      <c r="A10" s="157" t="s">
        <v>15</v>
      </c>
      <c r="B10" s="14" t="s">
        <v>185</v>
      </c>
      <c r="C10" s="435" t="str">
        <f>+'Gastos mas inversiones'!L10</f>
        <v>SGC - Oficina de Sistema de Gestión de C</v>
      </c>
      <c r="D10" s="436"/>
      <c r="E10" s="436"/>
      <c r="F10" s="436"/>
      <c r="G10" s="436"/>
      <c r="H10" s="436"/>
      <c r="I10" s="437"/>
      <c r="J10" s="435" t="str">
        <f>+'Gastos mas inversiones'!J10</f>
        <v>91010111</v>
      </c>
      <c r="K10" s="436"/>
      <c r="L10" s="437"/>
    </row>
    <row r="11" spans="1:13" s="10" customFormat="1" ht="13.5" thickBot="1">
      <c r="A11" s="158" t="s">
        <v>16</v>
      </c>
      <c r="B11" s="14"/>
      <c r="C11" s="438"/>
      <c r="D11" s="439"/>
      <c r="E11" s="439"/>
      <c r="F11" s="439"/>
      <c r="G11" s="439"/>
      <c r="H11" s="439"/>
      <c r="I11" s="440"/>
      <c r="J11" s="438"/>
      <c r="K11" s="439"/>
      <c r="L11" s="440"/>
    </row>
    <row r="12" spans="1:13" s="15" customFormat="1" ht="14.25" customHeight="1" thickBot="1">
      <c r="A12" s="152"/>
      <c r="B12" s="153"/>
      <c r="C12" s="153"/>
      <c r="D12" s="356">
        <v>0.06</v>
      </c>
      <c r="E12" s="154"/>
      <c r="F12" s="155"/>
      <c r="G12" s="155"/>
      <c r="H12" s="155"/>
      <c r="I12" s="155"/>
      <c r="J12" s="155"/>
      <c r="K12" s="155"/>
      <c r="L12" s="156"/>
    </row>
    <row r="13" spans="1:13" ht="35.25" customHeight="1" thickBot="1">
      <c r="A13" s="441" t="s">
        <v>100</v>
      </c>
      <c r="B13" s="442"/>
      <c r="C13" s="442"/>
      <c r="D13" s="442"/>
      <c r="E13" s="442"/>
      <c r="F13" s="442"/>
      <c r="G13" s="442"/>
      <c r="H13" s="442"/>
      <c r="I13" s="442"/>
      <c r="J13" s="442"/>
      <c r="K13" s="442"/>
      <c r="L13" s="443"/>
    </row>
    <row r="14" spans="1:13" ht="31.5" customHeight="1">
      <c r="A14" s="454" t="s">
        <v>98</v>
      </c>
      <c r="B14" s="444" t="s">
        <v>99</v>
      </c>
      <c r="C14" s="444"/>
      <c r="D14" s="444"/>
      <c r="E14" s="444" t="s">
        <v>97</v>
      </c>
      <c r="F14" s="444"/>
      <c r="G14" s="444"/>
      <c r="H14" s="444" t="s">
        <v>103</v>
      </c>
      <c r="I14" s="444"/>
      <c r="J14" s="430" t="s">
        <v>113</v>
      </c>
      <c r="K14" s="431"/>
      <c r="L14" s="432"/>
    </row>
    <row r="15" spans="1:13" s="17" customFormat="1" ht="16.5" customHeight="1" thickBot="1">
      <c r="A15" s="455"/>
      <c r="B15" s="16" t="s">
        <v>31</v>
      </c>
      <c r="C15" s="16" t="s">
        <v>32</v>
      </c>
      <c r="D15" s="16" t="s">
        <v>33</v>
      </c>
      <c r="E15" s="16" t="s">
        <v>31</v>
      </c>
      <c r="F15" s="16" t="s">
        <v>32</v>
      </c>
      <c r="G15" s="16" t="s">
        <v>33</v>
      </c>
      <c r="H15" s="16" t="s">
        <v>31</v>
      </c>
      <c r="I15" s="16" t="s">
        <v>32</v>
      </c>
      <c r="J15" s="46" t="s">
        <v>31</v>
      </c>
      <c r="K15" s="16" t="s">
        <v>32</v>
      </c>
      <c r="L15" s="111" t="s">
        <v>33</v>
      </c>
    </row>
    <row r="16" spans="1:13" ht="15">
      <c r="A16" s="159" t="s">
        <v>38</v>
      </c>
      <c r="B16" s="353"/>
      <c r="C16" s="353"/>
      <c r="D16" s="357"/>
      <c r="E16" s="358"/>
      <c r="F16" s="358"/>
      <c r="G16" s="357"/>
      <c r="H16" s="19"/>
      <c r="I16" s="19"/>
      <c r="J16" s="108"/>
      <c r="K16" s="110"/>
      <c r="L16" s="109"/>
    </row>
    <row r="17" spans="1:12" ht="15">
      <c r="A17" s="160" t="s">
        <v>39</v>
      </c>
      <c r="B17" s="361"/>
      <c r="C17" s="354"/>
      <c r="D17" s="359"/>
      <c r="E17" s="359"/>
      <c r="F17" s="359"/>
      <c r="G17" s="359"/>
      <c r="H17" s="19"/>
      <c r="I17" s="19"/>
      <c r="J17" s="108"/>
      <c r="K17" s="19"/>
      <c r="L17" s="109"/>
    </row>
    <row r="18" spans="1:12" ht="15">
      <c r="A18" s="160" t="s">
        <v>40</v>
      </c>
      <c r="B18" s="361"/>
      <c r="C18" s="355"/>
      <c r="D18" s="359"/>
      <c r="E18" s="359"/>
      <c r="F18" s="359"/>
      <c r="G18" s="359"/>
      <c r="H18" s="19"/>
      <c r="I18" s="19"/>
      <c r="J18" s="108"/>
      <c r="K18" s="19"/>
      <c r="L18" s="109"/>
    </row>
    <row r="19" spans="1:12" ht="15">
      <c r="A19" s="160" t="s">
        <v>41</v>
      </c>
      <c r="B19" s="361"/>
      <c r="C19" s="355"/>
      <c r="D19" s="359"/>
      <c r="E19" s="359"/>
      <c r="F19" s="359"/>
      <c r="G19" s="359"/>
      <c r="H19" s="19"/>
      <c r="I19" s="19"/>
      <c r="J19" s="108"/>
      <c r="K19" s="19"/>
      <c r="L19" s="109"/>
    </row>
    <row r="20" spans="1:12" ht="15">
      <c r="A20" s="160" t="s">
        <v>42</v>
      </c>
      <c r="B20" s="361"/>
      <c r="C20" s="355"/>
      <c r="D20" s="359"/>
      <c r="E20" s="359"/>
      <c r="F20" s="359"/>
      <c r="G20" s="359"/>
      <c r="H20" s="19"/>
      <c r="I20" s="19"/>
      <c r="J20" s="108"/>
      <c r="K20" s="19"/>
      <c r="L20" s="109"/>
    </row>
    <row r="21" spans="1:12" ht="15">
      <c r="A21" s="160" t="s">
        <v>43</v>
      </c>
      <c r="B21" s="361"/>
      <c r="C21" s="355"/>
      <c r="D21" s="359"/>
      <c r="E21" s="359"/>
      <c r="F21" s="359"/>
      <c r="G21" s="359"/>
      <c r="H21" s="19"/>
      <c r="I21" s="19"/>
      <c r="J21" s="108"/>
      <c r="K21" s="19"/>
      <c r="L21" s="109"/>
    </row>
    <row r="22" spans="1:12" ht="15">
      <c r="A22" s="160" t="s">
        <v>44</v>
      </c>
      <c r="B22" s="361"/>
      <c r="C22" s="355"/>
      <c r="D22" s="359"/>
      <c r="E22" s="359"/>
      <c r="F22" s="359"/>
      <c r="G22" s="359"/>
      <c r="H22" s="19"/>
      <c r="I22" s="19"/>
      <c r="J22" s="108"/>
      <c r="K22" s="19"/>
      <c r="L22" s="109"/>
    </row>
    <row r="23" spans="1:12" ht="15">
      <c r="A23" s="160" t="s">
        <v>45</v>
      </c>
      <c r="B23" s="361"/>
      <c r="C23" s="355"/>
      <c r="D23" s="359"/>
      <c r="E23" s="359"/>
      <c r="F23" s="359"/>
      <c r="G23" s="359"/>
      <c r="H23" s="19"/>
      <c r="I23" s="19"/>
      <c r="J23" s="108"/>
      <c r="K23" s="19"/>
      <c r="L23" s="109"/>
    </row>
    <row r="24" spans="1:12" ht="15">
      <c r="A24" s="160" t="s">
        <v>46</v>
      </c>
      <c r="B24" s="361"/>
      <c r="C24" s="355"/>
      <c r="D24" s="359"/>
      <c r="E24" s="359"/>
      <c r="F24" s="359"/>
      <c r="G24" s="359"/>
      <c r="H24" s="19"/>
      <c r="I24" s="19"/>
      <c r="J24" s="108"/>
      <c r="K24" s="19"/>
      <c r="L24" s="109"/>
    </row>
    <row r="25" spans="1:12" ht="15">
      <c r="A25" s="160" t="s">
        <v>49</v>
      </c>
      <c r="B25" s="361"/>
      <c r="C25" s="355"/>
      <c r="D25" s="359"/>
      <c r="E25" s="359"/>
      <c r="F25" s="359"/>
      <c r="G25" s="359"/>
      <c r="H25" s="19"/>
      <c r="I25" s="19"/>
      <c r="J25" s="108"/>
      <c r="K25" s="19"/>
      <c r="L25" s="109"/>
    </row>
    <row r="26" spans="1:12" ht="13.5" thickBot="1">
      <c r="A26" s="161" t="s">
        <v>48</v>
      </c>
      <c r="B26" s="24"/>
      <c r="C26" s="24"/>
      <c r="D26" s="25"/>
      <c r="E26" s="24"/>
      <c r="F26" s="24"/>
      <c r="G26" s="25">
        <f t="shared" ref="G26" si="0">+E26+F26</f>
        <v>0</v>
      </c>
      <c r="H26" s="25"/>
      <c r="I26" s="24"/>
      <c r="J26" s="108">
        <f t="shared" ref="J26" si="1">+E26*H26</f>
        <v>0</v>
      </c>
      <c r="K26" s="19">
        <f t="shared" ref="K26" si="2">+F26*I26</f>
        <v>0</v>
      </c>
      <c r="L26" s="109">
        <f t="shared" ref="L26" si="3">+J26+K26</f>
        <v>0</v>
      </c>
    </row>
    <row r="27" spans="1:12" ht="13.5" thickBot="1">
      <c r="A27" s="140" t="s">
        <v>154</v>
      </c>
      <c r="B27" s="362">
        <f>+SUM(B16:B25)</f>
        <v>0</v>
      </c>
      <c r="C27" s="362">
        <f t="shared" ref="C27:G27" si="4">+SUM(C16:C25)</f>
        <v>0</v>
      </c>
      <c r="D27" s="362">
        <f t="shared" si="4"/>
        <v>0</v>
      </c>
      <c r="E27" s="362">
        <f t="shared" si="4"/>
        <v>0</v>
      </c>
      <c r="F27" s="362">
        <f t="shared" si="4"/>
        <v>0</v>
      </c>
      <c r="G27" s="362">
        <f t="shared" si="4"/>
        <v>0</v>
      </c>
      <c r="H27" s="91"/>
      <c r="I27" s="92"/>
      <c r="J27" s="92"/>
      <c r="K27" s="91"/>
      <c r="L27" s="360">
        <f>SUM(L16:L26)</f>
        <v>0</v>
      </c>
    </row>
    <row r="28" spans="1:12" ht="13.5" thickBot="1">
      <c r="A28" s="93" t="s">
        <v>155</v>
      </c>
      <c r="B28" s="167"/>
      <c r="C28" s="87"/>
      <c r="D28" s="87"/>
      <c r="E28" s="91"/>
      <c r="F28" s="92"/>
      <c r="G28" s="87"/>
      <c r="H28" s="91"/>
      <c r="I28" s="92"/>
      <c r="J28" s="92"/>
      <c r="K28" s="91"/>
      <c r="L28" s="360">
        <v>0</v>
      </c>
    </row>
    <row r="29" spans="1:12" ht="16.5" customHeight="1" thickBot="1">
      <c r="A29" s="142" t="s">
        <v>154</v>
      </c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360">
        <f>+L27+L28</f>
        <v>0</v>
      </c>
    </row>
    <row r="30" spans="1:12" ht="16.5" customHeight="1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12">
      <c r="A31" s="28"/>
      <c r="B31" s="28"/>
      <c r="C31" s="28"/>
      <c r="D31" s="28"/>
      <c r="E31" s="29"/>
      <c r="F31" s="30"/>
      <c r="G31" s="30"/>
      <c r="H31" s="30"/>
      <c r="I31" s="30"/>
      <c r="J31" s="30"/>
      <c r="K31" s="30"/>
      <c r="L31" s="30"/>
    </row>
    <row r="32" spans="1:12" ht="32.25" hidden="1" customHeight="1" thickBot="1">
      <c r="A32" s="441" t="s">
        <v>101</v>
      </c>
      <c r="B32" s="442"/>
      <c r="C32" s="442"/>
      <c r="D32" s="442"/>
      <c r="E32" s="442"/>
      <c r="F32" s="442"/>
      <c r="G32" s="442"/>
      <c r="H32" s="442"/>
      <c r="I32" s="442"/>
      <c r="J32" s="442"/>
      <c r="K32" s="442"/>
      <c r="L32" s="443"/>
    </row>
    <row r="33" spans="1:12" ht="16.5" hidden="1" customHeight="1">
      <c r="A33" s="454" t="s">
        <v>121</v>
      </c>
      <c r="B33" s="444" t="s">
        <v>34</v>
      </c>
      <c r="C33" s="444"/>
      <c r="D33" s="444"/>
      <c r="E33" s="496" t="s">
        <v>50</v>
      </c>
      <c r="F33" s="497"/>
      <c r="G33" s="497"/>
      <c r="H33" s="498"/>
      <c r="I33" s="444" t="s">
        <v>104</v>
      </c>
      <c r="J33" s="493" t="s">
        <v>108</v>
      </c>
      <c r="K33" s="493" t="s">
        <v>112</v>
      </c>
      <c r="L33" s="495" t="s">
        <v>102</v>
      </c>
    </row>
    <row r="34" spans="1:12" ht="45.75" hidden="1" customHeight="1" thickBot="1">
      <c r="A34" s="455"/>
      <c r="B34" s="16" t="s">
        <v>105</v>
      </c>
      <c r="C34" s="16" t="s">
        <v>106</v>
      </c>
      <c r="D34" s="16" t="s">
        <v>115</v>
      </c>
      <c r="E34" s="16" t="s">
        <v>105</v>
      </c>
      <c r="F34" s="16" t="s">
        <v>106</v>
      </c>
      <c r="G34" s="16" t="s">
        <v>114</v>
      </c>
      <c r="H34" s="16" t="s">
        <v>107</v>
      </c>
      <c r="I34" s="456"/>
      <c r="J34" s="494"/>
      <c r="K34" s="494"/>
      <c r="L34" s="471"/>
    </row>
    <row r="35" spans="1:12" hidden="1">
      <c r="A35" s="162" t="s">
        <v>35</v>
      </c>
      <c r="B35" s="21"/>
      <c r="C35" s="21"/>
      <c r="D35" s="22"/>
      <c r="E35" s="21"/>
      <c r="F35" s="21"/>
      <c r="G35" s="22"/>
      <c r="H35" s="22"/>
      <c r="I35" s="22"/>
      <c r="J35" s="21"/>
      <c r="K35" s="21"/>
      <c r="L35" s="23"/>
    </row>
    <row r="36" spans="1:12" hidden="1">
      <c r="A36" s="162" t="s">
        <v>36</v>
      </c>
      <c r="B36" s="21"/>
      <c r="C36" s="21"/>
      <c r="D36" s="22"/>
      <c r="E36" s="21"/>
      <c r="F36" s="21"/>
      <c r="G36" s="22"/>
      <c r="H36" s="22"/>
      <c r="I36" s="22"/>
      <c r="J36" s="21"/>
      <c r="K36" s="21"/>
      <c r="L36" s="23"/>
    </row>
    <row r="37" spans="1:12" hidden="1">
      <c r="A37" s="163" t="s">
        <v>37</v>
      </c>
      <c r="B37" s="21"/>
      <c r="C37" s="21"/>
      <c r="D37" s="22"/>
      <c r="E37" s="21"/>
      <c r="F37" s="21"/>
      <c r="G37" s="22"/>
      <c r="H37" s="22"/>
      <c r="I37" s="22"/>
      <c r="J37" s="21"/>
      <c r="K37" s="21"/>
      <c r="L37" s="23"/>
    </row>
    <row r="38" spans="1:12" hidden="1">
      <c r="A38" s="162" t="s">
        <v>38</v>
      </c>
      <c r="B38" s="21"/>
      <c r="C38" s="21"/>
      <c r="D38" s="22"/>
      <c r="E38" s="21"/>
      <c r="F38" s="21"/>
      <c r="G38" s="22"/>
      <c r="H38" s="22"/>
      <c r="I38" s="22"/>
      <c r="J38" s="21"/>
      <c r="K38" s="21"/>
      <c r="L38" s="23"/>
    </row>
    <row r="39" spans="1:12" hidden="1">
      <c r="A39" s="164" t="s">
        <v>39</v>
      </c>
      <c r="B39" s="21"/>
      <c r="C39" s="21"/>
      <c r="D39" s="22"/>
      <c r="E39" s="21"/>
      <c r="F39" s="21"/>
      <c r="G39" s="22"/>
      <c r="H39" s="22"/>
      <c r="I39" s="22"/>
      <c r="J39" s="21"/>
      <c r="K39" s="21"/>
      <c r="L39" s="23"/>
    </row>
    <row r="40" spans="1:12" hidden="1">
      <c r="A40" s="164" t="s">
        <v>40</v>
      </c>
      <c r="B40" s="21"/>
      <c r="C40" s="21"/>
      <c r="D40" s="22"/>
      <c r="E40" s="21"/>
      <c r="F40" s="21"/>
      <c r="G40" s="22"/>
      <c r="H40" s="22"/>
      <c r="I40" s="22"/>
      <c r="J40" s="21"/>
      <c r="K40" s="21"/>
      <c r="L40" s="23"/>
    </row>
    <row r="41" spans="1:12" hidden="1">
      <c r="A41" s="164" t="s">
        <v>41</v>
      </c>
      <c r="B41" s="21"/>
      <c r="C41" s="21"/>
      <c r="D41" s="22"/>
      <c r="E41" s="21"/>
      <c r="F41" s="21"/>
      <c r="G41" s="22"/>
      <c r="H41" s="22"/>
      <c r="I41" s="22"/>
      <c r="J41" s="21"/>
      <c r="K41" s="21"/>
      <c r="L41" s="23"/>
    </row>
    <row r="42" spans="1:12" hidden="1">
      <c r="A42" s="164" t="s">
        <v>42</v>
      </c>
      <c r="B42" s="21"/>
      <c r="C42" s="21"/>
      <c r="D42" s="22"/>
      <c r="E42" s="21"/>
      <c r="F42" s="21"/>
      <c r="G42" s="22"/>
      <c r="H42" s="22"/>
      <c r="I42" s="22"/>
      <c r="J42" s="21"/>
      <c r="K42" s="21"/>
      <c r="L42" s="23"/>
    </row>
    <row r="43" spans="1:12" hidden="1">
      <c r="A43" s="164" t="s">
        <v>43</v>
      </c>
      <c r="B43" s="21"/>
      <c r="C43" s="21"/>
      <c r="D43" s="22"/>
      <c r="E43" s="21"/>
      <c r="F43" s="21"/>
      <c r="G43" s="22"/>
      <c r="H43" s="22"/>
      <c r="I43" s="22"/>
      <c r="J43" s="21"/>
      <c r="K43" s="21"/>
      <c r="L43" s="23"/>
    </row>
    <row r="44" spans="1:12" hidden="1">
      <c r="A44" s="164" t="s">
        <v>44</v>
      </c>
      <c r="B44" s="21"/>
      <c r="C44" s="21"/>
      <c r="D44" s="22"/>
      <c r="E44" s="21"/>
      <c r="F44" s="21"/>
      <c r="G44" s="22"/>
      <c r="H44" s="22"/>
      <c r="I44" s="22"/>
      <c r="J44" s="21"/>
      <c r="K44" s="21"/>
      <c r="L44" s="23"/>
    </row>
    <row r="45" spans="1:12" hidden="1">
      <c r="A45" s="164" t="s">
        <v>45</v>
      </c>
      <c r="B45" s="21"/>
      <c r="C45" s="21"/>
      <c r="D45" s="22"/>
      <c r="E45" s="21"/>
      <c r="F45" s="21"/>
      <c r="G45" s="22"/>
      <c r="H45" s="22"/>
      <c r="I45" s="22"/>
      <c r="J45" s="21"/>
      <c r="K45" s="21"/>
      <c r="L45" s="23"/>
    </row>
    <row r="46" spans="1:12" hidden="1">
      <c r="A46" s="164" t="s">
        <v>46</v>
      </c>
      <c r="B46" s="21"/>
      <c r="C46" s="21"/>
      <c r="D46" s="22"/>
      <c r="E46" s="21"/>
      <c r="F46" s="21"/>
      <c r="G46" s="22"/>
      <c r="H46" s="22"/>
      <c r="I46" s="22"/>
      <c r="J46" s="21"/>
      <c r="K46" s="21"/>
      <c r="L46" s="23"/>
    </row>
    <row r="47" spans="1:12" hidden="1">
      <c r="A47" s="164" t="s">
        <v>47</v>
      </c>
      <c r="B47" s="21"/>
      <c r="C47" s="21"/>
      <c r="D47" s="22"/>
      <c r="E47" s="21"/>
      <c r="F47" s="21"/>
      <c r="G47" s="22"/>
      <c r="H47" s="22"/>
      <c r="I47" s="22"/>
      <c r="J47" s="21"/>
      <c r="K47" s="21"/>
      <c r="L47" s="23"/>
    </row>
    <row r="48" spans="1:12" ht="13.5" hidden="1" thickBot="1">
      <c r="A48" s="165" t="s">
        <v>48</v>
      </c>
      <c r="B48" s="24"/>
      <c r="C48" s="24"/>
      <c r="D48" s="25"/>
      <c r="E48" s="24"/>
      <c r="F48" s="24"/>
      <c r="G48" s="25"/>
      <c r="H48" s="25"/>
      <c r="I48" s="25"/>
      <c r="J48" s="24"/>
      <c r="K48" s="24"/>
      <c r="L48" s="26"/>
    </row>
    <row r="49" spans="1:12" ht="23.25" hidden="1" customHeight="1" thickBot="1">
      <c r="A49" s="490" t="s">
        <v>109</v>
      </c>
      <c r="B49" s="491"/>
      <c r="C49" s="491"/>
      <c r="D49" s="492"/>
      <c r="E49" s="27">
        <f>SUM(E38:E48)</f>
        <v>0</v>
      </c>
      <c r="F49" s="27">
        <f>SUM(F38:F48)</f>
        <v>0</v>
      </c>
      <c r="G49" s="27">
        <f>SUM(G38:G48)</f>
        <v>0</v>
      </c>
      <c r="H49" s="27"/>
      <c r="I49" s="27"/>
      <c r="J49" s="27"/>
      <c r="K49" s="27"/>
      <c r="L49" s="184">
        <f>SUM(L38:L48)</f>
        <v>0</v>
      </c>
    </row>
    <row r="50" spans="1:12" hidden="1">
      <c r="A50" s="166" t="s">
        <v>35</v>
      </c>
      <c r="B50" s="18"/>
      <c r="C50" s="19"/>
      <c r="D50" s="43"/>
      <c r="E50" s="18"/>
      <c r="F50" s="19"/>
      <c r="G50" s="43"/>
      <c r="H50" s="43"/>
      <c r="I50" s="43"/>
      <c r="J50" s="43"/>
      <c r="K50" s="43"/>
      <c r="L50" s="20"/>
    </row>
    <row r="51" spans="1:12" hidden="1">
      <c r="A51" s="162" t="s">
        <v>36</v>
      </c>
      <c r="B51" s="21"/>
      <c r="C51" s="22"/>
      <c r="D51" s="31"/>
      <c r="E51" s="21"/>
      <c r="F51" s="22"/>
      <c r="G51" s="31"/>
      <c r="H51" s="31"/>
      <c r="I51" s="31"/>
      <c r="J51" s="31"/>
      <c r="K51" s="31"/>
      <c r="L51" s="23"/>
    </row>
    <row r="52" spans="1:12" hidden="1">
      <c r="A52" s="162" t="s">
        <v>37</v>
      </c>
      <c r="B52" s="21"/>
      <c r="C52" s="22"/>
      <c r="D52" s="31"/>
      <c r="E52" s="21"/>
      <c r="F52" s="22"/>
      <c r="G52" s="31"/>
      <c r="H52" s="31"/>
      <c r="I52" s="31"/>
      <c r="J52" s="31"/>
      <c r="K52" s="31"/>
      <c r="L52" s="23"/>
    </row>
    <row r="53" spans="1:12" hidden="1">
      <c r="A53" s="162" t="s">
        <v>38</v>
      </c>
      <c r="B53" s="21"/>
      <c r="C53" s="22"/>
      <c r="D53" s="31"/>
      <c r="E53" s="21"/>
      <c r="F53" s="22"/>
      <c r="G53" s="31"/>
      <c r="H53" s="31"/>
      <c r="I53" s="31"/>
      <c r="J53" s="31"/>
      <c r="K53" s="31"/>
      <c r="L53" s="23"/>
    </row>
    <row r="54" spans="1:12" hidden="1">
      <c r="A54" s="164" t="s">
        <v>39</v>
      </c>
      <c r="B54" s="21"/>
      <c r="C54" s="22"/>
      <c r="D54" s="31"/>
      <c r="E54" s="21"/>
      <c r="F54" s="22"/>
      <c r="G54" s="31"/>
      <c r="H54" s="31"/>
      <c r="I54" s="31"/>
      <c r="J54" s="31"/>
      <c r="K54" s="31"/>
      <c r="L54" s="23"/>
    </row>
    <row r="55" spans="1:12" hidden="1">
      <c r="A55" s="164" t="s">
        <v>40</v>
      </c>
      <c r="B55" s="21"/>
      <c r="C55" s="22"/>
      <c r="D55" s="31"/>
      <c r="E55" s="21"/>
      <c r="F55" s="22"/>
      <c r="G55" s="31"/>
      <c r="H55" s="31"/>
      <c r="I55" s="31"/>
      <c r="J55" s="31"/>
      <c r="K55" s="31"/>
      <c r="L55" s="23"/>
    </row>
    <row r="56" spans="1:12" hidden="1">
      <c r="A56" s="164" t="s">
        <v>41</v>
      </c>
      <c r="B56" s="21"/>
      <c r="C56" s="22"/>
      <c r="D56" s="31"/>
      <c r="E56" s="21"/>
      <c r="F56" s="22"/>
      <c r="G56" s="31"/>
      <c r="H56" s="31"/>
      <c r="I56" s="31"/>
      <c r="J56" s="31"/>
      <c r="K56" s="31"/>
      <c r="L56" s="23"/>
    </row>
    <row r="57" spans="1:12" hidden="1">
      <c r="A57" s="164" t="s">
        <v>42</v>
      </c>
      <c r="B57" s="21"/>
      <c r="C57" s="22"/>
      <c r="D57" s="31"/>
      <c r="E57" s="21"/>
      <c r="F57" s="22"/>
      <c r="G57" s="31"/>
      <c r="H57" s="31"/>
      <c r="I57" s="31"/>
      <c r="J57" s="31"/>
      <c r="K57" s="31"/>
      <c r="L57" s="23"/>
    </row>
    <row r="58" spans="1:12" hidden="1">
      <c r="A58" s="164" t="s">
        <v>43</v>
      </c>
      <c r="B58" s="21"/>
      <c r="C58" s="22"/>
      <c r="D58" s="31"/>
      <c r="E58" s="21"/>
      <c r="F58" s="22"/>
      <c r="G58" s="31"/>
      <c r="H58" s="31"/>
      <c r="I58" s="31"/>
      <c r="J58" s="31"/>
      <c r="K58" s="31"/>
      <c r="L58" s="23"/>
    </row>
    <row r="59" spans="1:12" hidden="1">
      <c r="A59" s="164" t="s">
        <v>44</v>
      </c>
      <c r="B59" s="21"/>
      <c r="C59" s="22"/>
      <c r="D59" s="31"/>
      <c r="E59" s="21"/>
      <c r="F59" s="22"/>
      <c r="G59" s="31"/>
      <c r="H59" s="31"/>
      <c r="I59" s="31"/>
      <c r="J59" s="31"/>
      <c r="K59" s="31"/>
      <c r="L59" s="23"/>
    </row>
    <row r="60" spans="1:12" hidden="1">
      <c r="A60" s="164" t="s">
        <v>45</v>
      </c>
      <c r="B60" s="21"/>
      <c r="C60" s="22"/>
      <c r="D60" s="31"/>
      <c r="E60" s="21"/>
      <c r="F60" s="22"/>
      <c r="G60" s="31"/>
      <c r="H60" s="31"/>
      <c r="I60" s="31"/>
      <c r="J60" s="31"/>
      <c r="K60" s="31"/>
      <c r="L60" s="23"/>
    </row>
    <row r="61" spans="1:12" hidden="1">
      <c r="A61" s="164" t="s">
        <v>46</v>
      </c>
      <c r="B61" s="21"/>
      <c r="C61" s="22"/>
      <c r="D61" s="31"/>
      <c r="E61" s="21"/>
      <c r="F61" s="22"/>
      <c r="G61" s="31"/>
      <c r="H61" s="31"/>
      <c r="I61" s="31"/>
      <c r="J61" s="31"/>
      <c r="K61" s="31"/>
      <c r="L61" s="23"/>
    </row>
    <row r="62" spans="1:12" hidden="1">
      <c r="A62" s="164" t="s">
        <v>47</v>
      </c>
      <c r="B62" s="21"/>
      <c r="C62" s="22"/>
      <c r="D62" s="31"/>
      <c r="E62" s="21"/>
      <c r="F62" s="22"/>
      <c r="G62" s="31"/>
      <c r="H62" s="31"/>
      <c r="I62" s="31"/>
      <c r="J62" s="31"/>
      <c r="K62" s="31"/>
      <c r="L62" s="23"/>
    </row>
    <row r="63" spans="1:12" ht="13.5" hidden="1" thickBot="1">
      <c r="A63" s="165" t="s">
        <v>48</v>
      </c>
      <c r="B63" s="24"/>
      <c r="C63" s="25"/>
      <c r="D63" s="44"/>
      <c r="E63" s="24"/>
      <c r="F63" s="25"/>
      <c r="G63" s="44"/>
      <c r="H63" s="44"/>
      <c r="I63" s="44"/>
      <c r="J63" s="44"/>
      <c r="K63" s="44"/>
      <c r="L63" s="26"/>
    </row>
    <row r="64" spans="1:12" ht="22.5" hidden="1" customHeight="1" thickBot="1">
      <c r="A64" s="490" t="s">
        <v>110</v>
      </c>
      <c r="B64" s="491"/>
      <c r="C64" s="491"/>
      <c r="D64" s="492"/>
      <c r="E64" s="27">
        <f>SUM(E50:E63)</f>
        <v>0</v>
      </c>
      <c r="F64" s="27">
        <f t="shared" ref="F64:G65" si="5">SUM(F50:F63)</f>
        <v>0</v>
      </c>
      <c r="G64" s="27">
        <f t="shared" si="5"/>
        <v>0</v>
      </c>
      <c r="H64" s="27"/>
      <c r="I64" s="27"/>
      <c r="J64" s="27">
        <f t="shared" ref="J64:K64" si="6">SUM(J50:J63)</f>
        <v>0</v>
      </c>
      <c r="K64" s="27">
        <f t="shared" si="6"/>
        <v>0</v>
      </c>
      <c r="L64" s="184">
        <f>SUM(L50:L63)</f>
        <v>0</v>
      </c>
    </row>
    <row r="65" spans="1:12" ht="24.75" hidden="1" customHeight="1" thickBot="1">
      <c r="A65" s="490" t="s">
        <v>111</v>
      </c>
      <c r="B65" s="491"/>
      <c r="C65" s="491"/>
      <c r="D65" s="492"/>
      <c r="E65" s="27">
        <f>SUM(E51:E64)</f>
        <v>0</v>
      </c>
      <c r="F65" s="27">
        <f t="shared" si="5"/>
        <v>0</v>
      </c>
      <c r="G65" s="27">
        <f t="shared" si="5"/>
        <v>0</v>
      </c>
      <c r="H65" s="27"/>
      <c r="I65" s="27"/>
      <c r="J65" s="27">
        <f t="shared" ref="J65:K65" si="7">SUM(J51:J64)</f>
        <v>0</v>
      </c>
      <c r="K65" s="27">
        <f t="shared" si="7"/>
        <v>0</v>
      </c>
      <c r="L65" s="184">
        <f>SUM(L51:L64)</f>
        <v>0</v>
      </c>
    </row>
    <row r="66" spans="1:12" hidden="1">
      <c r="A66" s="32"/>
      <c r="B66" s="32"/>
      <c r="C66" s="32"/>
      <c r="D66" s="32"/>
      <c r="E66" s="29"/>
      <c r="F66" s="30"/>
      <c r="G66" s="30"/>
      <c r="H66" s="30"/>
      <c r="I66" s="30"/>
      <c r="J66" s="30"/>
      <c r="K66" s="30"/>
      <c r="L66" s="30"/>
    </row>
    <row r="67" spans="1:12" ht="13.5" thickBo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</row>
    <row r="68" spans="1:12" ht="13.5" thickBot="1">
      <c r="A68" s="112" t="s">
        <v>116</v>
      </c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4"/>
    </row>
    <row r="69" spans="1:12" ht="15.75" customHeight="1">
      <c r="A69" s="465" t="s">
        <v>120</v>
      </c>
      <c r="B69" s="466"/>
      <c r="C69" s="430" t="s">
        <v>128</v>
      </c>
      <c r="D69" s="459"/>
      <c r="E69" s="460"/>
      <c r="F69" s="430" t="s">
        <v>129</v>
      </c>
      <c r="G69" s="459"/>
      <c r="H69" s="460"/>
      <c r="I69" s="430" t="s">
        <v>130</v>
      </c>
      <c r="J69" s="459"/>
      <c r="K69" s="460"/>
      <c r="L69" s="470" t="s">
        <v>132</v>
      </c>
    </row>
    <row r="70" spans="1:12" ht="26.25" thickBot="1">
      <c r="A70" s="467"/>
      <c r="B70" s="469"/>
      <c r="C70" s="46" t="s">
        <v>122</v>
      </c>
      <c r="D70" s="46" t="s">
        <v>124</v>
      </c>
      <c r="E70" s="46" t="s">
        <v>125</v>
      </c>
      <c r="F70" s="46" t="s">
        <v>123</v>
      </c>
      <c r="G70" s="46" t="s">
        <v>126</v>
      </c>
      <c r="H70" s="46" t="s">
        <v>127</v>
      </c>
      <c r="I70" s="46" t="s">
        <v>123</v>
      </c>
      <c r="J70" s="46" t="s">
        <v>126</v>
      </c>
      <c r="K70" s="46" t="s">
        <v>127</v>
      </c>
      <c r="L70" s="471"/>
    </row>
    <row r="71" spans="1:12">
      <c r="A71" s="144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6"/>
    </row>
    <row r="72" spans="1:12">
      <c r="A72" s="168" t="s">
        <v>51</v>
      </c>
      <c r="B72" s="135"/>
      <c r="C72" s="71"/>
      <c r="D72" s="72"/>
      <c r="E72" s="73"/>
      <c r="F72" s="472"/>
      <c r="G72" s="473"/>
      <c r="H72" s="474"/>
      <c r="I72" s="74"/>
      <c r="J72" s="74"/>
      <c r="K72" s="73"/>
      <c r="L72" s="88"/>
    </row>
    <row r="73" spans="1:12">
      <c r="A73" s="168" t="s">
        <v>52</v>
      </c>
      <c r="B73" s="135"/>
      <c r="C73" s="71"/>
      <c r="D73" s="72"/>
      <c r="E73" s="73"/>
      <c r="F73" s="475"/>
      <c r="G73" s="476"/>
      <c r="H73" s="477"/>
      <c r="I73" s="74"/>
      <c r="J73" s="74"/>
      <c r="K73" s="73"/>
      <c r="L73" s="88"/>
    </row>
    <row r="74" spans="1:12">
      <c r="A74" s="168" t="s">
        <v>53</v>
      </c>
      <c r="B74" s="135"/>
      <c r="C74" s="71"/>
      <c r="D74" s="72"/>
      <c r="E74" s="73"/>
      <c r="F74" s="475"/>
      <c r="G74" s="476"/>
      <c r="H74" s="477"/>
      <c r="I74" s="74"/>
      <c r="J74" s="74"/>
      <c r="K74" s="73"/>
      <c r="L74" s="88"/>
    </row>
    <row r="75" spans="1:12">
      <c r="A75" s="168" t="s">
        <v>54</v>
      </c>
      <c r="B75" s="135"/>
      <c r="C75" s="71"/>
      <c r="D75" s="72"/>
      <c r="E75" s="73"/>
      <c r="F75" s="475"/>
      <c r="G75" s="476"/>
      <c r="H75" s="477"/>
      <c r="I75" s="74"/>
      <c r="J75" s="74"/>
      <c r="K75" s="73"/>
      <c r="L75" s="88"/>
    </row>
    <row r="76" spans="1:12">
      <c r="A76" s="168" t="s">
        <v>55</v>
      </c>
      <c r="B76" s="135"/>
      <c r="C76" s="71"/>
      <c r="D76" s="72"/>
      <c r="E76" s="73"/>
      <c r="F76" s="475"/>
      <c r="G76" s="476"/>
      <c r="H76" s="477"/>
      <c r="I76" s="74"/>
      <c r="J76" s="74"/>
      <c r="K76" s="73"/>
      <c r="L76" s="88"/>
    </row>
    <row r="77" spans="1:12">
      <c r="A77" s="168" t="s">
        <v>56</v>
      </c>
      <c r="B77" s="135"/>
      <c r="C77" s="71"/>
      <c r="D77" s="72"/>
      <c r="E77" s="73"/>
      <c r="F77" s="475"/>
      <c r="G77" s="476"/>
      <c r="H77" s="477"/>
      <c r="I77" s="74"/>
      <c r="J77" s="74"/>
      <c r="K77" s="73"/>
      <c r="L77" s="88"/>
    </row>
    <row r="78" spans="1:12">
      <c r="A78" s="168" t="s">
        <v>57</v>
      </c>
      <c r="B78" s="135"/>
      <c r="C78" s="71"/>
      <c r="D78" s="72"/>
      <c r="E78" s="73"/>
      <c r="F78" s="475"/>
      <c r="G78" s="476"/>
      <c r="H78" s="477"/>
      <c r="I78" s="74"/>
      <c r="J78" s="74"/>
      <c r="K78" s="73"/>
      <c r="L78" s="88"/>
    </row>
    <row r="79" spans="1:12">
      <c r="A79" s="168" t="s">
        <v>58</v>
      </c>
      <c r="B79" s="135"/>
      <c r="C79" s="71"/>
      <c r="D79" s="72"/>
      <c r="E79" s="73"/>
      <c r="F79" s="475"/>
      <c r="G79" s="476"/>
      <c r="H79" s="477"/>
      <c r="I79" s="74"/>
      <c r="J79" s="74"/>
      <c r="K79" s="73"/>
      <c r="L79" s="88"/>
    </row>
    <row r="80" spans="1:12" ht="13.5" thickBot="1">
      <c r="A80" s="169" t="s">
        <v>59</v>
      </c>
      <c r="B80" s="136"/>
      <c r="C80" s="75"/>
      <c r="D80" s="76"/>
      <c r="E80" s="77"/>
      <c r="F80" s="478"/>
      <c r="G80" s="479"/>
      <c r="H80" s="480"/>
      <c r="I80" s="78"/>
      <c r="J80" s="78"/>
      <c r="K80" s="77"/>
      <c r="L80" s="89"/>
    </row>
    <row r="81" spans="1:12" ht="16.5" customHeight="1" thickBot="1">
      <c r="A81" s="137" t="s">
        <v>117</v>
      </c>
      <c r="B81" s="138"/>
      <c r="C81" s="82"/>
      <c r="D81" s="83"/>
      <c r="E81" s="84"/>
      <c r="F81" s="85"/>
      <c r="G81" s="83"/>
      <c r="H81" s="84"/>
      <c r="I81" s="85"/>
      <c r="J81" s="85"/>
      <c r="K81" s="84"/>
      <c r="L81" s="183">
        <f>SUM(L72:L80)</f>
        <v>0</v>
      </c>
    </row>
    <row r="82" spans="1:12">
      <c r="A82" s="170" t="s">
        <v>60</v>
      </c>
      <c r="B82" s="132"/>
      <c r="C82" s="481"/>
      <c r="D82" s="482"/>
      <c r="E82" s="483"/>
      <c r="F82" s="81"/>
      <c r="G82" s="79"/>
      <c r="H82" s="80"/>
      <c r="I82" s="81"/>
      <c r="J82" s="81"/>
      <c r="K82" s="80"/>
      <c r="L82" s="90"/>
    </row>
    <row r="83" spans="1:12">
      <c r="A83" s="171" t="s">
        <v>61</v>
      </c>
      <c r="B83" s="116"/>
      <c r="C83" s="484"/>
      <c r="D83" s="485"/>
      <c r="E83" s="486"/>
      <c r="F83" s="74"/>
      <c r="G83" s="72"/>
      <c r="H83" s="73"/>
      <c r="I83" s="74"/>
      <c r="J83" s="74"/>
      <c r="K83" s="73"/>
      <c r="L83" s="88"/>
    </row>
    <row r="84" spans="1:12">
      <c r="A84" s="171" t="s">
        <v>62</v>
      </c>
      <c r="B84" s="116"/>
      <c r="C84" s="484"/>
      <c r="D84" s="485"/>
      <c r="E84" s="486"/>
      <c r="F84" s="74"/>
      <c r="G84" s="72"/>
      <c r="H84" s="73"/>
      <c r="I84" s="74"/>
      <c r="J84" s="74"/>
      <c r="K84" s="73"/>
      <c r="L84" s="88"/>
    </row>
    <row r="85" spans="1:12">
      <c r="A85" s="171" t="s">
        <v>63</v>
      </c>
      <c r="B85" s="116"/>
      <c r="C85" s="484"/>
      <c r="D85" s="485"/>
      <c r="E85" s="486"/>
      <c r="F85" s="74"/>
      <c r="G85" s="72"/>
      <c r="H85" s="73"/>
      <c r="I85" s="74"/>
      <c r="J85" s="74"/>
      <c r="K85" s="73"/>
      <c r="L85" s="88"/>
    </row>
    <row r="86" spans="1:12" s="34" customFormat="1">
      <c r="A86" s="171" t="s">
        <v>64</v>
      </c>
      <c r="B86" s="116"/>
      <c r="C86" s="484"/>
      <c r="D86" s="485"/>
      <c r="E86" s="486"/>
      <c r="F86" s="74"/>
      <c r="G86" s="72"/>
      <c r="H86" s="73"/>
      <c r="I86" s="74"/>
      <c r="J86" s="74"/>
      <c r="K86" s="73"/>
      <c r="L86" s="88"/>
    </row>
    <row r="87" spans="1:12">
      <c r="A87" s="171" t="s">
        <v>65</v>
      </c>
      <c r="B87" s="116"/>
      <c r="C87" s="484"/>
      <c r="D87" s="485"/>
      <c r="E87" s="486"/>
      <c r="F87" s="74"/>
      <c r="G87" s="72"/>
      <c r="H87" s="73"/>
      <c r="I87" s="74"/>
      <c r="J87" s="74"/>
      <c r="K87" s="73"/>
      <c r="L87" s="88"/>
    </row>
    <row r="88" spans="1:12">
      <c r="A88" s="171" t="s">
        <v>66</v>
      </c>
      <c r="B88" s="116"/>
      <c r="C88" s="484"/>
      <c r="D88" s="485"/>
      <c r="E88" s="486"/>
      <c r="F88" s="74"/>
      <c r="G88" s="72"/>
      <c r="H88" s="73"/>
      <c r="I88" s="74"/>
      <c r="J88" s="74"/>
      <c r="K88" s="73"/>
      <c r="L88" s="88"/>
    </row>
    <row r="89" spans="1:12">
      <c r="A89" s="171" t="s">
        <v>67</v>
      </c>
      <c r="B89" s="116"/>
      <c r="C89" s="484"/>
      <c r="D89" s="485"/>
      <c r="E89" s="486"/>
      <c r="F89" s="74"/>
      <c r="G89" s="72"/>
      <c r="H89" s="73"/>
      <c r="I89" s="74"/>
      <c r="J89" s="74"/>
      <c r="K89" s="73"/>
      <c r="L89" s="88"/>
    </row>
    <row r="90" spans="1:12">
      <c r="A90" s="171" t="s">
        <v>68</v>
      </c>
      <c r="B90" s="116"/>
      <c r="C90" s="484"/>
      <c r="D90" s="485"/>
      <c r="E90" s="486"/>
      <c r="F90" s="74"/>
      <c r="G90" s="72"/>
      <c r="H90" s="73"/>
      <c r="I90" s="74"/>
      <c r="J90" s="74"/>
      <c r="K90" s="73"/>
      <c r="L90" s="88"/>
    </row>
    <row r="91" spans="1:12" ht="13.5" thickBot="1">
      <c r="A91" s="172" t="s">
        <v>69</v>
      </c>
      <c r="B91" s="139"/>
      <c r="C91" s="487"/>
      <c r="D91" s="488"/>
      <c r="E91" s="489"/>
      <c r="F91" s="78"/>
      <c r="G91" s="76"/>
      <c r="H91" s="77"/>
      <c r="I91" s="78"/>
      <c r="J91" s="78"/>
      <c r="K91" s="77"/>
      <c r="L91" s="89"/>
    </row>
    <row r="92" spans="1:12" ht="13.5" thickBot="1">
      <c r="A92" s="140" t="s">
        <v>118</v>
      </c>
      <c r="B92" s="141"/>
      <c r="C92" s="87"/>
      <c r="D92" s="87"/>
      <c r="E92" s="91"/>
      <c r="F92" s="92"/>
      <c r="G92" s="87"/>
      <c r="H92" s="91"/>
      <c r="I92" s="92"/>
      <c r="J92" s="92"/>
      <c r="K92" s="91"/>
      <c r="L92" s="183">
        <f>SUM(L82:L91)</f>
        <v>0</v>
      </c>
    </row>
    <row r="93" spans="1:12" ht="13.5" thickBot="1">
      <c r="A93" s="93" t="s">
        <v>131</v>
      </c>
      <c r="B93" s="94"/>
      <c r="C93" s="87"/>
      <c r="D93" s="87"/>
      <c r="E93" s="91"/>
      <c r="F93" s="92"/>
      <c r="G93" s="87"/>
      <c r="H93" s="91"/>
      <c r="I93" s="92"/>
      <c r="J93" s="92"/>
      <c r="K93" s="91"/>
      <c r="L93" s="183">
        <v>0</v>
      </c>
    </row>
    <row r="94" spans="1:12" ht="16.5" customHeight="1" thickBot="1">
      <c r="A94" s="142" t="s">
        <v>119</v>
      </c>
      <c r="B94" s="143"/>
      <c r="C94" s="87"/>
      <c r="D94" s="87"/>
      <c r="E94" s="87"/>
      <c r="F94" s="87"/>
      <c r="G94" s="87"/>
      <c r="H94" s="87"/>
      <c r="I94" s="87"/>
      <c r="J94" s="87"/>
      <c r="K94" s="87"/>
      <c r="L94" s="183">
        <f>+L81+L92+L93</f>
        <v>0</v>
      </c>
    </row>
    <row r="95" spans="1:12" ht="16.5" customHeight="1">
      <c r="A95" s="95"/>
      <c r="B95" s="95"/>
      <c r="C95" s="95"/>
      <c r="D95" s="95"/>
      <c r="E95" s="96"/>
      <c r="F95" s="96"/>
      <c r="G95" s="96"/>
      <c r="H95" s="96"/>
      <c r="I95" s="96"/>
      <c r="J95" s="96"/>
      <c r="K95" s="96"/>
      <c r="L95" s="96"/>
    </row>
    <row r="96" spans="1:12" s="34" customFormat="1" ht="13.5" thickBot="1">
      <c r="A96" s="35"/>
      <c r="B96" s="35"/>
      <c r="C96" s="35"/>
      <c r="D96" s="35"/>
      <c r="E96" s="35"/>
      <c r="F96" s="36"/>
      <c r="G96" s="36"/>
      <c r="H96" s="36"/>
      <c r="I96" s="36"/>
      <c r="J96" s="36"/>
      <c r="K96" s="36"/>
      <c r="L96" s="36"/>
    </row>
    <row r="97" spans="1:12" ht="16.5" customHeight="1" thickBot="1">
      <c r="A97" s="441" t="s">
        <v>133</v>
      </c>
      <c r="B97" s="442"/>
      <c r="C97" s="442"/>
      <c r="D97" s="442"/>
      <c r="E97" s="442"/>
      <c r="F97" s="443"/>
      <c r="G97" s="113" t="s">
        <v>135</v>
      </c>
      <c r="H97" s="114"/>
      <c r="I97" s="112"/>
      <c r="J97" s="113"/>
      <c r="K97" s="113"/>
      <c r="L97" s="114"/>
    </row>
    <row r="98" spans="1:12" ht="15.75" customHeight="1">
      <c r="A98" s="465" t="s">
        <v>120</v>
      </c>
      <c r="B98" s="431"/>
      <c r="C98" s="466"/>
      <c r="D98" s="457" t="s">
        <v>134</v>
      </c>
      <c r="E98" s="457"/>
      <c r="F98" s="458"/>
      <c r="G98" s="454" t="s">
        <v>120</v>
      </c>
      <c r="H98" s="444"/>
      <c r="I98" s="444"/>
      <c r="J98" s="444" t="s">
        <v>134</v>
      </c>
      <c r="K98" s="444"/>
      <c r="L98" s="461"/>
    </row>
    <row r="99" spans="1:12" ht="16.5" customHeight="1" thickBot="1">
      <c r="A99" s="467"/>
      <c r="B99" s="468"/>
      <c r="C99" s="469"/>
      <c r="D99" s="16" t="s">
        <v>71</v>
      </c>
      <c r="E99" s="16" t="s">
        <v>72</v>
      </c>
      <c r="F99" s="47" t="s">
        <v>33</v>
      </c>
      <c r="G99" s="455"/>
      <c r="H99" s="456"/>
      <c r="I99" s="456"/>
      <c r="J99" s="16" t="s">
        <v>71</v>
      </c>
      <c r="K99" s="16" t="s">
        <v>72</v>
      </c>
      <c r="L99" s="47" t="s">
        <v>33</v>
      </c>
    </row>
    <row r="100" spans="1:12" ht="15" customHeight="1">
      <c r="A100" s="173" t="s">
        <v>73</v>
      </c>
      <c r="B100" s="254"/>
      <c r="C100" s="147"/>
      <c r="D100" s="101"/>
      <c r="E100" s="102"/>
      <c r="F100" s="124"/>
      <c r="G100" s="462" t="s">
        <v>139</v>
      </c>
      <c r="H100" s="463"/>
      <c r="I100" s="464"/>
      <c r="J100" s="122"/>
      <c r="K100" s="103"/>
      <c r="L100" s="123">
        <f>+I100*K100</f>
        <v>0</v>
      </c>
    </row>
    <row r="101" spans="1:12" ht="15" customHeight="1">
      <c r="A101" s="168" t="s">
        <v>74</v>
      </c>
      <c r="B101" s="255"/>
      <c r="C101" s="135"/>
      <c r="D101" s="97"/>
      <c r="E101" s="98"/>
      <c r="F101" s="125"/>
      <c r="G101" s="448" t="s">
        <v>140</v>
      </c>
      <c r="H101" s="449"/>
      <c r="I101" s="450"/>
      <c r="J101" s="117"/>
      <c r="K101" s="99"/>
      <c r="L101" s="119">
        <f>+I101*K101</f>
        <v>0</v>
      </c>
    </row>
    <row r="102" spans="1:12">
      <c r="A102" s="168" t="s">
        <v>75</v>
      </c>
      <c r="B102" s="255"/>
      <c r="C102" s="135"/>
      <c r="D102" s="97"/>
      <c r="E102" s="100"/>
      <c r="F102" s="125"/>
      <c r="G102" s="171" t="s">
        <v>141</v>
      </c>
      <c r="H102" s="176"/>
      <c r="I102" s="177"/>
      <c r="J102" s="118"/>
      <c r="K102" s="99"/>
      <c r="L102" s="119">
        <f t="shared" ref="L102:L114" si="8">+I102*K102</f>
        <v>0</v>
      </c>
    </row>
    <row r="103" spans="1:12">
      <c r="A103" s="168" t="s">
        <v>76</v>
      </c>
      <c r="B103" s="255"/>
      <c r="C103" s="135"/>
      <c r="D103" s="97"/>
      <c r="E103" s="100"/>
      <c r="F103" s="125"/>
      <c r="G103" s="171" t="s">
        <v>142</v>
      </c>
      <c r="H103" s="176"/>
      <c r="I103" s="177"/>
      <c r="J103" s="118"/>
      <c r="K103" s="99"/>
      <c r="L103" s="119">
        <f t="shared" si="8"/>
        <v>0</v>
      </c>
    </row>
    <row r="104" spans="1:12">
      <c r="A104" s="168" t="s">
        <v>77</v>
      </c>
      <c r="B104" s="255"/>
      <c r="C104" s="135"/>
      <c r="D104" s="97"/>
      <c r="E104" s="100"/>
      <c r="F104" s="125"/>
      <c r="G104" s="171" t="s">
        <v>143</v>
      </c>
      <c r="H104" s="176"/>
      <c r="I104" s="177"/>
      <c r="J104" s="118"/>
      <c r="K104" s="99"/>
      <c r="L104" s="119">
        <f t="shared" si="8"/>
        <v>0</v>
      </c>
    </row>
    <row r="105" spans="1:12">
      <c r="A105" s="168" t="s">
        <v>78</v>
      </c>
      <c r="B105" s="255"/>
      <c r="C105" s="135"/>
      <c r="D105" s="97"/>
      <c r="E105" s="100"/>
      <c r="F105" s="125"/>
      <c r="G105" s="171" t="s">
        <v>144</v>
      </c>
      <c r="H105" s="176"/>
      <c r="I105" s="177"/>
      <c r="J105" s="118"/>
      <c r="K105" s="99"/>
      <c r="L105" s="119">
        <f t="shared" si="8"/>
        <v>0</v>
      </c>
    </row>
    <row r="106" spans="1:12">
      <c r="A106" s="168" t="s">
        <v>79</v>
      </c>
      <c r="B106" s="255"/>
      <c r="C106" s="135"/>
      <c r="D106" s="97"/>
      <c r="E106" s="100"/>
      <c r="F106" s="125"/>
      <c r="G106" s="171" t="s">
        <v>147</v>
      </c>
      <c r="H106" s="176"/>
      <c r="I106" s="177"/>
      <c r="J106" s="118"/>
      <c r="K106" s="99"/>
      <c r="L106" s="119">
        <f t="shared" si="8"/>
        <v>0</v>
      </c>
    </row>
    <row r="107" spans="1:12">
      <c r="A107" s="168" t="s">
        <v>80</v>
      </c>
      <c r="B107" s="255"/>
      <c r="C107" s="135"/>
      <c r="D107" s="97"/>
      <c r="E107" s="100"/>
      <c r="F107" s="125"/>
      <c r="G107" s="171" t="s">
        <v>146</v>
      </c>
      <c r="H107" s="176"/>
      <c r="I107" s="177"/>
      <c r="J107" s="118"/>
      <c r="K107" s="99"/>
      <c r="L107" s="119">
        <f t="shared" si="8"/>
        <v>0</v>
      </c>
    </row>
    <row r="108" spans="1:12">
      <c r="A108" s="168" t="s">
        <v>81</v>
      </c>
      <c r="B108" s="255"/>
      <c r="C108" s="135"/>
      <c r="D108" s="97"/>
      <c r="E108" s="100"/>
      <c r="F108" s="125"/>
      <c r="G108" s="171" t="s">
        <v>148</v>
      </c>
      <c r="H108" s="176"/>
      <c r="I108" s="177"/>
      <c r="J108" s="118"/>
      <c r="K108" s="99"/>
      <c r="L108" s="119">
        <f t="shared" si="8"/>
        <v>0</v>
      </c>
    </row>
    <row r="109" spans="1:12">
      <c r="A109" s="168" t="s">
        <v>82</v>
      </c>
      <c r="B109" s="255"/>
      <c r="C109" s="135"/>
      <c r="D109" s="97"/>
      <c r="E109" s="100"/>
      <c r="F109" s="125"/>
      <c r="G109" s="171" t="s">
        <v>149</v>
      </c>
      <c r="H109" s="176"/>
      <c r="I109" s="177"/>
      <c r="J109" s="118"/>
      <c r="K109" s="99"/>
      <c r="L109" s="119">
        <f t="shared" si="8"/>
        <v>0</v>
      </c>
    </row>
    <row r="110" spans="1:12">
      <c r="A110" s="168" t="s">
        <v>83</v>
      </c>
      <c r="B110" s="255"/>
      <c r="C110" s="135"/>
      <c r="D110" s="97"/>
      <c r="E110" s="100"/>
      <c r="F110" s="125"/>
      <c r="G110" s="171" t="s">
        <v>150</v>
      </c>
      <c r="H110" s="176"/>
      <c r="I110" s="177"/>
      <c r="J110" s="118"/>
      <c r="K110" s="99"/>
      <c r="L110" s="119">
        <f t="shared" si="8"/>
        <v>0</v>
      </c>
    </row>
    <row r="111" spans="1:12">
      <c r="A111" s="168" t="s">
        <v>84</v>
      </c>
      <c r="B111" s="255"/>
      <c r="C111" s="135"/>
      <c r="D111" s="97"/>
      <c r="E111" s="100"/>
      <c r="F111" s="125"/>
      <c r="G111" s="171" t="s">
        <v>151</v>
      </c>
      <c r="H111" s="176"/>
      <c r="I111" s="177"/>
      <c r="J111" s="118"/>
      <c r="K111" s="99"/>
      <c r="L111" s="119">
        <f t="shared" si="8"/>
        <v>0</v>
      </c>
    </row>
    <row r="112" spans="1:12">
      <c r="A112" s="168" t="s">
        <v>85</v>
      </c>
      <c r="B112" s="255"/>
      <c r="C112" s="135"/>
      <c r="D112" s="97"/>
      <c r="E112" s="100"/>
      <c r="F112" s="125"/>
      <c r="G112" s="171" t="s">
        <v>91</v>
      </c>
      <c r="H112" s="176"/>
      <c r="I112" s="177"/>
      <c r="J112" s="118"/>
      <c r="K112" s="99"/>
      <c r="L112" s="119">
        <f t="shared" si="8"/>
        <v>0</v>
      </c>
    </row>
    <row r="113" spans="1:12">
      <c r="A113" s="168" t="s">
        <v>86</v>
      </c>
      <c r="B113" s="255"/>
      <c r="C113" s="135"/>
      <c r="D113" s="97"/>
      <c r="E113" s="100"/>
      <c r="F113" s="125"/>
      <c r="G113" s="171" t="s">
        <v>92</v>
      </c>
      <c r="H113" s="176"/>
      <c r="I113" s="177"/>
      <c r="J113" s="118"/>
      <c r="K113" s="99"/>
      <c r="L113" s="119">
        <f t="shared" si="8"/>
        <v>0</v>
      </c>
    </row>
    <row r="114" spans="1:12">
      <c r="A114" s="168" t="s">
        <v>87</v>
      </c>
      <c r="B114" s="255"/>
      <c r="C114" s="135"/>
      <c r="D114" s="97"/>
      <c r="E114" s="100"/>
      <c r="F114" s="125"/>
      <c r="G114" s="171" t="s">
        <v>93</v>
      </c>
      <c r="H114" s="176"/>
      <c r="I114" s="177"/>
      <c r="J114" s="118"/>
      <c r="K114" s="99"/>
      <c r="L114" s="119">
        <f t="shared" si="8"/>
        <v>0</v>
      </c>
    </row>
    <row r="115" spans="1:12">
      <c r="A115" s="174" t="s">
        <v>145</v>
      </c>
      <c r="B115" s="256"/>
      <c r="C115" s="134"/>
      <c r="D115" s="126"/>
      <c r="E115" s="127"/>
      <c r="F115" s="128"/>
      <c r="G115" s="171" t="s">
        <v>94</v>
      </c>
      <c r="H115" s="178"/>
      <c r="I115" s="179"/>
      <c r="J115" s="129"/>
      <c r="K115" s="130"/>
      <c r="L115" s="131"/>
    </row>
    <row r="116" spans="1:12" ht="15" customHeight="1">
      <c r="A116" s="171" t="s">
        <v>88</v>
      </c>
      <c r="B116" s="255"/>
      <c r="C116" s="116"/>
      <c r="D116" s="126"/>
      <c r="E116" s="127"/>
      <c r="F116" s="128"/>
      <c r="G116" s="171" t="s">
        <v>95</v>
      </c>
      <c r="H116" s="178"/>
      <c r="I116" s="179"/>
      <c r="J116" s="129"/>
      <c r="K116" s="130"/>
      <c r="L116" s="131"/>
    </row>
    <row r="117" spans="1:12" ht="15" customHeight="1">
      <c r="A117" s="175" t="s">
        <v>89</v>
      </c>
      <c r="B117" s="257"/>
      <c r="C117" s="115"/>
      <c r="D117" s="126"/>
      <c r="E117" s="127"/>
      <c r="F117" s="128"/>
      <c r="G117" s="171" t="s">
        <v>96</v>
      </c>
      <c r="H117" s="178"/>
      <c r="I117" s="179"/>
      <c r="J117" s="129"/>
      <c r="K117" s="130"/>
      <c r="L117" s="131"/>
    </row>
    <row r="118" spans="1:12">
      <c r="A118" s="45"/>
      <c r="B118" s="255"/>
      <c r="C118" s="135"/>
      <c r="D118" s="126"/>
      <c r="E118" s="127"/>
      <c r="F118" s="128"/>
      <c r="G118" s="171" t="s">
        <v>90</v>
      </c>
      <c r="H118" s="178"/>
      <c r="I118" s="179"/>
      <c r="J118" s="129"/>
      <c r="K118" s="130"/>
      <c r="L118" s="131"/>
    </row>
    <row r="119" spans="1:12" ht="13.5" thickBot="1">
      <c r="A119" s="148" t="s">
        <v>156</v>
      </c>
      <c r="B119" s="149"/>
      <c r="C119" s="133"/>
      <c r="D119" s="120"/>
      <c r="E119" s="120"/>
      <c r="F119" s="182">
        <f>SUM(F99:F118)</f>
        <v>0</v>
      </c>
      <c r="G119" s="451" t="s">
        <v>157</v>
      </c>
      <c r="H119" s="452"/>
      <c r="I119" s="452"/>
      <c r="J119" s="453"/>
      <c r="K119" s="121"/>
      <c r="L119" s="182">
        <f>SUM(L100:L118)</f>
        <v>0</v>
      </c>
    </row>
    <row r="120" spans="1:12" ht="13.5" thickBot="1">
      <c r="A120" s="35"/>
      <c r="B120" s="35"/>
      <c r="C120" s="35"/>
      <c r="D120" s="35"/>
      <c r="E120" s="35"/>
      <c r="F120" s="37"/>
      <c r="G120" s="37"/>
      <c r="H120" s="37"/>
      <c r="I120" s="37"/>
      <c r="J120" s="37"/>
      <c r="K120" s="37"/>
      <c r="L120" s="37"/>
    </row>
    <row r="121" spans="1:12" ht="13.5" thickBot="1">
      <c r="A121" s="181" t="s">
        <v>158</v>
      </c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5">
        <f>+L29+L65-L94+F119+L119</f>
        <v>0</v>
      </c>
    </row>
    <row r="122" spans="1:12" ht="13.5" thickBot="1">
      <c r="A122" s="36"/>
      <c r="B122" s="36"/>
      <c r="C122" s="36"/>
      <c r="D122" s="36"/>
      <c r="E122" s="36"/>
      <c r="F122" s="33"/>
      <c r="G122" s="33"/>
      <c r="H122" s="33"/>
      <c r="I122" s="33"/>
      <c r="J122" s="33"/>
      <c r="K122" s="33"/>
      <c r="L122" s="33"/>
    </row>
    <row r="123" spans="1:12">
      <c r="A123" s="187"/>
      <c r="B123" s="1"/>
      <c r="C123" s="1"/>
      <c r="D123" s="1"/>
      <c r="E123" s="193"/>
      <c r="F123" s="1"/>
      <c r="G123" s="39"/>
      <c r="H123" s="2"/>
      <c r="I123" s="1"/>
      <c r="J123" s="39"/>
      <c r="K123" s="1"/>
      <c r="L123" s="2"/>
    </row>
    <row r="124" spans="1:12">
      <c r="A124" s="188" t="s">
        <v>18</v>
      </c>
      <c r="B124" s="3"/>
      <c r="C124" s="3"/>
      <c r="D124" s="3"/>
      <c r="E124" s="194" t="s">
        <v>159</v>
      </c>
      <c r="F124" s="4"/>
      <c r="G124" s="186"/>
      <c r="H124" s="195"/>
      <c r="I124" s="186" t="s">
        <v>160</v>
      </c>
      <c r="J124" s="186"/>
      <c r="K124" s="5"/>
      <c r="L124" s="189"/>
    </row>
    <row r="125" spans="1:12">
      <c r="A125" s="190" t="s">
        <v>30</v>
      </c>
      <c r="B125" s="3"/>
      <c r="C125" s="3"/>
      <c r="D125" s="3"/>
      <c r="E125" s="190" t="s">
        <v>30</v>
      </c>
      <c r="F125" s="3"/>
      <c r="G125" s="40"/>
      <c r="H125" s="189"/>
      <c r="I125" s="3" t="s">
        <v>30</v>
      </c>
      <c r="J125" s="3"/>
      <c r="K125" s="5"/>
      <c r="L125" s="189"/>
    </row>
    <row r="126" spans="1:12">
      <c r="A126" s="190" t="s">
        <v>152</v>
      </c>
      <c r="B126" s="3"/>
      <c r="C126" s="3"/>
      <c r="D126" s="3"/>
      <c r="E126" s="190" t="s">
        <v>152</v>
      </c>
      <c r="F126" s="3"/>
      <c r="G126" s="40"/>
      <c r="H126" s="189"/>
      <c r="I126" s="3" t="s">
        <v>152</v>
      </c>
      <c r="J126" s="3"/>
      <c r="K126" s="5"/>
      <c r="L126" s="189"/>
    </row>
    <row r="127" spans="1:12">
      <c r="A127" s="190" t="s">
        <v>153</v>
      </c>
      <c r="B127" s="3"/>
      <c r="C127" s="3"/>
      <c r="D127" s="3"/>
      <c r="E127" s="190" t="s">
        <v>153</v>
      </c>
      <c r="F127" s="3"/>
      <c r="G127" s="40"/>
      <c r="H127" s="189"/>
      <c r="I127" s="3" t="s">
        <v>153</v>
      </c>
      <c r="J127" s="3"/>
      <c r="K127" s="5"/>
      <c r="L127" s="189"/>
    </row>
    <row r="128" spans="1:12" ht="13.5" thickBot="1">
      <c r="A128" s="191"/>
      <c r="B128" s="7"/>
      <c r="C128" s="7"/>
      <c r="D128" s="7"/>
      <c r="E128" s="196"/>
      <c r="F128" s="7"/>
      <c r="G128" s="41"/>
      <c r="H128" s="192"/>
      <c r="I128" s="7"/>
      <c r="J128" s="41"/>
      <c r="K128" s="8"/>
      <c r="L128" s="192"/>
    </row>
    <row r="129" spans="1:12" s="42" customForma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2" s="42" customForma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s="42" customForma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s="42" customForma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s="42" customForma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</sheetData>
  <sheetProtection insertColumns="0" insertRows="0" insertHyperlinks="0" deleteColumns="0" deleteRows="0" sort="0"/>
  <mergeCells count="45">
    <mergeCell ref="A32:L32"/>
    <mergeCell ref="B33:D33"/>
    <mergeCell ref="I33:I34"/>
    <mergeCell ref="K33:K34"/>
    <mergeCell ref="A14:A15"/>
    <mergeCell ref="E14:G14"/>
    <mergeCell ref="J33:J34"/>
    <mergeCell ref="L33:L34"/>
    <mergeCell ref="E33:H33"/>
    <mergeCell ref="H14:I14"/>
    <mergeCell ref="A49:D49"/>
    <mergeCell ref="A65:D65"/>
    <mergeCell ref="C69:E69"/>
    <mergeCell ref="A64:D64"/>
    <mergeCell ref="A33:A34"/>
    <mergeCell ref="G101:I101"/>
    <mergeCell ref="G119:J119"/>
    <mergeCell ref="G98:I99"/>
    <mergeCell ref="D98:F98"/>
    <mergeCell ref="F69:H69"/>
    <mergeCell ref="I69:K69"/>
    <mergeCell ref="J98:L98"/>
    <mergeCell ref="G100:I100"/>
    <mergeCell ref="A97:F97"/>
    <mergeCell ref="A98:C99"/>
    <mergeCell ref="A69:B70"/>
    <mergeCell ref="L69:L70"/>
    <mergeCell ref="F72:H80"/>
    <mergeCell ref="C82:E91"/>
    <mergeCell ref="A9:B9"/>
    <mergeCell ref="A1:L1"/>
    <mergeCell ref="C9:I9"/>
    <mergeCell ref="J14:L14"/>
    <mergeCell ref="A4:L4"/>
    <mergeCell ref="A5:L5"/>
    <mergeCell ref="A2:L2"/>
    <mergeCell ref="A3:L3"/>
    <mergeCell ref="A8:L8"/>
    <mergeCell ref="C10:I11"/>
    <mergeCell ref="J10:L11"/>
    <mergeCell ref="A13:L13"/>
    <mergeCell ref="B6:I6"/>
    <mergeCell ref="K6:L6"/>
    <mergeCell ref="B14:D14"/>
    <mergeCell ref="J9:L9"/>
  </mergeCells>
  <pageMargins left="0.35433070866141736" right="0.35433070866141736" top="0.59055118110236227" bottom="0.59055118110236227" header="0.31496062992125984" footer="0.19685039370078741"/>
  <pageSetup scale="48" orientation="landscape" r:id="rId1"/>
  <headerFooter>
    <oddFooter>&amp;LST-GF-01-P-01-F06&amp;C&amp;P de &amp;NVersión: 2&amp;R25 de Mayo de 2011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tabSelected="1" zoomScale="90" zoomScaleNormal="90" workbookViewId="0">
      <selection activeCell="D48" sqref="D48:H48"/>
    </sheetView>
  </sheetViews>
  <sheetFormatPr baseColWidth="10" defaultRowHeight="15"/>
  <cols>
    <col min="1" max="1" width="2.42578125" style="51" customWidth="1"/>
    <col min="2" max="2" width="14.5703125" style="52" customWidth="1"/>
    <col min="3" max="3" width="55.85546875" style="52" customWidth="1"/>
    <col min="4" max="4" width="14.28515625" style="52" customWidth="1"/>
    <col min="5" max="5" width="12.42578125" style="52" customWidth="1"/>
    <col min="6" max="6" width="20.7109375" style="52" customWidth="1"/>
    <col min="7" max="7" width="9" style="52" customWidth="1"/>
    <col min="8" max="8" width="18" style="52" customWidth="1"/>
    <col min="9" max="9" width="11.7109375" style="52" customWidth="1"/>
    <col min="10" max="10" width="23.5703125" style="52" customWidth="1"/>
    <col min="11" max="11" width="16.28515625" style="52" customWidth="1"/>
    <col min="12" max="12" width="39.42578125" style="332" customWidth="1"/>
    <col min="13" max="13" width="11.5703125" style="52" bestFit="1" customWidth="1"/>
    <col min="14" max="14" width="17" style="377" customWidth="1"/>
    <col min="15" max="15" width="22.140625" style="352" customWidth="1"/>
    <col min="16" max="16" width="15.42578125" style="52" bestFit="1" customWidth="1"/>
    <col min="17" max="17" width="11.7109375" style="52" bestFit="1" customWidth="1"/>
    <col min="18" max="16384" width="11.42578125" style="52"/>
  </cols>
  <sheetData>
    <row r="1" spans="1:16" s="49" customFormat="1" ht="20.25" customHeight="1" thickBot="1">
      <c r="A1" s="405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532"/>
      <c r="P1" s="48"/>
    </row>
    <row r="2" spans="1:16" s="49" customFormat="1" ht="23.25" customHeight="1" thickBot="1">
      <c r="A2" s="50"/>
      <c r="B2" s="407" t="s">
        <v>11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536"/>
      <c r="P2" s="48"/>
    </row>
    <row r="3" spans="1:16" s="49" customFormat="1" ht="23.25" customHeight="1" thickBot="1">
      <c r="A3" s="50"/>
      <c r="B3" s="407" t="s">
        <v>136</v>
      </c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536"/>
      <c r="P3" s="48"/>
    </row>
    <row r="4" spans="1:16" s="49" customFormat="1" ht="10.5" customHeight="1">
      <c r="A4" s="411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533"/>
      <c r="P4" s="48"/>
    </row>
    <row r="5" spans="1:16" s="49" customFormat="1" ht="10.5" customHeight="1" thickBot="1">
      <c r="A5" s="413"/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532"/>
      <c r="P5" s="48"/>
    </row>
    <row r="6" spans="1:16" ht="23.25" customHeight="1" thickBot="1">
      <c r="B6" s="534" t="s">
        <v>138</v>
      </c>
      <c r="C6" s="535"/>
      <c r="D6" s="267"/>
      <c r="E6" s="537" t="s">
        <v>184</v>
      </c>
      <c r="F6" s="538"/>
      <c r="G6" s="538"/>
      <c r="H6" s="538"/>
      <c r="I6" s="538"/>
      <c r="J6" s="538"/>
      <c r="K6" s="538"/>
      <c r="L6" s="539"/>
      <c r="M6" s="104" t="s">
        <v>137</v>
      </c>
      <c r="N6" s="537">
        <v>2018</v>
      </c>
      <c r="O6" s="539"/>
    </row>
    <row r="7" spans="1:16" s="53" customFormat="1" ht="6" customHeight="1" thickBot="1">
      <c r="A7" s="531"/>
      <c r="B7" s="531"/>
      <c r="C7" s="531"/>
      <c r="D7" s="531"/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531"/>
    </row>
    <row r="8" spans="1:16" ht="23.25" customHeight="1" thickBot="1">
      <c r="B8" s="435" t="s">
        <v>0</v>
      </c>
      <c r="C8" s="436"/>
      <c r="D8" s="436" t="s">
        <v>1</v>
      </c>
      <c r="E8" s="436"/>
      <c r="F8" s="436"/>
      <c r="G8" s="436"/>
      <c r="H8" s="436"/>
      <c r="I8" s="437"/>
      <c r="J8" s="435" t="s">
        <v>2</v>
      </c>
      <c r="K8" s="436"/>
      <c r="L8" s="436"/>
      <c r="M8" s="436"/>
      <c r="N8" s="436"/>
      <c r="O8" s="437"/>
    </row>
    <row r="9" spans="1:16" ht="16.5" thickBot="1">
      <c r="B9" s="438"/>
      <c r="C9" s="439"/>
      <c r="D9" s="439"/>
      <c r="E9" s="439"/>
      <c r="F9" s="439"/>
      <c r="G9" s="439"/>
      <c r="H9" s="439"/>
      <c r="I9" s="440"/>
      <c r="J9" s="540" t="s">
        <v>12</v>
      </c>
      <c r="K9" s="541"/>
      <c r="L9" s="540" t="s">
        <v>23</v>
      </c>
      <c r="M9" s="546"/>
      <c r="N9" s="546"/>
      <c r="O9" s="541"/>
    </row>
    <row r="10" spans="1:16" ht="24">
      <c r="B10" s="262" t="s">
        <v>1385</v>
      </c>
      <c r="C10" s="268"/>
      <c r="D10" s="54" t="s">
        <v>15</v>
      </c>
      <c r="E10" s="269"/>
      <c r="F10" s="54" t="s">
        <v>24</v>
      </c>
      <c r="G10" s="363" t="s">
        <v>185</v>
      </c>
      <c r="H10" s="54" t="s">
        <v>25</v>
      </c>
      <c r="I10" s="55"/>
      <c r="J10" s="542" t="str">
        <f>IF(L10=""," ",VLOOKUP(L10,CentrosCostos,2,FALSE))</f>
        <v>91010111</v>
      </c>
      <c r="K10" s="543"/>
      <c r="L10" s="511" t="s">
        <v>744</v>
      </c>
      <c r="M10" s="512"/>
      <c r="N10" s="512"/>
      <c r="O10" s="513"/>
    </row>
    <row r="11" spans="1:16" ht="24.75" thickBot="1">
      <c r="B11" s="56" t="s">
        <v>1386</v>
      </c>
      <c r="C11" s="57"/>
      <c r="D11" s="58" t="s">
        <v>16</v>
      </c>
      <c r="E11" s="59"/>
      <c r="F11" s="58" t="s">
        <v>17</v>
      </c>
      <c r="G11" s="59"/>
      <c r="H11" s="58" t="s">
        <v>26</v>
      </c>
      <c r="I11" s="59"/>
      <c r="J11" s="544"/>
      <c r="K11" s="545"/>
      <c r="L11" s="514"/>
      <c r="M11" s="515"/>
      <c r="N11" s="515"/>
      <c r="O11" s="516"/>
    </row>
    <row r="12" spans="1:16" s="53" customFormat="1" ht="15.75" thickBot="1">
      <c r="A12" s="531"/>
      <c r="B12" s="531"/>
      <c r="C12" s="531"/>
      <c r="D12" s="531"/>
      <c r="E12" s="531"/>
      <c r="F12" s="531"/>
      <c r="G12" s="531"/>
      <c r="H12" s="531"/>
      <c r="I12" s="531"/>
      <c r="J12" s="531"/>
      <c r="K12" s="531"/>
      <c r="L12" s="531"/>
      <c r="M12" s="531"/>
      <c r="N12" s="531"/>
      <c r="O12" s="531"/>
    </row>
    <row r="13" spans="1:16" ht="18" customHeight="1" thickBot="1">
      <c r="B13" s="517" t="s">
        <v>10</v>
      </c>
      <c r="C13" s="518"/>
      <c r="D13" s="435" t="s">
        <v>4</v>
      </c>
      <c r="E13" s="436"/>
      <c r="F13" s="436"/>
      <c r="G13" s="436"/>
      <c r="H13" s="437"/>
      <c r="I13" s="435" t="s">
        <v>5</v>
      </c>
      <c r="J13" s="436"/>
      <c r="K13" s="436"/>
      <c r="L13" s="436"/>
      <c r="M13" s="436"/>
      <c r="N13" s="436"/>
      <c r="O13" s="437"/>
    </row>
    <row r="14" spans="1:16" ht="23.25" customHeight="1">
      <c r="B14" s="519"/>
      <c r="C14" s="520"/>
      <c r="D14" s="526"/>
      <c r="E14" s="527"/>
      <c r="F14" s="527"/>
      <c r="G14" s="527"/>
      <c r="H14" s="528"/>
      <c r="I14" s="529" t="s">
        <v>6</v>
      </c>
      <c r="J14" s="530"/>
      <c r="K14" s="521" t="s">
        <v>7</v>
      </c>
      <c r="L14" s="522"/>
      <c r="M14" s="523" t="s">
        <v>8</v>
      </c>
      <c r="N14" s="522"/>
      <c r="O14" s="524" t="s">
        <v>9</v>
      </c>
    </row>
    <row r="15" spans="1:16" ht="23.25" customHeight="1" thickBot="1">
      <c r="B15" s="324" t="s">
        <v>14</v>
      </c>
      <c r="C15" s="60" t="s">
        <v>13</v>
      </c>
      <c r="D15" s="438"/>
      <c r="E15" s="439"/>
      <c r="F15" s="439"/>
      <c r="G15" s="439"/>
      <c r="H15" s="440"/>
      <c r="I15" s="324" t="s">
        <v>14</v>
      </c>
      <c r="J15" s="325" t="s">
        <v>13</v>
      </c>
      <c r="K15" s="324" t="s">
        <v>14</v>
      </c>
      <c r="L15" s="328" t="s">
        <v>13</v>
      </c>
      <c r="M15" s="326" t="s">
        <v>14</v>
      </c>
      <c r="N15" s="372" t="s">
        <v>13</v>
      </c>
      <c r="O15" s="525"/>
    </row>
    <row r="16" spans="1:16" ht="68.25" customHeight="1">
      <c r="B16" s="61">
        <f t="shared" ref="B16:B58" si="0">IF(C16=""," ",VLOOKUP(C16,PIDI,2,FALSE))</f>
        <v>10110101</v>
      </c>
      <c r="C16" s="364" t="s">
        <v>378</v>
      </c>
      <c r="D16" s="502" t="s">
        <v>1392</v>
      </c>
      <c r="E16" s="503"/>
      <c r="F16" s="503"/>
      <c r="G16" s="503"/>
      <c r="H16" s="504"/>
      <c r="I16" s="61" t="str">
        <f>IF(J16=""," ",VLOOKUP(J16,listas!$K$19:$L$21,2,FALSE))</f>
        <v xml:space="preserve"> </v>
      </c>
      <c r="J16" s="327"/>
      <c r="K16" s="61" t="str">
        <f>IF(L16=""," ",VLOOKUP(L16,PUC!$B$4:$C$789,2,FALSE))</f>
        <v xml:space="preserve"> </v>
      </c>
      <c r="L16" s="327"/>
      <c r="M16" s="61" t="str">
        <f t="shared" ref="M16:M17" si="1">IF(N16=""," ",VLOOKUP(N16,AREAS,2,FALSE))</f>
        <v xml:space="preserve"> </v>
      </c>
      <c r="N16" s="373"/>
      <c r="O16" s="348"/>
      <c r="P16" s="52" t="e">
        <f>IF(J16="GASTOS ADMINISTRATIVOS",GTOSADMIN,IF(J16="INVERSIÓN",INVERSIONES,GTOSNOOPE))</f>
        <v>#VALUE!</v>
      </c>
    </row>
    <row r="17" spans="2:15" ht="60" customHeight="1">
      <c r="B17" s="61">
        <f t="shared" si="0"/>
        <v>10110101</v>
      </c>
      <c r="C17" s="364" t="s">
        <v>378</v>
      </c>
      <c r="D17" s="502" t="s">
        <v>1393</v>
      </c>
      <c r="E17" s="503"/>
      <c r="F17" s="503"/>
      <c r="G17" s="503"/>
      <c r="H17" s="504"/>
      <c r="I17" s="61" t="str">
        <f>IF(J17=""," ",VLOOKUP(J17,listas!$K$19:$L$21,2,FALSE))</f>
        <v xml:space="preserve"> </v>
      </c>
      <c r="J17" s="327"/>
      <c r="K17" s="61" t="str">
        <f>IF(L17=""," ",VLOOKUP(L17,PUC!$B$4:$C$789,2,FALSE))</f>
        <v xml:space="preserve"> </v>
      </c>
      <c r="L17" s="327"/>
      <c r="M17" s="61" t="str">
        <f t="shared" si="1"/>
        <v xml:space="preserve"> </v>
      </c>
      <c r="N17" s="373"/>
      <c r="O17" s="348"/>
    </row>
    <row r="18" spans="2:15" ht="66.75" customHeight="1">
      <c r="B18" s="61">
        <f t="shared" si="0"/>
        <v>10110101</v>
      </c>
      <c r="C18" s="364" t="s">
        <v>378</v>
      </c>
      <c r="D18" s="502" t="s">
        <v>1394</v>
      </c>
      <c r="E18" s="503"/>
      <c r="F18" s="503"/>
      <c r="G18" s="503"/>
      <c r="H18" s="504"/>
      <c r="I18" s="61" t="str">
        <f>IF(J18=""," ",VLOOKUP(J18,listas!$K$19:$L$21,2,FALSE))</f>
        <v xml:space="preserve"> </v>
      </c>
      <c r="J18" s="327"/>
      <c r="K18" s="61" t="str">
        <f>IF(L18=""," ",VLOOKUP(L18,PUC!$B$4:$C$789,2,FALSE))</f>
        <v xml:space="preserve"> </v>
      </c>
      <c r="L18" s="327"/>
      <c r="M18" s="61" t="str">
        <f t="shared" ref="M18:M59" si="2">IF(N18=""," ",VLOOKUP(N18,AREAS,2,FALSE))</f>
        <v xml:space="preserve"> </v>
      </c>
      <c r="N18" s="373"/>
      <c r="O18" s="348"/>
    </row>
    <row r="19" spans="2:15" ht="54.75" customHeight="1">
      <c r="B19" s="61">
        <f t="shared" ref="B19" si="3">IF(C19=""," ",VLOOKUP(C19,PIDI,2,FALSE))</f>
        <v>10110101</v>
      </c>
      <c r="C19" s="364" t="s">
        <v>378</v>
      </c>
      <c r="D19" s="502" t="s">
        <v>1388</v>
      </c>
      <c r="E19" s="503"/>
      <c r="F19" s="503"/>
      <c r="G19" s="503"/>
      <c r="H19" s="504"/>
      <c r="I19" s="61"/>
      <c r="J19" s="327"/>
      <c r="K19" s="61"/>
      <c r="L19" s="327"/>
      <c r="M19" s="61"/>
      <c r="N19" s="373"/>
      <c r="O19" s="348"/>
    </row>
    <row r="20" spans="2:15" ht="77.25" customHeight="1">
      <c r="B20" s="61">
        <f t="shared" si="0"/>
        <v>10110101</v>
      </c>
      <c r="C20" s="364" t="s">
        <v>378</v>
      </c>
      <c r="D20" s="502" t="s">
        <v>1395</v>
      </c>
      <c r="E20" s="503"/>
      <c r="F20" s="503"/>
      <c r="G20" s="503"/>
      <c r="H20" s="504"/>
      <c r="I20" s="61" t="str">
        <f>IF(J20=""," ",VLOOKUP(J20,listas!$K$19:$L$21,2,FALSE))</f>
        <v>06</v>
      </c>
      <c r="J20" s="327" t="s">
        <v>366</v>
      </c>
      <c r="K20" s="61">
        <f>IF(L20=""," ",VLOOKUP(L20,PUC!$B$4:$C$789,2,FALSE))</f>
        <v>5135600101</v>
      </c>
      <c r="L20" s="327" t="s">
        <v>949</v>
      </c>
      <c r="M20" s="61" t="str">
        <f t="shared" si="2"/>
        <v>07</v>
      </c>
      <c r="N20" s="373" t="s">
        <v>269</v>
      </c>
      <c r="O20" s="348"/>
    </row>
    <row r="21" spans="2:15" ht="66" customHeight="1">
      <c r="B21" s="61">
        <f t="shared" si="0"/>
        <v>10110101</v>
      </c>
      <c r="C21" s="364" t="s">
        <v>378</v>
      </c>
      <c r="D21" s="502" t="s">
        <v>1396</v>
      </c>
      <c r="E21" s="503"/>
      <c r="F21" s="503"/>
      <c r="G21" s="503"/>
      <c r="H21" s="504"/>
      <c r="I21" s="61" t="str">
        <f>IF(J21=""," ",VLOOKUP(J21,listas!$K$19:$L$21,2,FALSE))</f>
        <v xml:space="preserve"> </v>
      </c>
      <c r="J21" s="327"/>
      <c r="K21" s="61" t="str">
        <f>IF(L21=""," ",VLOOKUP(L21,PUC!$B$4:$C$789,2,FALSE))</f>
        <v xml:space="preserve"> </v>
      </c>
      <c r="L21" s="327"/>
      <c r="M21" s="61" t="str">
        <f t="shared" si="2"/>
        <v xml:space="preserve"> </v>
      </c>
      <c r="N21" s="373"/>
      <c r="O21" s="348"/>
    </row>
    <row r="22" spans="2:15" ht="99.75" customHeight="1">
      <c r="B22" s="61">
        <f t="shared" si="0"/>
        <v>10110101</v>
      </c>
      <c r="C22" s="364" t="s">
        <v>378</v>
      </c>
      <c r="D22" s="502" t="s">
        <v>1399</v>
      </c>
      <c r="E22" s="503"/>
      <c r="F22" s="503"/>
      <c r="G22" s="503"/>
      <c r="H22" s="504"/>
      <c r="I22" s="61" t="str">
        <f>IF(J22=""," ",VLOOKUP(J22,listas!$K$19:$L$21,2,FALSE))</f>
        <v>06</v>
      </c>
      <c r="J22" s="327" t="s">
        <v>366</v>
      </c>
      <c r="K22" s="61">
        <f>IF(L22=""," ",VLOOKUP(L22,PUC!$B$4:$C$789,2,FALSE))</f>
        <v>5135600101</v>
      </c>
      <c r="L22" s="327" t="s">
        <v>949</v>
      </c>
      <c r="M22" s="61" t="str">
        <f t="shared" ref="M22" si="4">IF(N22=""," ",VLOOKUP(N22,AREAS,2,FALSE))</f>
        <v>07</v>
      </c>
      <c r="N22" s="373" t="s">
        <v>269</v>
      </c>
      <c r="O22" s="348">
        <v>200000</v>
      </c>
    </row>
    <row r="23" spans="2:15" ht="75.75" customHeight="1">
      <c r="B23" s="61">
        <f t="shared" si="0"/>
        <v>10110101</v>
      </c>
      <c r="C23" s="364" t="s">
        <v>378</v>
      </c>
      <c r="D23" s="502" t="s">
        <v>1400</v>
      </c>
      <c r="E23" s="503"/>
      <c r="F23" s="503"/>
      <c r="G23" s="503"/>
      <c r="H23" s="504"/>
      <c r="I23" s="61" t="str">
        <f>IF(J23=""," ",VLOOKUP(J23,listas!$K$19:$L$21,2,FALSE))</f>
        <v xml:space="preserve"> </v>
      </c>
      <c r="J23" s="327"/>
      <c r="K23" s="61" t="str">
        <f>IF(L23=""," ",VLOOKUP(L23,PUC!$B$4:$C$789,2,FALSE))</f>
        <v xml:space="preserve"> </v>
      </c>
      <c r="L23" s="327"/>
      <c r="M23" s="61" t="str">
        <f t="shared" si="2"/>
        <v xml:space="preserve"> </v>
      </c>
      <c r="N23" s="373"/>
      <c r="O23" s="348"/>
    </row>
    <row r="24" spans="2:15" ht="57" customHeight="1">
      <c r="B24" s="61">
        <f t="shared" ref="B24" si="5">IF(C24=""," ",VLOOKUP(C24,PIDI,2,FALSE))</f>
        <v>10110101</v>
      </c>
      <c r="C24" s="364" t="s">
        <v>378</v>
      </c>
      <c r="D24" s="502" t="s">
        <v>1398</v>
      </c>
      <c r="E24" s="503"/>
      <c r="F24" s="503"/>
      <c r="G24" s="503"/>
      <c r="H24" s="504"/>
      <c r="I24" s="61"/>
      <c r="J24" s="327"/>
      <c r="K24" s="61"/>
      <c r="L24" s="327"/>
      <c r="M24" s="61"/>
      <c r="N24" s="373"/>
      <c r="O24" s="348"/>
    </row>
    <row r="25" spans="2:15" ht="57" customHeight="1">
      <c r="B25" s="61">
        <f t="shared" ref="B25" si="6">IF(C25=""," ",VLOOKUP(C25,PIDI,2,FALSE))</f>
        <v>10110101</v>
      </c>
      <c r="C25" s="364" t="s">
        <v>378</v>
      </c>
      <c r="D25" s="502" t="s">
        <v>1401</v>
      </c>
      <c r="E25" s="503"/>
      <c r="F25" s="503"/>
      <c r="G25" s="503"/>
      <c r="H25" s="504"/>
      <c r="I25" s="61"/>
      <c r="J25" s="327"/>
      <c r="K25" s="61"/>
      <c r="L25" s="327"/>
      <c r="M25" s="61"/>
      <c r="N25" s="373"/>
      <c r="O25" s="348"/>
    </row>
    <row r="26" spans="2:15" ht="57" customHeight="1">
      <c r="B26" s="61">
        <f t="shared" ref="B26" si="7">IF(C26=""," ",VLOOKUP(C26,PIDI,2,FALSE))</f>
        <v>10110101</v>
      </c>
      <c r="C26" s="364" t="s">
        <v>378</v>
      </c>
      <c r="D26" s="502" t="s">
        <v>1402</v>
      </c>
      <c r="E26" s="503"/>
      <c r="F26" s="503"/>
      <c r="G26" s="503"/>
      <c r="H26" s="504"/>
      <c r="I26" s="61"/>
      <c r="J26" s="327"/>
      <c r="K26" s="61"/>
      <c r="L26" s="327"/>
      <c r="M26" s="61"/>
      <c r="N26" s="373"/>
      <c r="O26" s="348"/>
    </row>
    <row r="27" spans="2:15" ht="123" customHeight="1">
      <c r="B27" s="61">
        <f t="shared" si="0"/>
        <v>10110101</v>
      </c>
      <c r="C27" s="364" t="s">
        <v>378</v>
      </c>
      <c r="D27" s="502" t="s">
        <v>1397</v>
      </c>
      <c r="E27" s="503"/>
      <c r="F27" s="503"/>
      <c r="G27" s="503"/>
      <c r="H27" s="504"/>
      <c r="I27" s="61" t="str">
        <f>IF(J27=""," ",VLOOKUP(J27,listas!$K$19:$L$21,2,FALSE))</f>
        <v xml:space="preserve"> </v>
      </c>
      <c r="J27" s="327"/>
      <c r="K27" s="61" t="str">
        <f>IF(L27=""," ",VLOOKUP(L27,PUC!$B$4:$C$789,2,FALSE))</f>
        <v xml:space="preserve"> </v>
      </c>
      <c r="L27" s="327"/>
      <c r="M27" s="61" t="str">
        <f t="shared" si="2"/>
        <v xml:space="preserve"> </v>
      </c>
      <c r="N27" s="373"/>
      <c r="O27" s="348"/>
    </row>
    <row r="28" spans="2:15" ht="78" customHeight="1">
      <c r="B28" s="61">
        <f t="shared" ref="B28" si="8">IF(C28=""," ",VLOOKUP(C28,PIDI,2,FALSE))</f>
        <v>10110101</v>
      </c>
      <c r="C28" s="364" t="s">
        <v>378</v>
      </c>
      <c r="D28" s="502" t="s">
        <v>1403</v>
      </c>
      <c r="E28" s="503"/>
      <c r="F28" s="503"/>
      <c r="G28" s="503"/>
      <c r="H28" s="504"/>
      <c r="I28" s="61"/>
      <c r="J28" s="327"/>
      <c r="K28" s="61"/>
      <c r="L28" s="327"/>
      <c r="M28" s="61"/>
      <c r="N28" s="373"/>
      <c r="O28" s="348"/>
    </row>
    <row r="29" spans="2:15" ht="30.75" customHeight="1">
      <c r="B29" s="61">
        <f t="shared" si="0"/>
        <v>10110101</v>
      </c>
      <c r="C29" s="364" t="s">
        <v>378</v>
      </c>
      <c r="D29" s="502" t="s">
        <v>1404</v>
      </c>
      <c r="E29" s="503"/>
      <c r="F29" s="503"/>
      <c r="G29" s="503"/>
      <c r="H29" s="504"/>
      <c r="I29" s="61" t="str">
        <f>IF(J29=""," ",VLOOKUP(J29,listas!$K$19:$L$21,2,FALSE))</f>
        <v>06</v>
      </c>
      <c r="J29" s="327" t="s">
        <v>366</v>
      </c>
      <c r="K29" s="61">
        <f>IF(L29=""," ",VLOOKUP(L29,PUC!$B$4:$C$789,2,FALSE))</f>
        <v>5155150101</v>
      </c>
      <c r="L29" s="327" t="s">
        <v>862</v>
      </c>
      <c r="M29" s="61" t="str">
        <f t="shared" si="2"/>
        <v>07</v>
      </c>
      <c r="N29" s="373" t="s">
        <v>269</v>
      </c>
      <c r="O29" s="348">
        <v>600000</v>
      </c>
    </row>
    <row r="30" spans="2:15" ht="30.75" customHeight="1">
      <c r="B30" s="61">
        <f t="shared" si="0"/>
        <v>10110101</v>
      </c>
      <c r="C30" s="364" t="s">
        <v>378</v>
      </c>
      <c r="D30" s="502"/>
      <c r="E30" s="503"/>
      <c r="F30" s="503"/>
      <c r="G30" s="503"/>
      <c r="H30" s="504"/>
      <c r="I30" s="61" t="str">
        <f>IF(J30=""," ",VLOOKUP(J30,listas!$K$19:$L$21,2,FALSE))</f>
        <v>06</v>
      </c>
      <c r="J30" s="327" t="s">
        <v>366</v>
      </c>
      <c r="K30" s="61">
        <f>IF(L30=""," ",VLOOKUP(L30,PUC!$B$4:$C$789,2,FALSE))</f>
        <v>5155050101</v>
      </c>
      <c r="L30" s="327" t="s">
        <v>860</v>
      </c>
      <c r="M30" s="61" t="str">
        <f t="shared" si="2"/>
        <v>07</v>
      </c>
      <c r="N30" s="373" t="s">
        <v>269</v>
      </c>
      <c r="O30" s="348">
        <v>500000</v>
      </c>
    </row>
    <row r="31" spans="2:15" ht="30.75" customHeight="1">
      <c r="B31" s="61">
        <f t="shared" si="0"/>
        <v>10110101</v>
      </c>
      <c r="C31" s="364" t="s">
        <v>378</v>
      </c>
      <c r="D31" s="508" t="s">
        <v>1389</v>
      </c>
      <c r="E31" s="509"/>
      <c r="F31" s="509"/>
      <c r="G31" s="509"/>
      <c r="H31" s="510"/>
      <c r="I31" s="61" t="str">
        <f>IF(J31=""," ",VLOOKUP(J31,listas!$K$19:$L$21,2,FALSE))</f>
        <v>06</v>
      </c>
      <c r="J31" s="327" t="s">
        <v>366</v>
      </c>
      <c r="K31" s="61">
        <f>IF(L31=""," ",VLOOKUP(L31,PUC!$B$4:$C$789,2,FALSE))</f>
        <v>5155150101</v>
      </c>
      <c r="L31" s="327" t="s">
        <v>862</v>
      </c>
      <c r="M31" s="61" t="str">
        <f t="shared" si="2"/>
        <v>07</v>
      </c>
      <c r="N31" s="373" t="s">
        <v>269</v>
      </c>
      <c r="O31" s="348">
        <v>500000</v>
      </c>
    </row>
    <row r="32" spans="2:15" ht="30.75" customHeight="1">
      <c r="B32" s="61">
        <f t="shared" si="0"/>
        <v>10110101</v>
      </c>
      <c r="C32" s="364" t="s">
        <v>378</v>
      </c>
      <c r="D32" s="508"/>
      <c r="E32" s="509"/>
      <c r="F32" s="509"/>
      <c r="G32" s="509"/>
      <c r="H32" s="510"/>
      <c r="I32" s="61" t="str">
        <f>IF(J32=""," ",VLOOKUP(J32,listas!$K$19:$L$21,2,FALSE))</f>
        <v>06</v>
      </c>
      <c r="J32" s="327" t="s">
        <v>366</v>
      </c>
      <c r="K32" s="61">
        <f>IF(L32=""," ",VLOOKUP(L32,PUC!$B$4:$C$789,2,FALSE))</f>
        <v>5105210101</v>
      </c>
      <c r="L32" s="327" t="s">
        <v>956</v>
      </c>
      <c r="M32" s="61" t="str">
        <f t="shared" si="2"/>
        <v>07</v>
      </c>
      <c r="N32" s="373" t="s">
        <v>269</v>
      </c>
      <c r="O32" s="348">
        <f>324000*3*2</f>
        <v>1944000</v>
      </c>
    </row>
    <row r="33" spans="2:15" ht="30.75" customHeight="1">
      <c r="B33" s="61">
        <f t="shared" si="0"/>
        <v>10110101</v>
      </c>
      <c r="C33" s="364" t="s">
        <v>378</v>
      </c>
      <c r="D33" s="502" t="s">
        <v>1391</v>
      </c>
      <c r="E33" s="503"/>
      <c r="F33" s="503"/>
      <c r="G33" s="503"/>
      <c r="H33" s="504"/>
      <c r="I33" s="61" t="str">
        <f>IF(J33=""," ",VLOOKUP(J33,listas!$K$19:$L$21,2,FALSE))</f>
        <v xml:space="preserve"> </v>
      </c>
      <c r="J33" s="327"/>
      <c r="K33" s="61" t="str">
        <f>IF(L33=""," ",VLOOKUP(L33,PUC!$B$4:$C$789,2,FALSE))</f>
        <v xml:space="preserve"> </v>
      </c>
      <c r="L33" s="327"/>
      <c r="M33" s="61" t="str">
        <f t="shared" si="2"/>
        <v xml:space="preserve"> </v>
      </c>
      <c r="N33" s="373"/>
      <c r="O33" s="348"/>
    </row>
    <row r="34" spans="2:15" ht="52.5" customHeight="1">
      <c r="B34" s="61">
        <f t="shared" si="0"/>
        <v>10110101</v>
      </c>
      <c r="C34" s="364" t="s">
        <v>378</v>
      </c>
      <c r="D34" s="502"/>
      <c r="E34" s="503"/>
      <c r="F34" s="503"/>
      <c r="G34" s="503"/>
      <c r="H34" s="504"/>
      <c r="I34" s="61" t="str">
        <f>IF(J34=""," ",VLOOKUP(J34,listas!$K$19:$L$21,2,FALSE))</f>
        <v>06</v>
      </c>
      <c r="J34" s="327" t="s">
        <v>366</v>
      </c>
      <c r="K34" s="61">
        <f>IF(L34=""," ",VLOOKUP(L34,PUC!$B$4:$C$789,2,FALSE))</f>
        <v>5195600101</v>
      </c>
      <c r="L34" s="327" t="s">
        <v>817</v>
      </c>
      <c r="M34" s="61" t="str">
        <f t="shared" si="2"/>
        <v>07</v>
      </c>
      <c r="N34" s="373" t="s">
        <v>269</v>
      </c>
      <c r="O34" s="348">
        <v>2000000</v>
      </c>
    </row>
    <row r="35" spans="2:15" ht="47.25" customHeight="1">
      <c r="B35" s="61">
        <f t="shared" si="0"/>
        <v>10110101</v>
      </c>
      <c r="C35" s="364" t="s">
        <v>378</v>
      </c>
      <c r="D35" s="502" t="s">
        <v>1390</v>
      </c>
      <c r="E35" s="503"/>
      <c r="F35" s="503"/>
      <c r="G35" s="503"/>
      <c r="H35" s="504"/>
      <c r="I35" s="61" t="str">
        <f>IF(J35=""," ",VLOOKUP(J35,listas!$K$19:$L$21,2,FALSE))</f>
        <v xml:space="preserve"> </v>
      </c>
      <c r="J35" s="327"/>
      <c r="K35" s="61" t="str">
        <f>IF(L35=""," ",VLOOKUP(L35,PUC!$B$4:$C$789,2,FALSE))</f>
        <v xml:space="preserve"> </v>
      </c>
      <c r="L35" s="327"/>
      <c r="M35" s="61" t="str">
        <f t="shared" si="2"/>
        <v xml:space="preserve"> </v>
      </c>
      <c r="N35" s="373"/>
      <c r="O35" s="381"/>
    </row>
    <row r="36" spans="2:15" ht="48" customHeight="1">
      <c r="B36" s="61">
        <f t="shared" si="0"/>
        <v>10110101</v>
      </c>
      <c r="C36" s="364" t="s">
        <v>378</v>
      </c>
      <c r="D36" s="502"/>
      <c r="E36" s="503"/>
      <c r="F36" s="503"/>
      <c r="G36" s="503"/>
      <c r="H36" s="504"/>
      <c r="I36" s="61" t="str">
        <f>IF(J36=""," ",VLOOKUP(J36,listas!$K$19:$L$21,2,FALSE))</f>
        <v xml:space="preserve"> </v>
      </c>
      <c r="J36" s="327"/>
      <c r="K36" s="61" t="str">
        <f>IF(L36=""," ",VLOOKUP(L36,PUC!$B$4:$C$789,2,FALSE))</f>
        <v xml:space="preserve"> </v>
      </c>
      <c r="L36" s="327"/>
      <c r="M36" s="61" t="str">
        <f t="shared" si="2"/>
        <v xml:space="preserve"> </v>
      </c>
      <c r="N36" s="373"/>
      <c r="O36" s="348"/>
    </row>
    <row r="37" spans="2:15" ht="53.25" customHeight="1">
      <c r="B37" s="61">
        <f t="shared" si="0"/>
        <v>10110101</v>
      </c>
      <c r="C37" s="364" t="s">
        <v>378</v>
      </c>
      <c r="D37" s="502"/>
      <c r="E37" s="503"/>
      <c r="F37" s="503"/>
      <c r="G37" s="503"/>
      <c r="H37" s="504"/>
      <c r="I37" s="61" t="str">
        <f>IF(J37=""," ",VLOOKUP(J37,listas!$K$19:$L$21,2,FALSE))</f>
        <v xml:space="preserve"> </v>
      </c>
      <c r="J37" s="327"/>
      <c r="K37" s="61" t="str">
        <f>IF(L37=""," ",VLOOKUP(L37,PUC!$B$4:$C$789,2,FALSE))</f>
        <v xml:space="preserve"> </v>
      </c>
      <c r="L37" s="327"/>
      <c r="M37" s="61" t="str">
        <f t="shared" si="2"/>
        <v xml:space="preserve"> </v>
      </c>
      <c r="N37" s="373"/>
      <c r="O37" s="348"/>
    </row>
    <row r="38" spans="2:15" ht="53.25" customHeight="1">
      <c r="B38" s="61">
        <f t="shared" si="0"/>
        <v>10110101</v>
      </c>
      <c r="C38" s="364" t="s">
        <v>378</v>
      </c>
      <c r="D38" s="502"/>
      <c r="E38" s="503"/>
      <c r="F38" s="503"/>
      <c r="G38" s="503"/>
      <c r="H38" s="504"/>
      <c r="I38" s="61" t="str">
        <f>IF(J38=""," ",VLOOKUP(J38,listas!$K$19:$L$21,2,FALSE))</f>
        <v xml:space="preserve"> </v>
      </c>
      <c r="J38" s="327"/>
      <c r="K38" s="61" t="str">
        <f>IF(L38=""," ",VLOOKUP(L38,PUC!$B$4:$C$789,2,FALSE))</f>
        <v xml:space="preserve"> </v>
      </c>
      <c r="L38" s="327"/>
      <c r="M38" s="61" t="str">
        <f t="shared" si="2"/>
        <v xml:space="preserve"> </v>
      </c>
      <c r="N38" s="373"/>
      <c r="O38" s="348"/>
    </row>
    <row r="39" spans="2:15" ht="30.75" customHeight="1">
      <c r="B39" s="365" t="str">
        <f t="shared" si="0"/>
        <v xml:space="preserve"> </v>
      </c>
      <c r="C39" s="366"/>
      <c r="D39" s="378"/>
      <c r="E39" s="379"/>
      <c r="F39" s="379"/>
      <c r="G39" s="379"/>
      <c r="H39" s="380"/>
      <c r="I39" s="365" t="str">
        <f>IF(J39=""," ",VLOOKUP(J39,listas!$K$19:$L$21,2,FALSE))</f>
        <v xml:space="preserve"> </v>
      </c>
      <c r="J39" s="367"/>
      <c r="K39" s="365" t="str">
        <f>IF(L39=""," ",VLOOKUP(L39,PUC!$B$4:$C$789,2,FALSE))</f>
        <v xml:space="preserve"> </v>
      </c>
      <c r="L39" s="367"/>
      <c r="M39" s="365" t="str">
        <f t="shared" si="2"/>
        <v xml:space="preserve"> </v>
      </c>
      <c r="N39" s="374"/>
      <c r="O39" s="368"/>
    </row>
    <row r="40" spans="2:15" ht="50.25" customHeight="1">
      <c r="B40" s="61">
        <f t="shared" si="0"/>
        <v>10110102</v>
      </c>
      <c r="C40" s="364" t="s">
        <v>385</v>
      </c>
      <c r="D40" s="502" t="s">
        <v>1405</v>
      </c>
      <c r="E40" s="503"/>
      <c r="F40" s="503"/>
      <c r="G40" s="503"/>
      <c r="H40" s="504"/>
      <c r="I40" s="61" t="str">
        <f>IF(J40=""," ",VLOOKUP(J40,listas!$K$19:$L$21,2,FALSE))</f>
        <v xml:space="preserve"> </v>
      </c>
      <c r="J40" s="327"/>
      <c r="K40" s="61" t="str">
        <f>IF(L40=""," ",VLOOKUP(L40,PUC!$B$4:$C$789,2,FALSE))</f>
        <v xml:space="preserve"> </v>
      </c>
      <c r="L40" s="327"/>
      <c r="M40" s="61" t="str">
        <f t="shared" si="2"/>
        <v xml:space="preserve"> </v>
      </c>
      <c r="N40" s="373"/>
      <c r="O40" s="348"/>
    </row>
    <row r="41" spans="2:15" ht="50.25" customHeight="1">
      <c r="B41" s="61"/>
      <c r="C41" s="364"/>
      <c r="D41" s="502" t="s">
        <v>1406</v>
      </c>
      <c r="E41" s="503"/>
      <c r="F41" s="503"/>
      <c r="G41" s="503"/>
      <c r="H41" s="504"/>
      <c r="I41" s="61"/>
      <c r="J41" s="327"/>
      <c r="K41" s="61"/>
      <c r="L41" s="327"/>
      <c r="M41" s="61"/>
      <c r="N41" s="373"/>
      <c r="O41" s="348"/>
    </row>
    <row r="42" spans="2:15" ht="50.25" customHeight="1">
      <c r="B42" s="61"/>
      <c r="C42" s="364"/>
      <c r="D42" s="502" t="s">
        <v>1407</v>
      </c>
      <c r="E42" s="503"/>
      <c r="F42" s="503"/>
      <c r="G42" s="503"/>
      <c r="H42" s="504"/>
      <c r="I42" s="61"/>
      <c r="J42" s="327"/>
      <c r="K42" s="61"/>
      <c r="L42" s="327"/>
      <c r="M42" s="61"/>
      <c r="N42" s="373"/>
      <c r="O42" s="348"/>
    </row>
    <row r="43" spans="2:15" ht="71.25" customHeight="1">
      <c r="B43" s="61"/>
      <c r="C43" s="364"/>
      <c r="D43" s="502" t="s">
        <v>1408</v>
      </c>
      <c r="E43" s="503"/>
      <c r="F43" s="503"/>
      <c r="G43" s="503"/>
      <c r="H43" s="504"/>
      <c r="I43" s="61"/>
      <c r="J43" s="327"/>
      <c r="K43" s="61"/>
      <c r="L43" s="327"/>
      <c r="M43" s="61"/>
      <c r="N43" s="373"/>
      <c r="O43" s="348"/>
    </row>
    <row r="44" spans="2:15" ht="139.5" customHeight="1">
      <c r="B44" s="61">
        <f t="shared" si="0"/>
        <v>10110102</v>
      </c>
      <c r="C44" s="364" t="s">
        <v>385</v>
      </c>
      <c r="D44" s="505" t="s">
        <v>1409</v>
      </c>
      <c r="E44" s="506"/>
      <c r="F44" s="506"/>
      <c r="G44" s="506"/>
      <c r="H44" s="507"/>
      <c r="I44" s="61" t="str">
        <f>IF(J44=""," ",VLOOKUP(J44,listas!$K$19:$L$21,2,FALSE))</f>
        <v>06</v>
      </c>
      <c r="J44" s="327" t="s">
        <v>366</v>
      </c>
      <c r="K44" s="61">
        <f>IF(L44=""," ",VLOOKUP(L44,PUC!$B$4:$C$789,2,FALSE))</f>
        <v>5110959595</v>
      </c>
      <c r="L44" s="327" t="s">
        <v>877</v>
      </c>
      <c r="M44" s="61" t="str">
        <f t="shared" si="2"/>
        <v>07</v>
      </c>
      <c r="N44" s="373" t="s">
        <v>269</v>
      </c>
      <c r="O44" s="348">
        <v>4000000</v>
      </c>
    </row>
    <row r="45" spans="2:15" ht="55.5" customHeight="1">
      <c r="B45" s="61">
        <f t="shared" ref="B45" si="9">IF(C45=""," ",VLOOKUP(C45,PIDI,2,FALSE))</f>
        <v>10110102</v>
      </c>
      <c r="C45" s="364" t="s">
        <v>385</v>
      </c>
      <c r="D45" s="505" t="s">
        <v>1410</v>
      </c>
      <c r="E45" s="506"/>
      <c r="F45" s="506"/>
      <c r="G45" s="506"/>
      <c r="H45" s="507"/>
      <c r="I45" s="61" t="str">
        <f>IF(J45=""," ",VLOOKUP(J45,listas!$K$19:$L$21,2,FALSE))</f>
        <v>06</v>
      </c>
      <c r="J45" s="327" t="s">
        <v>366</v>
      </c>
      <c r="K45" s="61">
        <f>IF(L45=""," ",VLOOKUP(L45,PUC!$B$4:$C$789,2,FALSE))</f>
        <v>5110959595</v>
      </c>
      <c r="L45" s="327" t="s">
        <v>877</v>
      </c>
      <c r="M45" s="61" t="str">
        <f t="shared" ref="M45" si="10">IF(N45=""," ",VLOOKUP(N45,AREAS,2,FALSE))</f>
        <v>07</v>
      </c>
      <c r="N45" s="373" t="s">
        <v>269</v>
      </c>
      <c r="O45" s="348">
        <v>5000000</v>
      </c>
    </row>
    <row r="46" spans="2:15" ht="49.5" customHeight="1">
      <c r="B46" s="61">
        <f t="shared" si="0"/>
        <v>10110102</v>
      </c>
      <c r="C46" s="364" t="s">
        <v>385</v>
      </c>
      <c r="D46" s="499" t="s">
        <v>1411</v>
      </c>
      <c r="E46" s="500"/>
      <c r="F46" s="500"/>
      <c r="G46" s="500"/>
      <c r="H46" s="501"/>
      <c r="I46" s="61" t="str">
        <f>IF(J46=""," ",VLOOKUP(J46,listas!$K$19:$L$21,2,FALSE))</f>
        <v xml:space="preserve"> </v>
      </c>
      <c r="J46" s="327"/>
      <c r="K46" s="61" t="str">
        <f>IF(L46=""," ",VLOOKUP(L46,PUC!$B$4:$C$789,2,FALSE))</f>
        <v xml:space="preserve"> </v>
      </c>
      <c r="L46" s="327"/>
      <c r="M46" s="61" t="str">
        <f t="shared" si="2"/>
        <v xml:space="preserve"> </v>
      </c>
      <c r="N46" s="373"/>
      <c r="O46" s="348"/>
    </row>
    <row r="47" spans="2:15" ht="49.5" customHeight="1">
      <c r="B47" s="61">
        <f t="shared" ref="B47:B48" si="11">IF(C47=""," ",VLOOKUP(C47,PIDI,2,FALSE))</f>
        <v>10110102</v>
      </c>
      <c r="C47" s="364" t="s">
        <v>385</v>
      </c>
      <c r="D47" s="499" t="s">
        <v>1412</v>
      </c>
      <c r="E47" s="500"/>
      <c r="F47" s="500"/>
      <c r="G47" s="500"/>
      <c r="H47" s="501"/>
      <c r="I47" s="61"/>
      <c r="J47" s="327"/>
      <c r="K47" s="61"/>
      <c r="L47" s="327"/>
      <c r="M47" s="61"/>
      <c r="N47" s="373"/>
      <c r="O47" s="348"/>
    </row>
    <row r="48" spans="2:15" ht="49.5" customHeight="1">
      <c r="B48" s="61">
        <f t="shared" si="11"/>
        <v>10110102</v>
      </c>
      <c r="C48" s="364" t="s">
        <v>385</v>
      </c>
      <c r="D48" s="499" t="s">
        <v>1413</v>
      </c>
      <c r="E48" s="500"/>
      <c r="F48" s="500"/>
      <c r="G48" s="500"/>
      <c r="H48" s="501"/>
      <c r="I48" s="61"/>
      <c r="J48" s="327"/>
      <c r="K48" s="61"/>
      <c r="L48" s="327"/>
      <c r="M48" s="61"/>
      <c r="N48" s="373"/>
      <c r="O48" s="348"/>
    </row>
    <row r="49" spans="2:15" ht="30.75" customHeight="1">
      <c r="B49" s="61">
        <f t="shared" si="0"/>
        <v>10110102</v>
      </c>
      <c r="C49" s="364" t="s">
        <v>385</v>
      </c>
      <c r="D49" s="499"/>
      <c r="E49" s="500"/>
      <c r="F49" s="500"/>
      <c r="G49" s="500"/>
      <c r="H49" s="501"/>
      <c r="I49" s="61"/>
      <c r="J49" s="327"/>
      <c r="K49" s="61"/>
      <c r="L49" s="327"/>
      <c r="M49" s="61"/>
      <c r="N49" s="373"/>
      <c r="O49" s="348"/>
    </row>
    <row r="50" spans="2:15" ht="43.5" customHeight="1">
      <c r="B50" s="61">
        <f t="shared" si="0"/>
        <v>10110102</v>
      </c>
      <c r="C50" s="364" t="s">
        <v>385</v>
      </c>
      <c r="D50" s="499"/>
      <c r="E50" s="500"/>
      <c r="F50" s="500"/>
      <c r="G50" s="500"/>
      <c r="H50" s="501"/>
      <c r="I50" s="61" t="str">
        <f>IF(J50=""," ",VLOOKUP(J50,listas!$K$19:$L$21,2,FALSE))</f>
        <v xml:space="preserve"> </v>
      </c>
      <c r="J50" s="327"/>
      <c r="K50" s="61" t="str">
        <f>IF(L50=""," ",VLOOKUP(L50,PUC!$B$4:$C$789,2,FALSE))</f>
        <v xml:space="preserve"> </v>
      </c>
      <c r="L50" s="327"/>
      <c r="M50" s="61" t="str">
        <f t="shared" si="2"/>
        <v xml:space="preserve"> </v>
      </c>
      <c r="N50" s="373"/>
      <c r="O50" s="348"/>
    </row>
    <row r="51" spans="2:15" ht="67.5" customHeight="1">
      <c r="B51" s="61">
        <f t="shared" si="0"/>
        <v>10110102</v>
      </c>
      <c r="C51" s="364" t="s">
        <v>385</v>
      </c>
      <c r="D51" s="499"/>
      <c r="E51" s="500"/>
      <c r="F51" s="500"/>
      <c r="G51" s="500"/>
      <c r="H51" s="501"/>
      <c r="I51" s="61"/>
      <c r="J51" s="327"/>
      <c r="K51" s="61"/>
      <c r="L51" s="327"/>
      <c r="M51" s="61"/>
      <c r="N51" s="373"/>
      <c r="O51" s="348"/>
    </row>
    <row r="52" spans="2:15" ht="56.25" customHeight="1">
      <c r="B52" s="61">
        <f t="shared" si="0"/>
        <v>10110102</v>
      </c>
      <c r="C52" s="364" t="s">
        <v>385</v>
      </c>
      <c r="D52" s="499"/>
      <c r="E52" s="500"/>
      <c r="F52" s="500"/>
      <c r="G52" s="500"/>
      <c r="H52" s="501"/>
      <c r="I52" s="61" t="str">
        <f>IF(J52=""," ",VLOOKUP(J52,listas!$K$19:$L$21,2,FALSE))</f>
        <v xml:space="preserve"> </v>
      </c>
      <c r="J52" s="327"/>
      <c r="K52" s="61" t="str">
        <f>IF(L52=""," ",VLOOKUP(L52,PUC!$B$4:$C$789,2,FALSE))</f>
        <v xml:space="preserve"> </v>
      </c>
      <c r="L52" s="327"/>
      <c r="M52" s="61" t="str">
        <f t="shared" si="2"/>
        <v xml:space="preserve"> </v>
      </c>
      <c r="N52" s="373"/>
      <c r="O52" s="348"/>
    </row>
    <row r="53" spans="2:15" ht="48.75" customHeight="1">
      <c r="B53" s="61">
        <f t="shared" si="0"/>
        <v>10110102</v>
      </c>
      <c r="C53" s="364" t="s">
        <v>385</v>
      </c>
      <c r="D53" s="499"/>
      <c r="E53" s="500"/>
      <c r="F53" s="500"/>
      <c r="G53" s="500"/>
      <c r="H53" s="501"/>
      <c r="I53" s="61" t="str">
        <f>IF(J53=""," ",VLOOKUP(J53,listas!$K$19:$L$21,2,FALSE))</f>
        <v xml:space="preserve"> </v>
      </c>
      <c r="J53" s="327"/>
      <c r="K53" s="61"/>
      <c r="L53" s="327"/>
      <c r="M53" s="61"/>
      <c r="N53" s="373"/>
      <c r="O53" s="348"/>
    </row>
    <row r="54" spans="2:15" ht="30.75" customHeight="1">
      <c r="B54" s="61">
        <f t="shared" si="0"/>
        <v>10110102</v>
      </c>
      <c r="C54" s="364" t="s">
        <v>385</v>
      </c>
      <c r="D54" s="499"/>
      <c r="E54" s="500"/>
      <c r="F54" s="500"/>
      <c r="G54" s="500"/>
      <c r="H54" s="501"/>
      <c r="I54" s="61" t="str">
        <f>IF(J54=""," ",VLOOKUP(J54,listas!$K$19:$L$21,2,FALSE))</f>
        <v xml:space="preserve"> </v>
      </c>
      <c r="J54" s="327"/>
      <c r="K54" s="61" t="str">
        <f>IF(L54=""," ",VLOOKUP(L54,PUC!$B$4:$C$789,2,FALSE))</f>
        <v xml:space="preserve"> </v>
      </c>
      <c r="L54" s="327"/>
      <c r="M54" s="61" t="str">
        <f t="shared" si="2"/>
        <v xml:space="preserve"> </v>
      </c>
      <c r="N54" s="373"/>
      <c r="O54" s="348"/>
    </row>
    <row r="55" spans="2:15" ht="30.75" customHeight="1">
      <c r="B55" s="61" t="str">
        <f t="shared" si="0"/>
        <v xml:space="preserve"> </v>
      </c>
      <c r="C55" s="364"/>
      <c r="D55" s="369"/>
      <c r="E55" s="370"/>
      <c r="F55" s="370"/>
      <c r="G55" s="370"/>
      <c r="H55" s="371"/>
      <c r="I55" s="61" t="str">
        <f>IF(J55=""," ",VLOOKUP(J55,listas!$K$19:$L$21,2,FALSE))</f>
        <v xml:space="preserve"> </v>
      </c>
      <c r="J55" s="327"/>
      <c r="K55" s="61" t="str">
        <f>IF(L55=""," ",VLOOKUP(L55,PUC!$B$4:$C$789,2,FALSE))</f>
        <v xml:space="preserve"> </v>
      </c>
      <c r="L55" s="327"/>
      <c r="M55" s="61" t="str">
        <f t="shared" si="2"/>
        <v xml:space="preserve"> </v>
      </c>
      <c r="N55" s="373"/>
      <c r="O55" s="348"/>
    </row>
    <row r="56" spans="2:15" ht="30.75" customHeight="1">
      <c r="B56" s="61" t="str">
        <f t="shared" si="0"/>
        <v xml:space="preserve"> </v>
      </c>
      <c r="C56" s="364"/>
      <c r="D56" s="264"/>
      <c r="E56" s="265"/>
      <c r="F56" s="265"/>
      <c r="G56" s="265"/>
      <c r="H56" s="266"/>
      <c r="I56" s="61" t="str">
        <f>IF(J56=""," ",VLOOKUP(J56,listas!$K$19:$L$21,2,FALSE))</f>
        <v xml:space="preserve"> </v>
      </c>
      <c r="J56" s="327"/>
      <c r="K56" s="61" t="str">
        <f>IF(L56=""," ",VLOOKUP(L56,PUC!$B$4:$C$789,2,FALSE))</f>
        <v xml:space="preserve"> </v>
      </c>
      <c r="L56" s="327"/>
      <c r="M56" s="61" t="str">
        <f t="shared" si="2"/>
        <v xml:space="preserve"> </v>
      </c>
      <c r="N56" s="373"/>
      <c r="O56" s="348"/>
    </row>
    <row r="57" spans="2:15" ht="30.75" customHeight="1">
      <c r="B57" s="61" t="str">
        <f t="shared" si="0"/>
        <v xml:space="preserve"> </v>
      </c>
      <c r="C57" s="364"/>
      <c r="D57" s="264"/>
      <c r="E57" s="265"/>
      <c r="F57" s="265"/>
      <c r="G57" s="265"/>
      <c r="H57" s="266"/>
      <c r="I57" s="61" t="str">
        <f>IF(J57=""," ",VLOOKUP(J57,listas!$K$19:$L$21,2,FALSE))</f>
        <v xml:space="preserve"> </v>
      </c>
      <c r="J57" s="327"/>
      <c r="K57" s="61" t="str">
        <f>IF(L57=""," ",VLOOKUP(L57,PUC!$B$4:$C$789,2,FALSE))</f>
        <v xml:space="preserve"> </v>
      </c>
      <c r="L57" s="327"/>
      <c r="M57" s="61" t="str">
        <f t="shared" si="2"/>
        <v xml:space="preserve"> </v>
      </c>
      <c r="N57" s="373"/>
      <c r="O57" s="348"/>
    </row>
    <row r="58" spans="2:15" ht="30.75" customHeight="1">
      <c r="B58" s="61" t="str">
        <f t="shared" si="0"/>
        <v xml:space="preserve"> </v>
      </c>
      <c r="C58" s="364"/>
      <c r="D58" s="264"/>
      <c r="E58" s="265"/>
      <c r="F58" s="265"/>
      <c r="G58" s="265"/>
      <c r="H58" s="266"/>
      <c r="I58" s="61" t="str">
        <f>IF(J58=""," ",VLOOKUP(J58,listas!$K$19:$L$21,2,FALSE))</f>
        <v xml:space="preserve"> </v>
      </c>
      <c r="J58" s="327"/>
      <c r="K58" s="61" t="str">
        <f>IF(L58=""," ",VLOOKUP(L58,PUC!$B$4:$C$789,2,FALSE))</f>
        <v xml:space="preserve"> </v>
      </c>
      <c r="L58" s="327"/>
      <c r="M58" s="61" t="str">
        <f t="shared" si="2"/>
        <v xml:space="preserve"> </v>
      </c>
      <c r="N58" s="373"/>
      <c r="O58" s="348"/>
    </row>
    <row r="59" spans="2:15" ht="30.75" customHeight="1">
      <c r="B59" s="61" t="str">
        <f t="shared" ref="B59" si="12">IF(C59=""," ",VLOOKUP(C59,PIDI,2,FALSE))</f>
        <v xml:space="preserve"> </v>
      </c>
      <c r="C59" s="364"/>
      <c r="D59" s="264"/>
      <c r="E59" s="265"/>
      <c r="F59" s="265"/>
      <c r="G59" s="265"/>
      <c r="H59" s="266"/>
      <c r="I59" s="61" t="str">
        <f>IF(J59=""," ",VLOOKUP(J59,listas!$K$19:$L$21,2,FALSE))</f>
        <v xml:space="preserve"> </v>
      </c>
      <c r="J59" s="327"/>
      <c r="K59" s="61" t="str">
        <f>IF(L59=""," ",VLOOKUP(L59,PUC!$B$4:$C$789,2,FALSE))</f>
        <v xml:space="preserve"> </v>
      </c>
      <c r="L59" s="327"/>
      <c r="M59" s="61" t="str">
        <f t="shared" si="2"/>
        <v xml:space="preserve"> </v>
      </c>
      <c r="N59" s="373"/>
      <c r="O59" s="348"/>
    </row>
    <row r="60" spans="2:15" ht="30.75" customHeight="1">
      <c r="B60" s="61"/>
      <c r="C60" s="62"/>
      <c r="D60" s="564"/>
      <c r="E60" s="565"/>
      <c r="F60" s="565"/>
      <c r="G60" s="565"/>
      <c r="H60" s="566"/>
      <c r="I60" s="61"/>
      <c r="J60" s="62"/>
      <c r="K60" s="61"/>
      <c r="L60" s="327"/>
      <c r="M60" s="61"/>
      <c r="N60" s="373"/>
      <c r="O60" s="348"/>
    </row>
    <row r="61" spans="2:15" ht="30.75" customHeight="1">
      <c r="B61" s="61"/>
      <c r="C61" s="62"/>
      <c r="D61" s="564"/>
      <c r="E61" s="565"/>
      <c r="F61" s="565"/>
      <c r="G61" s="565"/>
      <c r="H61" s="566"/>
      <c r="I61" s="61"/>
      <c r="J61" s="62"/>
      <c r="K61" s="61"/>
      <c r="L61" s="327"/>
      <c r="M61" s="61"/>
      <c r="N61" s="373"/>
      <c r="O61" s="348"/>
    </row>
    <row r="62" spans="2:15" ht="30.75" customHeight="1">
      <c r="B62" s="61"/>
      <c r="C62" s="62"/>
      <c r="D62" s="564"/>
      <c r="E62" s="565"/>
      <c r="F62" s="565"/>
      <c r="G62" s="565"/>
      <c r="H62" s="566"/>
      <c r="I62" s="61"/>
      <c r="J62" s="62"/>
      <c r="K62" s="61"/>
      <c r="L62" s="327"/>
      <c r="M62" s="61"/>
      <c r="N62" s="373"/>
      <c r="O62" s="348"/>
    </row>
    <row r="63" spans="2:15" ht="30.75" customHeight="1">
      <c r="B63" s="61"/>
      <c r="C63" s="62"/>
      <c r="D63" s="564"/>
      <c r="E63" s="565"/>
      <c r="F63" s="565"/>
      <c r="G63" s="565"/>
      <c r="H63" s="566"/>
      <c r="I63" s="61"/>
      <c r="J63" s="62"/>
      <c r="K63" s="61"/>
      <c r="L63" s="327"/>
      <c r="M63" s="61"/>
      <c r="N63" s="373"/>
      <c r="O63" s="348"/>
    </row>
    <row r="64" spans="2:15" ht="30.75" customHeight="1">
      <c r="B64" s="61"/>
      <c r="C64" s="62"/>
      <c r="D64" s="564"/>
      <c r="E64" s="565"/>
      <c r="F64" s="565"/>
      <c r="G64" s="565"/>
      <c r="H64" s="566"/>
      <c r="I64" s="61"/>
      <c r="J64" s="62"/>
      <c r="K64" s="61"/>
      <c r="L64" s="327"/>
      <c r="M64" s="61"/>
      <c r="N64" s="373"/>
      <c r="O64" s="348"/>
    </row>
    <row r="65" spans="1:16" ht="30.75" customHeight="1" thickBot="1">
      <c r="B65" s="63"/>
      <c r="C65" s="64"/>
      <c r="D65" s="567"/>
      <c r="E65" s="568"/>
      <c r="F65" s="568"/>
      <c r="G65" s="568"/>
      <c r="H65" s="569"/>
      <c r="I65" s="63"/>
      <c r="J65" s="64"/>
      <c r="K65" s="63"/>
      <c r="L65" s="329"/>
      <c r="M65" s="63"/>
      <c r="N65" s="375"/>
      <c r="O65" s="349"/>
    </row>
    <row r="66" spans="1:16" s="66" customFormat="1" ht="34.5" customHeight="1" thickBot="1">
      <c r="A66" s="65"/>
      <c r="L66" s="330"/>
      <c r="M66" s="559" t="s">
        <v>22</v>
      </c>
      <c r="N66" s="560"/>
      <c r="O66" s="350"/>
      <c r="P66" s="68"/>
    </row>
    <row r="67" spans="1:16" s="69" customFormat="1" ht="11.25" customHeight="1" thickBot="1">
      <c r="A67" s="65"/>
      <c r="L67" s="331"/>
      <c r="M67" s="70"/>
      <c r="N67" s="376"/>
      <c r="O67" s="351"/>
    </row>
    <row r="68" spans="1:16" ht="19.5" customHeight="1">
      <c r="B68" s="561"/>
      <c r="C68" s="562"/>
      <c r="D68" s="562"/>
      <c r="E68" s="563"/>
      <c r="F68" s="561"/>
      <c r="G68" s="562"/>
      <c r="H68" s="562"/>
      <c r="I68" s="562"/>
      <c r="J68" s="563"/>
      <c r="K68" s="561"/>
      <c r="L68" s="562"/>
      <c r="M68" s="562"/>
      <c r="N68" s="562"/>
      <c r="O68" s="563"/>
    </row>
    <row r="69" spans="1:16" ht="19.5" customHeight="1">
      <c r="B69" s="556" t="s">
        <v>18</v>
      </c>
      <c r="C69" s="557"/>
      <c r="D69" s="557"/>
      <c r="E69" s="558"/>
      <c r="F69" s="550" t="s">
        <v>159</v>
      </c>
      <c r="G69" s="551"/>
      <c r="H69" s="551"/>
      <c r="I69" s="551"/>
      <c r="J69" s="552"/>
      <c r="K69" s="556" t="s">
        <v>21</v>
      </c>
      <c r="L69" s="557"/>
      <c r="M69" s="557"/>
      <c r="N69" s="557"/>
      <c r="O69" s="558"/>
    </row>
    <row r="70" spans="1:16" ht="19.5" customHeight="1">
      <c r="B70" s="547" t="s">
        <v>3</v>
      </c>
      <c r="C70" s="548"/>
      <c r="D70" s="548"/>
      <c r="E70" s="549"/>
      <c r="F70" s="547" t="s">
        <v>3</v>
      </c>
      <c r="G70" s="548"/>
      <c r="H70" s="548"/>
      <c r="I70" s="548"/>
      <c r="J70" s="549"/>
      <c r="K70" s="547" t="s">
        <v>3</v>
      </c>
      <c r="L70" s="548"/>
      <c r="M70" s="548"/>
      <c r="N70" s="548"/>
      <c r="O70" s="549"/>
    </row>
    <row r="71" spans="1:16" ht="19.5" customHeight="1">
      <c r="B71" s="547" t="s">
        <v>19</v>
      </c>
      <c r="C71" s="548"/>
      <c r="D71" s="548"/>
      <c r="E71" s="549"/>
      <c r="F71" s="547" t="s">
        <v>19</v>
      </c>
      <c r="G71" s="548"/>
      <c r="H71" s="548"/>
      <c r="I71" s="548"/>
      <c r="J71" s="549"/>
      <c r="K71" s="547" t="s">
        <v>19</v>
      </c>
      <c r="L71" s="548"/>
      <c r="M71" s="548"/>
      <c r="N71" s="548"/>
      <c r="O71" s="549"/>
    </row>
    <row r="72" spans="1:16" ht="19.5" customHeight="1">
      <c r="B72" s="547" t="s">
        <v>20</v>
      </c>
      <c r="C72" s="548"/>
      <c r="D72" s="548"/>
      <c r="E72" s="549"/>
      <c r="F72" s="547" t="s">
        <v>20</v>
      </c>
      <c r="G72" s="548"/>
      <c r="H72" s="548"/>
      <c r="I72" s="548"/>
      <c r="J72" s="549"/>
      <c r="K72" s="547" t="s">
        <v>20</v>
      </c>
      <c r="L72" s="548"/>
      <c r="M72" s="548"/>
      <c r="N72" s="548"/>
      <c r="O72" s="549"/>
    </row>
    <row r="73" spans="1:16" ht="19.5" customHeight="1" thickBot="1">
      <c r="B73" s="553"/>
      <c r="C73" s="554"/>
      <c r="D73" s="554"/>
      <c r="E73" s="555"/>
      <c r="F73" s="553"/>
      <c r="G73" s="554"/>
      <c r="H73" s="554"/>
      <c r="I73" s="554"/>
      <c r="J73" s="555"/>
      <c r="K73" s="553"/>
      <c r="L73" s="554"/>
      <c r="M73" s="554"/>
      <c r="N73" s="554"/>
      <c r="O73" s="555"/>
    </row>
  </sheetData>
  <mergeCells count="84">
    <mergeCell ref="D64:H64"/>
    <mergeCell ref="D65:H65"/>
    <mergeCell ref="D60:H60"/>
    <mergeCell ref="D61:H61"/>
    <mergeCell ref="D62:H62"/>
    <mergeCell ref="D63:H63"/>
    <mergeCell ref="M66:N66"/>
    <mergeCell ref="K68:O68"/>
    <mergeCell ref="B69:E69"/>
    <mergeCell ref="B70:E70"/>
    <mergeCell ref="F68:J68"/>
    <mergeCell ref="B68:E68"/>
    <mergeCell ref="B71:E71"/>
    <mergeCell ref="F70:J70"/>
    <mergeCell ref="F69:J69"/>
    <mergeCell ref="F71:J71"/>
    <mergeCell ref="K73:O73"/>
    <mergeCell ref="F73:J73"/>
    <mergeCell ref="B73:E73"/>
    <mergeCell ref="K69:O69"/>
    <mergeCell ref="K70:O70"/>
    <mergeCell ref="K71:O71"/>
    <mergeCell ref="K72:O72"/>
    <mergeCell ref="B72:E72"/>
    <mergeCell ref="F72:J72"/>
    <mergeCell ref="D8:I9"/>
    <mergeCell ref="A7:O7"/>
    <mergeCell ref="A12:O12"/>
    <mergeCell ref="A1:O1"/>
    <mergeCell ref="A4:O4"/>
    <mergeCell ref="A5:O5"/>
    <mergeCell ref="B6:C6"/>
    <mergeCell ref="B2:O2"/>
    <mergeCell ref="B3:O3"/>
    <mergeCell ref="B8:C9"/>
    <mergeCell ref="E6:L6"/>
    <mergeCell ref="N6:O6"/>
    <mergeCell ref="J8:O8"/>
    <mergeCell ref="J9:K9"/>
    <mergeCell ref="J10:K11"/>
    <mergeCell ref="L9:O9"/>
    <mergeCell ref="L10:O11"/>
    <mergeCell ref="B13:C14"/>
    <mergeCell ref="I13:O13"/>
    <mergeCell ref="K14:L14"/>
    <mergeCell ref="M14:N14"/>
    <mergeCell ref="O14:O15"/>
    <mergeCell ref="D13:H15"/>
    <mergeCell ref="I14:J14"/>
    <mergeCell ref="D16:H16"/>
    <mergeCell ref="D17:H17"/>
    <mergeCell ref="D18:H18"/>
    <mergeCell ref="D20:H20"/>
    <mergeCell ref="D21:H21"/>
    <mergeCell ref="D19:H19"/>
    <mergeCell ref="D22:H22"/>
    <mergeCell ref="D23:H23"/>
    <mergeCell ref="D27:H27"/>
    <mergeCell ref="D29:H30"/>
    <mergeCell ref="D31:H32"/>
    <mergeCell ref="D28:H28"/>
    <mergeCell ref="D24:H24"/>
    <mergeCell ref="D25:H25"/>
    <mergeCell ref="D26:H26"/>
    <mergeCell ref="D33:H34"/>
    <mergeCell ref="D40:H40"/>
    <mergeCell ref="D44:H44"/>
    <mergeCell ref="D46:H46"/>
    <mergeCell ref="D49:H49"/>
    <mergeCell ref="D35:H35"/>
    <mergeCell ref="D36:H36"/>
    <mergeCell ref="D38:H38"/>
    <mergeCell ref="D37:H37"/>
    <mergeCell ref="D41:H41"/>
    <mergeCell ref="D42:H42"/>
    <mergeCell ref="D43:H43"/>
    <mergeCell ref="D45:H45"/>
    <mergeCell ref="D47:H47"/>
    <mergeCell ref="D48:H48"/>
    <mergeCell ref="D50:H50"/>
    <mergeCell ref="D51:H51"/>
    <mergeCell ref="D54:H54"/>
    <mergeCell ref="D52:H52"/>
    <mergeCell ref="D53:H53"/>
  </mergeCells>
  <dataValidations count="1">
    <dataValidation type="list" allowBlank="1" showInputMessage="1" showErrorMessage="1" sqref="L54:L59 L16:L52">
      <formula1>IF(J16="GASTOS ADMINISTRATIVOS",GTOSADMIN,IF(J16="INVERSIÓN",INVERSIONES,GTOSNOOPE))</formula1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listas!$H$13:$H$191</xm:f>
          </x14:formula1>
          <xm:sqref>L10:O11</xm:sqref>
        </x14:dataValidation>
        <x14:dataValidation type="list" allowBlank="1" showInputMessage="1" showErrorMessage="1">
          <x14:formula1>
            <xm:f>listas!$B$10:$B$18</xm:f>
          </x14:formula1>
          <xm:sqref>N54:N59 N16:N52</xm:sqref>
        </x14:dataValidation>
        <x14:dataValidation type="list" allowBlank="1" showInputMessage="1" showErrorMessage="1">
          <x14:formula1>
            <xm:f>listas!$K$19:$K$21</xm:f>
          </x14:formula1>
          <xm:sqref>J54:J59 J16:J52</xm:sqref>
        </x14:dataValidation>
        <x14:dataValidation type="list" allowBlank="1" showInputMessage="1" showErrorMessage="1">
          <x14:formula1>
            <xm:f>listas!$N$10:$N$43</xm:f>
          </x14:formula1>
          <xm:sqref>C16:C59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4"/>
  <sheetViews>
    <sheetView showGridLines="0" workbookViewId="0">
      <selection activeCell="J27" sqref="J27"/>
    </sheetView>
  </sheetViews>
  <sheetFormatPr baseColWidth="10" defaultRowHeight="15"/>
  <cols>
    <col min="1" max="1" width="10.140625" bestFit="1" customWidth="1"/>
    <col min="6" max="6" width="11.42578125" customWidth="1"/>
    <col min="7" max="7" width="14.140625" customWidth="1"/>
    <col min="8" max="9" width="13.85546875" customWidth="1"/>
    <col min="10" max="10" width="11.7109375" bestFit="1" customWidth="1"/>
    <col min="11" max="11" width="14.140625" bestFit="1" customWidth="1"/>
    <col min="12" max="12" width="12.5703125" bestFit="1" customWidth="1"/>
    <col min="13" max="13" width="14.140625" bestFit="1" customWidth="1"/>
    <col min="14" max="14" width="14.85546875" bestFit="1" customWidth="1"/>
  </cols>
  <sheetData>
    <row r="3" spans="1:14" ht="15.75" thickBot="1"/>
    <row r="4" spans="1:14" ht="26.25" thickBot="1">
      <c r="A4" s="333" t="s">
        <v>1334</v>
      </c>
      <c r="B4" s="572" t="s">
        <v>30</v>
      </c>
      <c r="C4" s="573"/>
      <c r="D4" s="573"/>
      <c r="E4" s="573"/>
      <c r="F4" s="574"/>
      <c r="G4" s="334" t="s">
        <v>1335</v>
      </c>
      <c r="H4" s="335" t="s">
        <v>1336</v>
      </c>
      <c r="I4" s="336" t="s">
        <v>773</v>
      </c>
      <c r="J4" s="336" t="s">
        <v>1337</v>
      </c>
      <c r="K4" s="334" t="s">
        <v>1338</v>
      </c>
      <c r="L4" s="334" t="s">
        <v>1221</v>
      </c>
      <c r="M4" s="336" t="s">
        <v>1339</v>
      </c>
      <c r="N4" s="334" t="s">
        <v>1340</v>
      </c>
    </row>
    <row r="6" spans="1:14">
      <c r="A6" s="337">
        <v>10010101</v>
      </c>
      <c r="B6" s="570" t="s">
        <v>1341</v>
      </c>
      <c r="C6" s="570"/>
      <c r="D6" s="570"/>
      <c r="E6" s="570"/>
      <c r="F6" s="570"/>
      <c r="G6" s="338"/>
      <c r="H6" s="338">
        <f>+SUMIFS('Gastos mas inversiones'!$O$16:$O$59,'Gastos mas inversiones'!$B$16:$B$59,'Total Presupuesto'!A6,'Gastos mas inversiones'!$I$16:$I$59,2)</f>
        <v>0</v>
      </c>
      <c r="I6" s="338">
        <f>+SUMIFS('Gastos mas inversiones'!$O$16:$O$59,'Gastos mas inversiones'!$B$16:$B$59,'Total Presupuesto'!A6,'Gastos mas inversiones'!$I$16:$I$59,6)</f>
        <v>0</v>
      </c>
      <c r="J6" s="338">
        <f>+SUMIFS('Gastos mas inversiones'!$O$16:$O$59,'Gastos mas inversiones'!$B$16:$B$59,'Total Presupuesto'!A6,'Gastos mas inversiones'!$I$16:$I$59,10)</f>
        <v>0</v>
      </c>
      <c r="K6" s="338">
        <f>SUM(H6:J6)</f>
        <v>0</v>
      </c>
      <c r="L6" s="338">
        <f>+SUMIFS('Gastos mas inversiones'!$O$16:$O$59,'Gastos mas inversiones'!$B$16:$B$59,'Total Presupuesto'!A6,'Gastos mas inversiones'!$I$16:$I$59,9)+SUMIFS('Gastos mas inversiones'!$O$16:$O$59,'Gastos mas inversiones'!$B$16:$B$59,'Total Presupuesto'!A6,'Gastos mas inversiones'!$I$16:$I$59,7)</f>
        <v>0</v>
      </c>
      <c r="M6" s="338">
        <f>+K6+L6</f>
        <v>0</v>
      </c>
      <c r="N6" s="338">
        <f>+G6-M6</f>
        <v>0</v>
      </c>
    </row>
    <row r="7" spans="1:14">
      <c r="A7" s="337">
        <v>10010102</v>
      </c>
      <c r="B7" s="570" t="s">
        <v>1342</v>
      </c>
      <c r="C7" s="570"/>
      <c r="D7" s="570"/>
      <c r="E7" s="570"/>
      <c r="F7" s="570"/>
      <c r="G7" s="338"/>
      <c r="H7" s="338">
        <f>+SUMIFS('Gastos mas inversiones'!$O$16:$O$59,'Gastos mas inversiones'!$B$16:$B$59,'Total Presupuesto'!A7,'Gastos mas inversiones'!$I$16:$I$59,2)</f>
        <v>0</v>
      </c>
      <c r="I7" s="338">
        <f>+SUMIFS('Gastos mas inversiones'!$O$16:$O$59,'Gastos mas inversiones'!$B$16:$B$59,'Total Presupuesto'!A7,'Gastos mas inversiones'!$I$16:$I$59,6)</f>
        <v>0</v>
      </c>
      <c r="J7" s="338">
        <f>+SUMIFS('Gastos mas inversiones'!$O$16:$O$59,'Gastos mas inversiones'!$B$16:$B$59,'Total Presupuesto'!A7,'Gastos mas inversiones'!$I$16:$I$59,10)</f>
        <v>0</v>
      </c>
      <c r="K7" s="338">
        <f t="shared" ref="K7:K41" si="0">SUM(H7:J7)</f>
        <v>0</v>
      </c>
      <c r="L7" s="338">
        <f>+SUMIFS('Gastos mas inversiones'!$O$16:$O$59,'Gastos mas inversiones'!$B$16:$B$59,'Total Presupuesto'!A7,'Gastos mas inversiones'!$I$16:$I$59,9)+SUMIFS('Gastos mas inversiones'!$O$16:$O$59,'Gastos mas inversiones'!$B$16:$B$59,'Total Presupuesto'!A7,'Gastos mas inversiones'!$I$16:$I$59,7)</f>
        <v>0</v>
      </c>
      <c r="M7" s="338">
        <f t="shared" ref="M7:M41" si="1">+K7+L7</f>
        <v>0</v>
      </c>
      <c r="N7" s="338">
        <f t="shared" ref="N7:N41" si="2">+G7-M7</f>
        <v>0</v>
      </c>
    </row>
    <row r="8" spans="1:14">
      <c r="A8" s="337">
        <v>10020101</v>
      </c>
      <c r="B8" s="570" t="s">
        <v>1343</v>
      </c>
      <c r="C8" s="570"/>
      <c r="D8" s="570"/>
      <c r="E8" s="570"/>
      <c r="F8" s="570"/>
      <c r="G8" s="338"/>
      <c r="H8" s="338">
        <f>+SUMIFS('Gastos mas inversiones'!$O$16:$O$59,'Gastos mas inversiones'!$B$16:$B$59,'Total Presupuesto'!A8,'Gastos mas inversiones'!$I$16:$I$59,2)</f>
        <v>0</v>
      </c>
      <c r="I8" s="338">
        <f>+SUMIFS('Gastos mas inversiones'!$O$16:$O$59,'Gastos mas inversiones'!$B$16:$B$59,'Total Presupuesto'!A8,'Gastos mas inversiones'!$I$16:$I$59,6)</f>
        <v>0</v>
      </c>
      <c r="J8" s="338">
        <f>+SUMIFS('Gastos mas inversiones'!$O$16:$O$59,'Gastos mas inversiones'!$B$16:$B$59,'Total Presupuesto'!A8,'Gastos mas inversiones'!$I$16:$I$59,10)</f>
        <v>0</v>
      </c>
      <c r="K8" s="338">
        <f t="shared" si="0"/>
        <v>0</v>
      </c>
      <c r="L8" s="338">
        <f>+SUMIFS('Gastos mas inversiones'!$O$16:$O$59,'Gastos mas inversiones'!$B$16:$B$59,'Total Presupuesto'!A8,'Gastos mas inversiones'!$I$16:$I$59,9)+SUMIFS('Gastos mas inversiones'!$O$16:$O$59,'Gastos mas inversiones'!$B$16:$B$59,'Total Presupuesto'!A8,'Gastos mas inversiones'!$I$16:$I$59,7)</f>
        <v>0</v>
      </c>
      <c r="M8" s="338">
        <f t="shared" si="1"/>
        <v>0</v>
      </c>
      <c r="N8" s="338">
        <f t="shared" si="2"/>
        <v>0</v>
      </c>
    </row>
    <row r="9" spans="1:14">
      <c r="A9" s="337">
        <v>10020102</v>
      </c>
      <c r="B9" s="570" t="s">
        <v>1344</v>
      </c>
      <c r="C9" s="570"/>
      <c r="D9" s="570"/>
      <c r="E9" s="570"/>
      <c r="F9" s="570"/>
      <c r="G9" s="338"/>
      <c r="H9" s="338">
        <f>+SUMIFS('Gastos mas inversiones'!$O$16:$O$59,'Gastos mas inversiones'!$B$16:$B$59,'Total Presupuesto'!A9,'Gastos mas inversiones'!$I$16:$I$59,2)</f>
        <v>0</v>
      </c>
      <c r="I9" s="338">
        <f>+SUMIFS('Gastos mas inversiones'!$O$16:$O$59,'Gastos mas inversiones'!$B$16:$B$59,'Total Presupuesto'!A9,'Gastos mas inversiones'!$I$16:$I$59,6)</f>
        <v>0</v>
      </c>
      <c r="J9" s="338">
        <f>+SUMIFS('Gastos mas inversiones'!$O$16:$O$59,'Gastos mas inversiones'!$B$16:$B$59,'Total Presupuesto'!A9,'Gastos mas inversiones'!$I$16:$I$59,10)</f>
        <v>0</v>
      </c>
      <c r="K9" s="338">
        <f t="shared" si="0"/>
        <v>0</v>
      </c>
      <c r="L9" s="338">
        <f>+SUMIFS('Gastos mas inversiones'!$O$16:$O$59,'Gastos mas inversiones'!$B$16:$B$59,'Total Presupuesto'!A9,'Gastos mas inversiones'!$I$16:$I$59,9)+SUMIFS('Gastos mas inversiones'!$O$16:$O$59,'Gastos mas inversiones'!$B$16:$B$59,'Total Presupuesto'!A9,'Gastos mas inversiones'!$I$16:$I$59,7)</f>
        <v>0</v>
      </c>
      <c r="M9" s="338">
        <f t="shared" si="1"/>
        <v>0</v>
      </c>
      <c r="N9" s="338">
        <f t="shared" si="2"/>
        <v>0</v>
      </c>
    </row>
    <row r="10" spans="1:14">
      <c r="A10" s="337">
        <v>10030101</v>
      </c>
      <c r="B10" s="570" t="s">
        <v>1345</v>
      </c>
      <c r="C10" s="570"/>
      <c r="D10" s="570"/>
      <c r="E10" s="570"/>
      <c r="F10" s="570"/>
      <c r="G10" s="338"/>
      <c r="H10" s="338">
        <f>+SUMIFS('Gastos mas inversiones'!$O$16:$O$59,'Gastos mas inversiones'!$B$16:$B$59,'Total Presupuesto'!A10,'Gastos mas inversiones'!$I$16:$I$59,2)</f>
        <v>0</v>
      </c>
      <c r="I10" s="338">
        <f>+SUMIFS('Gastos mas inversiones'!$O$16:$O$59,'Gastos mas inversiones'!$B$16:$B$59,'Total Presupuesto'!A10,'Gastos mas inversiones'!$I$16:$I$59,6)</f>
        <v>0</v>
      </c>
      <c r="J10" s="338">
        <f>+SUMIFS('Gastos mas inversiones'!$O$16:$O$59,'Gastos mas inversiones'!$B$16:$B$59,'Total Presupuesto'!A10,'Gastos mas inversiones'!$I$16:$I$59,10)</f>
        <v>0</v>
      </c>
      <c r="K10" s="338">
        <f t="shared" si="0"/>
        <v>0</v>
      </c>
      <c r="L10" s="338">
        <f>+SUMIFS('Gastos mas inversiones'!$O$16:$O$59,'Gastos mas inversiones'!$B$16:$B$59,'Total Presupuesto'!A10,'Gastos mas inversiones'!$I$16:$I$59,9)+SUMIFS('Gastos mas inversiones'!$O$16:$O$59,'Gastos mas inversiones'!$B$16:$B$59,'Total Presupuesto'!A10,'Gastos mas inversiones'!$I$16:$I$59,7)</f>
        <v>0</v>
      </c>
      <c r="M10" s="338">
        <f t="shared" si="1"/>
        <v>0</v>
      </c>
      <c r="N10" s="338">
        <f t="shared" si="2"/>
        <v>0</v>
      </c>
    </row>
    <row r="11" spans="1:14">
      <c r="A11" s="337">
        <v>10030102</v>
      </c>
      <c r="B11" s="570" t="s">
        <v>1346</v>
      </c>
      <c r="C11" s="570"/>
      <c r="D11" s="570"/>
      <c r="E11" s="570"/>
      <c r="F11" s="570"/>
      <c r="G11" s="338"/>
      <c r="H11" s="338">
        <f>+SUMIFS('Gastos mas inversiones'!$O$16:$O$59,'Gastos mas inversiones'!$B$16:$B$59,'Total Presupuesto'!A11,'Gastos mas inversiones'!$I$16:$I$59,2)</f>
        <v>0</v>
      </c>
      <c r="I11" s="338">
        <f>+SUMIFS('Gastos mas inversiones'!$O$16:$O$59,'Gastos mas inversiones'!$B$16:$B$59,'Total Presupuesto'!A11,'Gastos mas inversiones'!$I$16:$I$59,6)</f>
        <v>0</v>
      </c>
      <c r="J11" s="338">
        <f>+SUMIFS('Gastos mas inversiones'!$O$16:$O$59,'Gastos mas inversiones'!$B$16:$B$59,'Total Presupuesto'!A11,'Gastos mas inversiones'!$I$16:$I$59,10)</f>
        <v>0</v>
      </c>
      <c r="K11" s="338">
        <f t="shared" si="0"/>
        <v>0</v>
      </c>
      <c r="L11" s="338">
        <f>+SUMIFS('Gastos mas inversiones'!$O$16:$O$59,'Gastos mas inversiones'!$B$16:$B$59,'Total Presupuesto'!A11,'Gastos mas inversiones'!$I$16:$I$59,9)+SUMIFS('Gastos mas inversiones'!$O$16:$O$59,'Gastos mas inversiones'!$B$16:$B$59,'Total Presupuesto'!A11,'Gastos mas inversiones'!$I$16:$I$59,7)</f>
        <v>0</v>
      </c>
      <c r="M11" s="338">
        <f t="shared" si="1"/>
        <v>0</v>
      </c>
      <c r="N11" s="338">
        <f t="shared" si="2"/>
        <v>0</v>
      </c>
    </row>
    <row r="12" spans="1:14">
      <c r="A12" s="337">
        <v>10040101</v>
      </c>
      <c r="B12" s="570" t="s">
        <v>1347</v>
      </c>
      <c r="C12" s="570"/>
      <c r="D12" s="570"/>
      <c r="E12" s="570"/>
      <c r="F12" s="570"/>
      <c r="G12" s="338"/>
      <c r="H12" s="338">
        <f>+SUMIFS('Gastos mas inversiones'!$O$16:$O$59,'Gastos mas inversiones'!$B$16:$B$59,'Total Presupuesto'!A12,'Gastos mas inversiones'!$I$16:$I$59,2)</f>
        <v>0</v>
      </c>
      <c r="I12" s="338">
        <f>+SUMIFS('Gastos mas inversiones'!$O$16:$O$59,'Gastos mas inversiones'!$B$16:$B$59,'Total Presupuesto'!A12,'Gastos mas inversiones'!$I$16:$I$59,6)</f>
        <v>0</v>
      </c>
      <c r="J12" s="338">
        <f>+SUMIFS('Gastos mas inversiones'!$O$16:$O$59,'Gastos mas inversiones'!$B$16:$B$59,'Total Presupuesto'!A12,'Gastos mas inversiones'!$I$16:$I$59,10)</f>
        <v>0</v>
      </c>
      <c r="K12" s="338">
        <f t="shared" si="0"/>
        <v>0</v>
      </c>
      <c r="L12" s="338">
        <f>+SUMIFS('Gastos mas inversiones'!$O$16:$O$59,'Gastos mas inversiones'!$B$16:$B$59,'Total Presupuesto'!A12,'Gastos mas inversiones'!$I$16:$I$59,9)+SUMIFS('Gastos mas inversiones'!$O$16:$O$59,'Gastos mas inversiones'!$B$16:$B$59,'Total Presupuesto'!A12,'Gastos mas inversiones'!$I$16:$I$59,7)</f>
        <v>0</v>
      </c>
      <c r="M12" s="338">
        <f t="shared" si="1"/>
        <v>0</v>
      </c>
      <c r="N12" s="338">
        <f t="shared" si="2"/>
        <v>0</v>
      </c>
    </row>
    <row r="13" spans="1:14">
      <c r="A13" s="337">
        <v>10040102</v>
      </c>
      <c r="B13" s="570" t="s">
        <v>1348</v>
      </c>
      <c r="C13" s="570"/>
      <c r="D13" s="570"/>
      <c r="E13" s="570"/>
      <c r="F13" s="570"/>
      <c r="G13" s="338"/>
      <c r="H13" s="338">
        <f>+SUMIFS('Gastos mas inversiones'!$O$16:$O$59,'Gastos mas inversiones'!$B$16:$B$59,'Total Presupuesto'!A13,'Gastos mas inversiones'!$I$16:$I$59,2)</f>
        <v>0</v>
      </c>
      <c r="I13" s="338">
        <f>+SUMIFS('Gastos mas inversiones'!$O$16:$O$59,'Gastos mas inversiones'!$B$16:$B$59,'Total Presupuesto'!A13,'Gastos mas inversiones'!$I$16:$I$59,6)</f>
        <v>0</v>
      </c>
      <c r="J13" s="338">
        <f>+SUMIFS('Gastos mas inversiones'!$O$16:$O$59,'Gastos mas inversiones'!$B$16:$B$59,'Total Presupuesto'!A13,'Gastos mas inversiones'!$I$16:$I$59,10)</f>
        <v>0</v>
      </c>
      <c r="K13" s="338">
        <f t="shared" si="0"/>
        <v>0</v>
      </c>
      <c r="L13" s="338">
        <f>+SUMIFS('Gastos mas inversiones'!$O$16:$O$59,'Gastos mas inversiones'!$B$16:$B$59,'Total Presupuesto'!A13,'Gastos mas inversiones'!$I$16:$I$59,9)+SUMIFS('Gastos mas inversiones'!$O$16:$O$59,'Gastos mas inversiones'!$B$16:$B$59,'Total Presupuesto'!A13,'Gastos mas inversiones'!$I$16:$I$59,7)</f>
        <v>0</v>
      </c>
      <c r="M13" s="338">
        <f t="shared" si="1"/>
        <v>0</v>
      </c>
      <c r="N13" s="338">
        <f t="shared" si="2"/>
        <v>0</v>
      </c>
    </row>
    <row r="14" spans="1:14">
      <c r="A14" s="337">
        <v>10040103</v>
      </c>
      <c r="B14" s="570" t="s">
        <v>1349</v>
      </c>
      <c r="C14" s="570"/>
      <c r="D14" s="570"/>
      <c r="E14" s="570"/>
      <c r="F14" s="570"/>
      <c r="G14" s="338"/>
      <c r="H14" s="338">
        <f>+SUMIFS('Gastos mas inversiones'!$O$16:$O$59,'Gastos mas inversiones'!$B$16:$B$59,'Total Presupuesto'!A14,'Gastos mas inversiones'!$I$16:$I$59,2)</f>
        <v>0</v>
      </c>
      <c r="I14" s="338">
        <f>+SUMIFS('Gastos mas inversiones'!$O$16:$O$59,'Gastos mas inversiones'!$B$16:$B$59,'Total Presupuesto'!A14,'Gastos mas inversiones'!$I$16:$I$59,6)</f>
        <v>0</v>
      </c>
      <c r="J14" s="338">
        <f>+SUMIFS('Gastos mas inversiones'!$O$16:$O$59,'Gastos mas inversiones'!$B$16:$B$59,'Total Presupuesto'!A14,'Gastos mas inversiones'!$I$16:$I$59,10)</f>
        <v>0</v>
      </c>
      <c r="K14" s="338">
        <f t="shared" si="0"/>
        <v>0</v>
      </c>
      <c r="L14" s="338">
        <f>+SUMIFS('Gastos mas inversiones'!$O$16:$O$59,'Gastos mas inversiones'!$B$16:$B$59,'Total Presupuesto'!A14,'Gastos mas inversiones'!$I$16:$I$59,9)+SUMIFS('Gastos mas inversiones'!$O$16:$O$59,'Gastos mas inversiones'!$B$16:$B$59,'Total Presupuesto'!A14,'Gastos mas inversiones'!$I$16:$I$59,7)</f>
        <v>0</v>
      </c>
      <c r="M14" s="338">
        <f t="shared" si="1"/>
        <v>0</v>
      </c>
      <c r="N14" s="338">
        <f t="shared" si="2"/>
        <v>0</v>
      </c>
    </row>
    <row r="15" spans="1:14">
      <c r="A15" s="337">
        <v>10040104</v>
      </c>
      <c r="B15" s="570" t="s">
        <v>1350</v>
      </c>
      <c r="C15" s="570"/>
      <c r="D15" s="570"/>
      <c r="E15" s="570"/>
      <c r="F15" s="570"/>
      <c r="G15" s="338"/>
      <c r="H15" s="338">
        <f>+SUMIFS('Gastos mas inversiones'!$O$16:$O$59,'Gastos mas inversiones'!$B$16:$B$59,'Total Presupuesto'!A15,'Gastos mas inversiones'!$I$16:$I$59,2)</f>
        <v>0</v>
      </c>
      <c r="I15" s="338">
        <f>+SUMIFS('Gastos mas inversiones'!$O$16:$O$59,'Gastos mas inversiones'!$B$16:$B$59,'Total Presupuesto'!A15,'Gastos mas inversiones'!$I$16:$I$59,6)</f>
        <v>0</v>
      </c>
      <c r="J15" s="338">
        <f>+SUMIFS('Gastos mas inversiones'!$O$16:$O$59,'Gastos mas inversiones'!$B$16:$B$59,'Total Presupuesto'!A15,'Gastos mas inversiones'!$I$16:$I$59,10)</f>
        <v>0</v>
      </c>
      <c r="K15" s="338">
        <f t="shared" si="0"/>
        <v>0</v>
      </c>
      <c r="L15" s="338">
        <f>+SUMIFS('Gastos mas inversiones'!$O$16:$O$59,'Gastos mas inversiones'!$B$16:$B$59,'Total Presupuesto'!A15,'Gastos mas inversiones'!$I$16:$I$59,9)+SUMIFS('Gastos mas inversiones'!$O$16:$O$59,'Gastos mas inversiones'!$B$16:$B$59,'Total Presupuesto'!A15,'Gastos mas inversiones'!$I$16:$I$59,7)</f>
        <v>0</v>
      </c>
      <c r="M15" s="338">
        <f t="shared" si="1"/>
        <v>0</v>
      </c>
      <c r="N15" s="338">
        <f t="shared" si="2"/>
        <v>0</v>
      </c>
    </row>
    <row r="16" spans="1:14">
      <c r="A16" s="337">
        <v>10050101</v>
      </c>
      <c r="B16" s="570" t="s">
        <v>1351</v>
      </c>
      <c r="C16" s="570"/>
      <c r="D16" s="570"/>
      <c r="E16" s="570"/>
      <c r="F16" s="570"/>
      <c r="G16" s="338"/>
      <c r="H16" s="338">
        <f>+SUMIFS('Gastos mas inversiones'!$O$16:$O$59,'Gastos mas inversiones'!$B$16:$B$59,'Total Presupuesto'!A16,'Gastos mas inversiones'!$I$16:$I$59,2)</f>
        <v>0</v>
      </c>
      <c r="I16" s="338">
        <f>+SUMIFS('Gastos mas inversiones'!$O$16:$O$59,'Gastos mas inversiones'!$B$16:$B$59,'Total Presupuesto'!A16,'Gastos mas inversiones'!$I$16:$I$59,6)</f>
        <v>0</v>
      </c>
      <c r="J16" s="338">
        <f>+SUMIFS('Gastos mas inversiones'!$O$16:$O$59,'Gastos mas inversiones'!$B$16:$B$59,'Total Presupuesto'!A16,'Gastos mas inversiones'!$I$16:$I$59,10)</f>
        <v>0</v>
      </c>
      <c r="K16" s="338">
        <f t="shared" si="0"/>
        <v>0</v>
      </c>
      <c r="L16" s="338">
        <f>+SUMIFS('Gastos mas inversiones'!$O$16:$O$59,'Gastos mas inversiones'!$B$16:$B$59,'Total Presupuesto'!A16,'Gastos mas inversiones'!$I$16:$I$59,9)+SUMIFS('Gastos mas inversiones'!$O$16:$O$59,'Gastos mas inversiones'!$B$16:$B$59,'Total Presupuesto'!A16,'Gastos mas inversiones'!$I$16:$I$59,7)</f>
        <v>0</v>
      </c>
      <c r="M16" s="338">
        <f t="shared" si="1"/>
        <v>0</v>
      </c>
      <c r="N16" s="338">
        <f t="shared" si="2"/>
        <v>0</v>
      </c>
    </row>
    <row r="17" spans="1:14">
      <c r="A17" s="337">
        <v>10050102</v>
      </c>
      <c r="B17" s="570" t="s">
        <v>1352</v>
      </c>
      <c r="C17" s="570"/>
      <c r="D17" s="570"/>
      <c r="E17" s="570"/>
      <c r="F17" s="570"/>
      <c r="G17" s="338"/>
      <c r="H17" s="338">
        <f>+SUMIFS('Gastos mas inversiones'!$O$16:$O$59,'Gastos mas inversiones'!$B$16:$B$59,'Total Presupuesto'!A17,'Gastos mas inversiones'!$I$16:$I$59,2)</f>
        <v>0</v>
      </c>
      <c r="I17" s="338">
        <f>+SUMIFS('Gastos mas inversiones'!$O$16:$O$59,'Gastos mas inversiones'!$B$16:$B$59,'Total Presupuesto'!A17,'Gastos mas inversiones'!$I$16:$I$59,6)</f>
        <v>0</v>
      </c>
      <c r="J17" s="338">
        <f>+SUMIFS('Gastos mas inversiones'!$O$16:$O$59,'Gastos mas inversiones'!$B$16:$B$59,'Total Presupuesto'!A17,'Gastos mas inversiones'!$I$16:$I$59,10)</f>
        <v>0</v>
      </c>
      <c r="K17" s="338">
        <f t="shared" si="0"/>
        <v>0</v>
      </c>
      <c r="L17" s="338">
        <f>+SUMIFS('Gastos mas inversiones'!$O$16:$O$59,'Gastos mas inversiones'!$B$16:$B$59,'Total Presupuesto'!A17,'Gastos mas inversiones'!$I$16:$I$59,9)+SUMIFS('Gastos mas inversiones'!$O$16:$O$59,'Gastos mas inversiones'!$B$16:$B$59,'Total Presupuesto'!A17,'Gastos mas inversiones'!$I$16:$I$59,7)</f>
        <v>0</v>
      </c>
      <c r="M17" s="338">
        <f t="shared" si="1"/>
        <v>0</v>
      </c>
      <c r="N17" s="338">
        <f t="shared" si="2"/>
        <v>0</v>
      </c>
    </row>
    <row r="18" spans="1:14">
      <c r="A18" s="337">
        <v>10060101</v>
      </c>
      <c r="B18" s="570" t="s">
        <v>374</v>
      </c>
      <c r="C18" s="570"/>
      <c r="D18" s="570"/>
      <c r="E18" s="570"/>
      <c r="F18" s="570"/>
      <c r="G18" s="338"/>
      <c r="H18" s="338">
        <f>+SUMIFS('Gastos mas inversiones'!$O$16:$O$59,'Gastos mas inversiones'!$B$16:$B$59,'Total Presupuesto'!A18,'Gastos mas inversiones'!$I$16:$I$59,2)</f>
        <v>0</v>
      </c>
      <c r="I18" s="338">
        <f>+SUMIFS('Gastos mas inversiones'!$O$16:$O$59,'Gastos mas inversiones'!$B$16:$B$59,'Total Presupuesto'!A18,'Gastos mas inversiones'!$I$16:$I$59,6)</f>
        <v>0</v>
      </c>
      <c r="J18" s="338">
        <f>+SUMIFS('Gastos mas inversiones'!$O$16:$O$59,'Gastos mas inversiones'!$B$16:$B$59,'Total Presupuesto'!A18,'Gastos mas inversiones'!$I$16:$I$59,10)</f>
        <v>0</v>
      </c>
      <c r="K18" s="338">
        <f t="shared" si="0"/>
        <v>0</v>
      </c>
      <c r="L18" s="338">
        <f>+SUMIFS('Gastos mas inversiones'!$O$16:$O$59,'Gastos mas inversiones'!$B$16:$B$59,'Total Presupuesto'!A18,'Gastos mas inversiones'!$I$16:$I$59,9)+SUMIFS('Gastos mas inversiones'!$O$16:$O$59,'Gastos mas inversiones'!$B$16:$B$59,'Total Presupuesto'!A18,'Gastos mas inversiones'!$I$16:$I$59,7)</f>
        <v>0</v>
      </c>
      <c r="M18" s="338">
        <f t="shared" si="1"/>
        <v>0</v>
      </c>
      <c r="N18" s="338">
        <f t="shared" si="2"/>
        <v>0</v>
      </c>
    </row>
    <row r="19" spans="1:14">
      <c r="A19" s="337">
        <v>10070101</v>
      </c>
      <c r="B19" s="570" t="s">
        <v>1353</v>
      </c>
      <c r="C19" s="570"/>
      <c r="D19" s="570"/>
      <c r="E19" s="570"/>
      <c r="F19" s="570"/>
      <c r="G19" s="338"/>
      <c r="H19" s="338">
        <f>+SUMIFS('Gastos mas inversiones'!$O$16:$O$59,'Gastos mas inversiones'!$B$16:$B$59,'Total Presupuesto'!A19,'Gastos mas inversiones'!$I$16:$I$59,2)</f>
        <v>0</v>
      </c>
      <c r="I19" s="338">
        <f>+SUMIFS('Gastos mas inversiones'!$O$16:$O$59,'Gastos mas inversiones'!$B$16:$B$59,'Total Presupuesto'!A19,'Gastos mas inversiones'!$I$16:$I$59,6)</f>
        <v>0</v>
      </c>
      <c r="J19" s="338">
        <f>+SUMIFS('Gastos mas inversiones'!$O$16:$O$59,'Gastos mas inversiones'!$B$16:$B$59,'Total Presupuesto'!A19,'Gastos mas inversiones'!$I$16:$I$59,10)</f>
        <v>0</v>
      </c>
      <c r="K19" s="338">
        <f t="shared" si="0"/>
        <v>0</v>
      </c>
      <c r="L19" s="338">
        <f>+SUMIFS('Gastos mas inversiones'!$O$16:$O$59,'Gastos mas inversiones'!$B$16:$B$59,'Total Presupuesto'!A19,'Gastos mas inversiones'!$I$16:$I$59,9)+SUMIFS('Gastos mas inversiones'!$O$16:$O$59,'Gastos mas inversiones'!$B$16:$B$59,'Total Presupuesto'!A19,'Gastos mas inversiones'!$I$16:$I$59,7)</f>
        <v>0</v>
      </c>
      <c r="M19" s="338">
        <f t="shared" si="1"/>
        <v>0</v>
      </c>
      <c r="N19" s="338">
        <f t="shared" si="2"/>
        <v>0</v>
      </c>
    </row>
    <row r="20" spans="1:14">
      <c r="A20" s="337">
        <v>10070102</v>
      </c>
      <c r="B20" s="570" t="s">
        <v>1354</v>
      </c>
      <c r="C20" s="570"/>
      <c r="D20" s="570"/>
      <c r="E20" s="570"/>
      <c r="F20" s="570"/>
      <c r="G20" s="338"/>
      <c r="H20" s="338">
        <f>+SUMIFS('Gastos mas inversiones'!$O$16:$O$59,'Gastos mas inversiones'!$B$16:$B$59,'Total Presupuesto'!A20,'Gastos mas inversiones'!$I$16:$I$59,2)</f>
        <v>0</v>
      </c>
      <c r="I20" s="338">
        <f>+SUMIFS('Gastos mas inversiones'!$O$16:$O$59,'Gastos mas inversiones'!$B$16:$B$59,'Total Presupuesto'!A20,'Gastos mas inversiones'!$I$16:$I$59,6)</f>
        <v>0</v>
      </c>
      <c r="J20" s="338">
        <f>+SUMIFS('Gastos mas inversiones'!$O$16:$O$59,'Gastos mas inversiones'!$B$16:$B$59,'Total Presupuesto'!A20,'Gastos mas inversiones'!$I$16:$I$59,10)</f>
        <v>0</v>
      </c>
      <c r="K20" s="338">
        <f t="shared" si="0"/>
        <v>0</v>
      </c>
      <c r="L20" s="338">
        <f>+SUMIFS('Gastos mas inversiones'!$O$16:$O$59,'Gastos mas inversiones'!$B$16:$B$59,'Total Presupuesto'!A20,'Gastos mas inversiones'!$I$16:$I$59,9)+SUMIFS('Gastos mas inversiones'!$O$16:$O$59,'Gastos mas inversiones'!$B$16:$B$59,'Total Presupuesto'!A20,'Gastos mas inversiones'!$I$16:$I$59,7)</f>
        <v>0</v>
      </c>
      <c r="M20" s="338">
        <f t="shared" si="1"/>
        <v>0</v>
      </c>
      <c r="N20" s="338">
        <f t="shared" si="2"/>
        <v>0</v>
      </c>
    </row>
    <row r="21" spans="1:14">
      <c r="A21" s="337">
        <v>10070103</v>
      </c>
      <c r="B21" s="570" t="s">
        <v>1355</v>
      </c>
      <c r="C21" s="570"/>
      <c r="D21" s="570"/>
      <c r="E21" s="570"/>
      <c r="F21" s="570"/>
      <c r="G21" s="338"/>
      <c r="H21" s="338">
        <f>+SUMIFS('Gastos mas inversiones'!$O$16:$O$59,'Gastos mas inversiones'!$B$16:$B$59,'Total Presupuesto'!A21,'Gastos mas inversiones'!$I$16:$I$59,2)</f>
        <v>0</v>
      </c>
      <c r="I21" s="338">
        <f>+SUMIFS('Gastos mas inversiones'!$O$16:$O$59,'Gastos mas inversiones'!$B$16:$B$59,'Total Presupuesto'!A21,'Gastos mas inversiones'!$I$16:$I$59,6)</f>
        <v>0</v>
      </c>
      <c r="J21" s="338">
        <f>+SUMIFS('Gastos mas inversiones'!$O$16:$O$59,'Gastos mas inversiones'!$B$16:$B$59,'Total Presupuesto'!A21,'Gastos mas inversiones'!$I$16:$I$59,10)</f>
        <v>0</v>
      </c>
      <c r="K21" s="338">
        <f t="shared" si="0"/>
        <v>0</v>
      </c>
      <c r="L21" s="338">
        <f>+SUMIFS('Gastos mas inversiones'!$O$16:$O$59,'Gastos mas inversiones'!$B$16:$B$59,'Total Presupuesto'!A21,'Gastos mas inversiones'!$I$16:$I$59,9)+SUMIFS('Gastos mas inversiones'!$O$16:$O$59,'Gastos mas inversiones'!$B$16:$B$59,'Total Presupuesto'!A21,'Gastos mas inversiones'!$I$16:$I$59,7)</f>
        <v>0</v>
      </c>
      <c r="M21" s="338">
        <f t="shared" si="1"/>
        <v>0</v>
      </c>
      <c r="N21" s="338">
        <f t="shared" si="2"/>
        <v>0</v>
      </c>
    </row>
    <row r="22" spans="1:14">
      <c r="A22" s="337">
        <v>10080101</v>
      </c>
      <c r="B22" s="570" t="s">
        <v>1356</v>
      </c>
      <c r="C22" s="570"/>
      <c r="D22" s="570"/>
      <c r="E22" s="570"/>
      <c r="F22" s="570"/>
      <c r="G22" s="338"/>
      <c r="H22" s="338">
        <f>+SUMIFS('Gastos mas inversiones'!$O$16:$O$59,'Gastos mas inversiones'!$B$16:$B$59,'Total Presupuesto'!A22,'Gastos mas inversiones'!$I$16:$I$59,2)</f>
        <v>0</v>
      </c>
      <c r="I22" s="338">
        <f>+SUMIFS('Gastos mas inversiones'!$O$16:$O$59,'Gastos mas inversiones'!$B$16:$B$59,'Total Presupuesto'!A22,'Gastos mas inversiones'!$I$16:$I$59,6)</f>
        <v>0</v>
      </c>
      <c r="J22" s="338">
        <f>+SUMIFS('Gastos mas inversiones'!$O$16:$O$59,'Gastos mas inversiones'!$B$16:$B$59,'Total Presupuesto'!A22,'Gastos mas inversiones'!$I$16:$I$59,10)</f>
        <v>0</v>
      </c>
      <c r="K22" s="338">
        <f t="shared" si="0"/>
        <v>0</v>
      </c>
      <c r="L22" s="338">
        <f>+SUMIFS('Gastos mas inversiones'!$O$16:$O$59,'Gastos mas inversiones'!$B$16:$B$59,'Total Presupuesto'!A22,'Gastos mas inversiones'!$I$16:$I$59,9)+SUMIFS('Gastos mas inversiones'!$O$16:$O$59,'Gastos mas inversiones'!$B$16:$B$59,'Total Presupuesto'!A22,'Gastos mas inversiones'!$I$16:$I$59,7)</f>
        <v>0</v>
      </c>
      <c r="M22" s="338">
        <f t="shared" si="1"/>
        <v>0</v>
      </c>
      <c r="N22" s="338">
        <f t="shared" si="2"/>
        <v>0</v>
      </c>
    </row>
    <row r="23" spans="1:14">
      <c r="A23" s="337">
        <v>10080102</v>
      </c>
      <c r="B23" s="570" t="s">
        <v>1357</v>
      </c>
      <c r="C23" s="570"/>
      <c r="D23" s="570"/>
      <c r="E23" s="570"/>
      <c r="F23" s="570"/>
      <c r="G23" s="338"/>
      <c r="H23" s="338">
        <f>+SUMIFS('Gastos mas inversiones'!$O$16:$O$59,'Gastos mas inversiones'!$B$16:$B$59,'Total Presupuesto'!A23,'Gastos mas inversiones'!$I$16:$I$59,2)</f>
        <v>0</v>
      </c>
      <c r="I23" s="338">
        <f>+SUMIFS('Gastos mas inversiones'!$O$16:$O$59,'Gastos mas inversiones'!$B$16:$B$59,'Total Presupuesto'!A23,'Gastos mas inversiones'!$I$16:$I$59,6)</f>
        <v>0</v>
      </c>
      <c r="J23" s="338">
        <f>+SUMIFS('Gastos mas inversiones'!$O$16:$O$59,'Gastos mas inversiones'!$B$16:$B$59,'Total Presupuesto'!A23,'Gastos mas inversiones'!$I$16:$I$59,10)</f>
        <v>0</v>
      </c>
      <c r="K23" s="338">
        <f t="shared" si="0"/>
        <v>0</v>
      </c>
      <c r="L23" s="338">
        <f>+SUMIFS('Gastos mas inversiones'!$O$16:$O$59,'Gastos mas inversiones'!$B$16:$B$59,'Total Presupuesto'!A23,'Gastos mas inversiones'!$I$16:$I$59,9)+SUMIFS('Gastos mas inversiones'!$O$16:$O$59,'Gastos mas inversiones'!$B$16:$B$59,'Total Presupuesto'!A23,'Gastos mas inversiones'!$I$16:$I$59,7)</f>
        <v>0</v>
      </c>
      <c r="M23" s="338">
        <f t="shared" si="1"/>
        <v>0</v>
      </c>
      <c r="N23" s="338">
        <f t="shared" si="2"/>
        <v>0</v>
      </c>
    </row>
    <row r="24" spans="1:14">
      <c r="A24" s="337">
        <v>10090101</v>
      </c>
      <c r="B24" s="570" t="s">
        <v>1358</v>
      </c>
      <c r="C24" s="570"/>
      <c r="D24" s="570"/>
      <c r="E24" s="570"/>
      <c r="F24" s="570"/>
      <c r="G24" s="338"/>
      <c r="H24" s="338">
        <f>+SUMIFS('Gastos mas inversiones'!$O$16:$O$59,'Gastos mas inversiones'!$B$16:$B$59,'Total Presupuesto'!A24,'Gastos mas inversiones'!$I$16:$I$59,2)</f>
        <v>0</v>
      </c>
      <c r="I24" s="338">
        <f>+SUMIFS('Gastos mas inversiones'!$O$16:$O$59,'Gastos mas inversiones'!$B$16:$B$59,'Total Presupuesto'!A24,'Gastos mas inversiones'!$I$16:$I$59,6)</f>
        <v>0</v>
      </c>
      <c r="J24" s="338">
        <f>+SUMIFS('Gastos mas inversiones'!$O$16:$O$59,'Gastos mas inversiones'!$B$16:$B$59,'Total Presupuesto'!A24,'Gastos mas inversiones'!$I$16:$I$59,10)</f>
        <v>0</v>
      </c>
      <c r="K24" s="338">
        <f t="shared" si="0"/>
        <v>0</v>
      </c>
      <c r="L24" s="338">
        <f>+SUMIFS('Gastos mas inversiones'!$O$16:$O$59,'Gastos mas inversiones'!$B$16:$B$59,'Total Presupuesto'!A24,'Gastos mas inversiones'!$I$16:$I$59,9)+SUMIFS('Gastos mas inversiones'!$O$16:$O$59,'Gastos mas inversiones'!$B$16:$B$59,'Total Presupuesto'!A24,'Gastos mas inversiones'!$I$16:$I$59,7)</f>
        <v>0</v>
      </c>
      <c r="M24" s="338">
        <f t="shared" si="1"/>
        <v>0</v>
      </c>
      <c r="N24" s="338">
        <f t="shared" si="2"/>
        <v>0</v>
      </c>
    </row>
    <row r="25" spans="1:14">
      <c r="A25" s="337">
        <v>10100101</v>
      </c>
      <c r="B25" s="570" t="s">
        <v>1359</v>
      </c>
      <c r="C25" s="570"/>
      <c r="D25" s="570"/>
      <c r="E25" s="570"/>
      <c r="F25" s="570"/>
      <c r="G25" s="338"/>
      <c r="H25" s="338">
        <f>+SUMIFS('Gastos mas inversiones'!$O$16:$O$59,'Gastos mas inversiones'!$B$16:$B$59,'Total Presupuesto'!A25,'Gastos mas inversiones'!$I$16:$I$59,2)</f>
        <v>0</v>
      </c>
      <c r="I25" s="338">
        <f>+SUMIFS('Gastos mas inversiones'!$O$16:$O$59,'Gastos mas inversiones'!$B$16:$B$59,'Total Presupuesto'!A25,'Gastos mas inversiones'!$I$16:$I$59,6)</f>
        <v>0</v>
      </c>
      <c r="J25" s="338">
        <f>+SUMIFS('Gastos mas inversiones'!$O$16:$O$59,'Gastos mas inversiones'!$B$16:$B$59,'Total Presupuesto'!A25,'Gastos mas inversiones'!$I$16:$I$59,10)</f>
        <v>0</v>
      </c>
      <c r="K25" s="338">
        <f t="shared" si="0"/>
        <v>0</v>
      </c>
      <c r="L25" s="338">
        <f>+SUMIFS('Gastos mas inversiones'!$O$16:$O$59,'Gastos mas inversiones'!$B$16:$B$59,'Total Presupuesto'!A25,'Gastos mas inversiones'!$I$16:$I$59,9)+SUMIFS('Gastos mas inversiones'!$O$16:$O$59,'Gastos mas inversiones'!$B$16:$B$59,'Total Presupuesto'!A25,'Gastos mas inversiones'!$I$16:$I$59,7)</f>
        <v>0</v>
      </c>
      <c r="M25" s="338">
        <f t="shared" si="1"/>
        <v>0</v>
      </c>
      <c r="N25" s="338">
        <f t="shared" si="2"/>
        <v>0</v>
      </c>
    </row>
    <row r="26" spans="1:14">
      <c r="A26" s="337">
        <v>10110101</v>
      </c>
      <c r="B26" s="570" t="s">
        <v>1360</v>
      </c>
      <c r="C26" s="570"/>
      <c r="D26" s="570"/>
      <c r="E26" s="570"/>
      <c r="F26" s="570"/>
      <c r="G26" s="338"/>
      <c r="H26" s="338">
        <f>+SUMIFS('Gastos mas inversiones'!$O$16:$O$59,'Gastos mas inversiones'!$B$16:$B$59,'Total Presupuesto'!A26,'Gastos mas inversiones'!$I$16:$I$59,2)</f>
        <v>0</v>
      </c>
      <c r="I26" s="338">
        <f>+SUMIFS('Gastos mas inversiones'!$O$16:$O$59,'Gastos mas inversiones'!$B$16:$B$59,'Total Presupuesto'!A26,'Gastos mas inversiones'!$I$16:$I$59,6)</f>
        <v>5744000</v>
      </c>
      <c r="J26" s="338">
        <f>+SUMIFS('Gastos mas inversiones'!$O$16:$O$59,'Gastos mas inversiones'!$B$16:$B$59,'Total Presupuesto'!A26,'Gastos mas inversiones'!$I$16:$I$59,10)</f>
        <v>0</v>
      </c>
      <c r="K26" s="338">
        <f t="shared" si="0"/>
        <v>5744000</v>
      </c>
      <c r="L26" s="338">
        <f>+SUMIFS('Gastos mas inversiones'!$O$16:$O$59,'Gastos mas inversiones'!$B$16:$B$59,'Total Presupuesto'!A26,'Gastos mas inversiones'!$I$16:$I$59,9)+SUMIFS('Gastos mas inversiones'!$O$16:$O$59,'Gastos mas inversiones'!$B$16:$B$59,'Total Presupuesto'!A26,'Gastos mas inversiones'!$I$16:$I$59,7)</f>
        <v>0</v>
      </c>
      <c r="M26" s="338">
        <f t="shared" si="1"/>
        <v>5744000</v>
      </c>
      <c r="N26" s="338">
        <f t="shared" si="2"/>
        <v>-5744000</v>
      </c>
    </row>
    <row r="27" spans="1:14">
      <c r="A27" s="337">
        <v>10110102</v>
      </c>
      <c r="B27" s="570" t="s">
        <v>453</v>
      </c>
      <c r="C27" s="570"/>
      <c r="D27" s="570"/>
      <c r="E27" s="570"/>
      <c r="F27" s="570"/>
      <c r="G27" s="338"/>
      <c r="H27" s="338">
        <f>+SUMIFS('Gastos mas inversiones'!$O$16:$O$59,'Gastos mas inversiones'!$B$16:$B$59,'Total Presupuesto'!A27,'Gastos mas inversiones'!$I$16:$I$59,2)</f>
        <v>0</v>
      </c>
      <c r="I27" s="338">
        <f>+SUMIFS('Gastos mas inversiones'!$O$16:$O$59,'Gastos mas inversiones'!$B$16:$B$59,'Total Presupuesto'!A27,'Gastos mas inversiones'!$I$16:$I$59,6)</f>
        <v>9000000</v>
      </c>
      <c r="J27" s="338">
        <f>+SUMIFS('Gastos mas inversiones'!$O$16:$O$59,'Gastos mas inversiones'!$B$16:$B$59,'Total Presupuesto'!A27,'Gastos mas inversiones'!$I$16:$I$59,10)</f>
        <v>0</v>
      </c>
      <c r="K27" s="338">
        <f t="shared" si="0"/>
        <v>9000000</v>
      </c>
      <c r="L27" s="338">
        <f>+SUMIFS('Gastos mas inversiones'!$O$16:$O$59,'Gastos mas inversiones'!$B$16:$B$59,'Total Presupuesto'!A27,'Gastos mas inversiones'!$I$16:$I$59,9)+SUMIFS('Gastos mas inversiones'!$O$16:$O$59,'Gastos mas inversiones'!$B$16:$B$59,'Total Presupuesto'!A27,'Gastos mas inversiones'!$I$16:$I$59,7)</f>
        <v>0</v>
      </c>
      <c r="M27" s="338">
        <f t="shared" si="1"/>
        <v>9000000</v>
      </c>
      <c r="N27" s="338">
        <f t="shared" si="2"/>
        <v>-9000000</v>
      </c>
    </row>
    <row r="28" spans="1:14">
      <c r="A28" s="337">
        <v>10110103</v>
      </c>
      <c r="B28" s="570" t="s">
        <v>456</v>
      </c>
      <c r="C28" s="570"/>
      <c r="D28" s="570"/>
      <c r="E28" s="570"/>
      <c r="F28" s="570"/>
      <c r="G28" s="338"/>
      <c r="H28" s="338">
        <f>+SUMIFS('Gastos mas inversiones'!$O$16:$O$59,'Gastos mas inversiones'!$B$16:$B$59,'Total Presupuesto'!A28,'Gastos mas inversiones'!$I$16:$I$59,2)</f>
        <v>0</v>
      </c>
      <c r="I28" s="338">
        <f>+SUMIFS('Gastos mas inversiones'!$O$16:$O$59,'Gastos mas inversiones'!$B$16:$B$59,'Total Presupuesto'!A28,'Gastos mas inversiones'!$I$16:$I$59,6)</f>
        <v>0</v>
      </c>
      <c r="J28" s="338">
        <f>+SUMIFS('Gastos mas inversiones'!$O$16:$O$59,'Gastos mas inversiones'!$B$16:$B$59,'Total Presupuesto'!A28,'Gastos mas inversiones'!$I$16:$I$59,10)</f>
        <v>0</v>
      </c>
      <c r="K28" s="338">
        <f t="shared" si="0"/>
        <v>0</v>
      </c>
      <c r="L28" s="338">
        <f>+SUMIFS('Gastos mas inversiones'!$O$16:$O$59,'Gastos mas inversiones'!$B$16:$B$59,'Total Presupuesto'!A28,'Gastos mas inversiones'!$I$16:$I$59,9)+SUMIFS('Gastos mas inversiones'!$O$16:$O$59,'Gastos mas inversiones'!$B$16:$B$59,'Total Presupuesto'!A28,'Gastos mas inversiones'!$I$16:$I$59,7)</f>
        <v>0</v>
      </c>
      <c r="M28" s="338">
        <f t="shared" si="1"/>
        <v>0</v>
      </c>
      <c r="N28" s="338">
        <f t="shared" si="2"/>
        <v>0</v>
      </c>
    </row>
    <row r="29" spans="1:14">
      <c r="A29" s="337">
        <v>10120101</v>
      </c>
      <c r="B29" s="570" t="s">
        <v>1361</v>
      </c>
      <c r="C29" s="570"/>
      <c r="D29" s="570"/>
      <c r="E29" s="570"/>
      <c r="F29" s="570"/>
      <c r="G29" s="338"/>
      <c r="H29" s="338">
        <f>+SUMIFS('Gastos mas inversiones'!$O$16:$O$59,'Gastos mas inversiones'!$B$16:$B$59,'Total Presupuesto'!A29,'Gastos mas inversiones'!$I$16:$I$59,2)</f>
        <v>0</v>
      </c>
      <c r="I29" s="338">
        <f>+SUMIFS('Gastos mas inversiones'!$O$16:$O$59,'Gastos mas inversiones'!$B$16:$B$59,'Total Presupuesto'!A29,'Gastos mas inversiones'!$I$16:$I$59,6)</f>
        <v>0</v>
      </c>
      <c r="J29" s="338">
        <f>+SUMIFS('Gastos mas inversiones'!$O$16:$O$59,'Gastos mas inversiones'!$B$16:$B$59,'Total Presupuesto'!A29,'Gastos mas inversiones'!$I$16:$I$59,10)</f>
        <v>0</v>
      </c>
      <c r="K29" s="338">
        <f t="shared" si="0"/>
        <v>0</v>
      </c>
      <c r="L29" s="338">
        <f>+SUMIFS('Gastos mas inversiones'!$O$16:$O$59,'Gastos mas inversiones'!$B$16:$B$59,'Total Presupuesto'!A29,'Gastos mas inversiones'!$I$16:$I$59,9)+SUMIFS('Gastos mas inversiones'!$O$16:$O$59,'Gastos mas inversiones'!$B$16:$B$59,'Total Presupuesto'!A29,'Gastos mas inversiones'!$I$16:$I$59,7)</f>
        <v>0</v>
      </c>
      <c r="M29" s="338">
        <f t="shared" si="1"/>
        <v>0</v>
      </c>
      <c r="N29" s="338">
        <f t="shared" si="2"/>
        <v>0</v>
      </c>
    </row>
    <row r="30" spans="1:14">
      <c r="A30" s="337">
        <v>10120102</v>
      </c>
      <c r="B30" s="570" t="s">
        <v>1362</v>
      </c>
      <c r="C30" s="570"/>
      <c r="D30" s="570"/>
      <c r="E30" s="570"/>
      <c r="F30" s="570"/>
      <c r="G30" s="338"/>
      <c r="H30" s="338">
        <f>+SUMIFS('Gastos mas inversiones'!$O$16:$O$59,'Gastos mas inversiones'!$B$16:$B$59,'Total Presupuesto'!A30,'Gastos mas inversiones'!$I$16:$I$59,2)</f>
        <v>0</v>
      </c>
      <c r="I30" s="338">
        <f>+SUMIFS('Gastos mas inversiones'!$O$16:$O$59,'Gastos mas inversiones'!$B$16:$B$59,'Total Presupuesto'!A30,'Gastos mas inversiones'!$I$16:$I$59,6)</f>
        <v>0</v>
      </c>
      <c r="J30" s="338">
        <f>+SUMIFS('Gastos mas inversiones'!$O$16:$O$59,'Gastos mas inversiones'!$B$16:$B$59,'Total Presupuesto'!A30,'Gastos mas inversiones'!$I$16:$I$59,10)</f>
        <v>0</v>
      </c>
      <c r="K30" s="338">
        <f t="shared" si="0"/>
        <v>0</v>
      </c>
      <c r="L30" s="338">
        <f>+SUMIFS('Gastos mas inversiones'!$O$16:$O$59,'Gastos mas inversiones'!$B$16:$B$59,'Total Presupuesto'!A30,'Gastos mas inversiones'!$I$16:$I$59,9)+SUMIFS('Gastos mas inversiones'!$O$16:$O$59,'Gastos mas inversiones'!$B$16:$B$59,'Total Presupuesto'!A30,'Gastos mas inversiones'!$I$16:$I$59,7)</f>
        <v>0</v>
      </c>
      <c r="M30" s="338">
        <f t="shared" si="1"/>
        <v>0</v>
      </c>
      <c r="N30" s="338">
        <f t="shared" si="2"/>
        <v>0</v>
      </c>
    </row>
    <row r="31" spans="1:14">
      <c r="A31" s="337">
        <v>10130101</v>
      </c>
      <c r="B31" s="570" t="s">
        <v>1363</v>
      </c>
      <c r="C31" s="570"/>
      <c r="D31" s="570"/>
      <c r="E31" s="570"/>
      <c r="F31" s="570"/>
      <c r="G31" s="338"/>
      <c r="H31" s="338">
        <f>+SUMIFS('Gastos mas inversiones'!$O$16:$O$59,'Gastos mas inversiones'!$B$16:$B$59,'Total Presupuesto'!A31,'Gastos mas inversiones'!$I$16:$I$59,2)</f>
        <v>0</v>
      </c>
      <c r="I31" s="338">
        <f>+SUMIFS('Gastos mas inversiones'!$O$16:$O$59,'Gastos mas inversiones'!$B$16:$B$59,'Total Presupuesto'!A31,'Gastos mas inversiones'!$I$16:$I$59,6)</f>
        <v>0</v>
      </c>
      <c r="J31" s="338">
        <f>+SUMIFS('Gastos mas inversiones'!$O$16:$O$59,'Gastos mas inversiones'!$B$16:$B$59,'Total Presupuesto'!A31,'Gastos mas inversiones'!$I$16:$I$59,10)</f>
        <v>0</v>
      </c>
      <c r="K31" s="338">
        <f t="shared" si="0"/>
        <v>0</v>
      </c>
      <c r="L31" s="338">
        <f>+SUMIFS('Gastos mas inversiones'!$O$16:$O$59,'Gastos mas inversiones'!$B$16:$B$59,'Total Presupuesto'!A31,'Gastos mas inversiones'!$I$16:$I$59,9)+SUMIFS('Gastos mas inversiones'!$O$16:$O$59,'Gastos mas inversiones'!$B$16:$B$59,'Total Presupuesto'!A31,'Gastos mas inversiones'!$I$16:$I$59,7)</f>
        <v>0</v>
      </c>
      <c r="M31" s="338">
        <f t="shared" si="1"/>
        <v>0</v>
      </c>
      <c r="N31" s="338">
        <f t="shared" si="2"/>
        <v>0</v>
      </c>
    </row>
    <row r="32" spans="1:14">
      <c r="A32" s="337">
        <v>10130102</v>
      </c>
      <c r="B32" s="570" t="s">
        <v>1364</v>
      </c>
      <c r="C32" s="570"/>
      <c r="D32" s="570"/>
      <c r="E32" s="570"/>
      <c r="F32" s="570"/>
      <c r="G32" s="338"/>
      <c r="H32" s="338">
        <f>+SUMIFS('Gastos mas inversiones'!$O$16:$O$59,'Gastos mas inversiones'!$B$16:$B$59,'Total Presupuesto'!A32,'Gastos mas inversiones'!$I$16:$I$59,2)</f>
        <v>0</v>
      </c>
      <c r="I32" s="338">
        <f>+SUMIFS('Gastos mas inversiones'!$O$16:$O$59,'Gastos mas inversiones'!$B$16:$B$59,'Total Presupuesto'!A32,'Gastos mas inversiones'!$I$16:$I$59,6)</f>
        <v>0</v>
      </c>
      <c r="J32" s="338">
        <f>+SUMIFS('Gastos mas inversiones'!$O$16:$O$59,'Gastos mas inversiones'!$B$16:$B$59,'Total Presupuesto'!A32,'Gastos mas inversiones'!$I$16:$I$59,10)</f>
        <v>0</v>
      </c>
      <c r="K32" s="338">
        <f t="shared" si="0"/>
        <v>0</v>
      </c>
      <c r="L32" s="338">
        <f>+SUMIFS('Gastos mas inversiones'!$O$16:$O$59,'Gastos mas inversiones'!$B$16:$B$59,'Total Presupuesto'!A32,'Gastos mas inversiones'!$I$16:$I$59,9)+SUMIFS('Gastos mas inversiones'!$O$16:$O$59,'Gastos mas inversiones'!$B$16:$B$59,'Total Presupuesto'!A32,'Gastos mas inversiones'!$I$16:$I$59,7)</f>
        <v>0</v>
      </c>
      <c r="M32" s="338">
        <f t="shared" si="1"/>
        <v>0</v>
      </c>
      <c r="N32" s="338">
        <f t="shared" si="2"/>
        <v>0</v>
      </c>
    </row>
    <row r="33" spans="1:14">
      <c r="A33" s="337">
        <v>10140101</v>
      </c>
      <c r="B33" s="570" t="s">
        <v>1365</v>
      </c>
      <c r="C33" s="570"/>
      <c r="D33" s="570"/>
      <c r="E33" s="570"/>
      <c r="F33" s="570"/>
      <c r="G33" s="338"/>
      <c r="H33" s="338">
        <f>+SUMIFS('Gastos mas inversiones'!$O$16:$O$59,'Gastos mas inversiones'!$B$16:$B$59,'Total Presupuesto'!A33,'Gastos mas inversiones'!$I$16:$I$59,2)</f>
        <v>0</v>
      </c>
      <c r="I33" s="338">
        <f>+SUMIFS('Gastos mas inversiones'!$O$16:$O$59,'Gastos mas inversiones'!$B$16:$B$59,'Total Presupuesto'!A33,'Gastos mas inversiones'!$I$16:$I$59,6)</f>
        <v>0</v>
      </c>
      <c r="J33" s="338">
        <f>+SUMIFS('Gastos mas inversiones'!$O$16:$O$59,'Gastos mas inversiones'!$B$16:$B$59,'Total Presupuesto'!A33,'Gastos mas inversiones'!$I$16:$I$59,10)</f>
        <v>0</v>
      </c>
      <c r="K33" s="338">
        <f t="shared" si="0"/>
        <v>0</v>
      </c>
      <c r="L33" s="338">
        <f>+SUMIFS('Gastos mas inversiones'!$O$16:$O$59,'Gastos mas inversiones'!$B$16:$B$59,'Total Presupuesto'!A33,'Gastos mas inversiones'!$I$16:$I$59,9)+SUMIFS('Gastos mas inversiones'!$O$16:$O$59,'Gastos mas inversiones'!$B$16:$B$59,'Total Presupuesto'!A33,'Gastos mas inversiones'!$I$16:$I$59,7)</f>
        <v>0</v>
      </c>
      <c r="M33" s="338">
        <f t="shared" si="1"/>
        <v>0</v>
      </c>
      <c r="N33" s="338">
        <f t="shared" si="2"/>
        <v>0</v>
      </c>
    </row>
    <row r="34" spans="1:14">
      <c r="A34" s="339" t="s">
        <v>404</v>
      </c>
      <c r="B34" s="570" t="s">
        <v>1366</v>
      </c>
      <c r="C34" s="570"/>
      <c r="D34" s="570"/>
      <c r="E34" s="570"/>
      <c r="F34" s="570"/>
      <c r="G34" s="338"/>
      <c r="H34" s="338">
        <f>+SUMIFS('Gastos mas inversiones'!$O$16:$O$59,'Gastos mas inversiones'!$B$16:$B$59,'Total Presupuesto'!A34,'Gastos mas inversiones'!$I$16:$I$59,2)</f>
        <v>0</v>
      </c>
      <c r="I34" s="338">
        <f>+SUMIFS('Gastos mas inversiones'!$O$16:$O$59,'Gastos mas inversiones'!$B$16:$B$59,'Total Presupuesto'!A34,'Gastos mas inversiones'!$I$16:$I$59,6)</f>
        <v>0</v>
      </c>
      <c r="J34" s="338">
        <f>+SUMIFS('Gastos mas inversiones'!$O$16:$O$59,'Gastos mas inversiones'!$B$16:$B$59,'Total Presupuesto'!A34,'Gastos mas inversiones'!$I$16:$I$59,10)</f>
        <v>0</v>
      </c>
      <c r="K34" s="338">
        <f t="shared" si="0"/>
        <v>0</v>
      </c>
      <c r="L34" s="338">
        <f>+SUMIFS('Gastos mas inversiones'!$O$16:$O$59,'Gastos mas inversiones'!$B$16:$B$59,'Total Presupuesto'!A34,'Gastos mas inversiones'!$I$16:$I$59,9)+SUMIFS('Gastos mas inversiones'!$O$16:$O$59,'Gastos mas inversiones'!$B$16:$B$59,'Total Presupuesto'!A34,'Gastos mas inversiones'!$I$16:$I$59,7)</f>
        <v>0</v>
      </c>
      <c r="M34" s="338">
        <f t="shared" si="1"/>
        <v>0</v>
      </c>
      <c r="N34" s="338">
        <f t="shared" si="2"/>
        <v>0</v>
      </c>
    </row>
    <row r="35" spans="1:14">
      <c r="A35" s="340" t="s">
        <v>409</v>
      </c>
      <c r="B35" s="570" t="s">
        <v>496</v>
      </c>
      <c r="C35" s="570"/>
      <c r="D35" s="570"/>
      <c r="E35" s="570"/>
      <c r="F35" s="570"/>
      <c r="G35" s="338"/>
      <c r="H35" s="338">
        <f>+SUMIFS('Gastos mas inversiones'!$O$16:$O$59,'Gastos mas inversiones'!$B$16:$B$59,'Total Presupuesto'!A35,'Gastos mas inversiones'!$I$16:$I$59,2)</f>
        <v>0</v>
      </c>
      <c r="I35" s="338">
        <f>+SUMIFS('Gastos mas inversiones'!$O$16:$O$59,'Gastos mas inversiones'!$B$16:$B$59,'Total Presupuesto'!A35,'Gastos mas inversiones'!$I$16:$I$59,6)</f>
        <v>0</v>
      </c>
      <c r="J35" s="338">
        <f>+SUMIFS('Gastos mas inversiones'!$O$16:$O$59,'Gastos mas inversiones'!$B$16:$B$59,'Total Presupuesto'!A35,'Gastos mas inversiones'!$I$16:$I$59,10)</f>
        <v>0</v>
      </c>
      <c r="K35" s="338">
        <f t="shared" si="0"/>
        <v>0</v>
      </c>
      <c r="L35" s="338">
        <f>+SUMIFS('Gastos mas inversiones'!$O$16:$O$59,'Gastos mas inversiones'!$B$16:$B$59,'Total Presupuesto'!A35,'Gastos mas inversiones'!$I$16:$I$59,9)+SUMIFS('Gastos mas inversiones'!$O$16:$O$59,'Gastos mas inversiones'!$B$16:$B$59,'Total Presupuesto'!A35,'Gastos mas inversiones'!$I$16:$I$59,7)</f>
        <v>0</v>
      </c>
      <c r="M35" s="338">
        <f t="shared" si="1"/>
        <v>0</v>
      </c>
      <c r="N35" s="338">
        <f t="shared" si="2"/>
        <v>0</v>
      </c>
    </row>
    <row r="36" spans="1:14">
      <c r="A36" s="340" t="s">
        <v>614</v>
      </c>
      <c r="B36" s="570" t="s">
        <v>1367</v>
      </c>
      <c r="C36" s="570"/>
      <c r="D36" s="570"/>
      <c r="E36" s="570"/>
      <c r="F36" s="570"/>
      <c r="G36" s="338">
        <f>+Ingresos!L121</f>
        <v>0</v>
      </c>
      <c r="H36" s="338"/>
      <c r="I36" s="338"/>
      <c r="J36" s="338"/>
      <c r="K36" s="338">
        <f>SUM(H36:J36)</f>
        <v>0</v>
      </c>
      <c r="L36" s="338">
        <v>0</v>
      </c>
      <c r="M36" s="338">
        <f t="shared" si="1"/>
        <v>0</v>
      </c>
      <c r="N36" s="338">
        <f t="shared" si="2"/>
        <v>0</v>
      </c>
    </row>
    <row r="37" spans="1:14">
      <c r="A37" s="340" t="s">
        <v>618</v>
      </c>
      <c r="B37" s="570" t="s">
        <v>1368</v>
      </c>
      <c r="C37" s="570"/>
      <c r="D37" s="570"/>
      <c r="E37" s="570"/>
      <c r="F37" s="570"/>
      <c r="G37" s="338"/>
      <c r="H37" s="338"/>
      <c r="I37" s="338"/>
      <c r="J37" s="338"/>
      <c r="K37" s="338">
        <f t="shared" si="0"/>
        <v>0</v>
      </c>
      <c r="L37" s="338">
        <v>0</v>
      </c>
      <c r="M37" s="338">
        <f t="shared" si="1"/>
        <v>0</v>
      </c>
      <c r="N37" s="338">
        <f t="shared" si="2"/>
        <v>0</v>
      </c>
    </row>
    <row r="38" spans="1:14" hidden="1">
      <c r="A38" s="340" t="s">
        <v>1369</v>
      </c>
      <c r="B38" s="570" t="s">
        <v>1370</v>
      </c>
      <c r="C38" s="570"/>
      <c r="D38" s="570"/>
      <c r="E38" s="570"/>
      <c r="F38" s="570"/>
      <c r="G38" s="338"/>
      <c r="H38" s="338"/>
      <c r="I38" s="338"/>
      <c r="J38" s="338"/>
      <c r="K38" s="338">
        <f t="shared" si="0"/>
        <v>0</v>
      </c>
      <c r="L38" s="338">
        <v>0</v>
      </c>
      <c r="M38" s="338">
        <f t="shared" si="1"/>
        <v>0</v>
      </c>
      <c r="N38" s="338">
        <f t="shared" si="2"/>
        <v>0</v>
      </c>
    </row>
    <row r="39" spans="1:14" hidden="1">
      <c r="A39" s="340" t="s">
        <v>1371</v>
      </c>
      <c r="B39" s="570" t="s">
        <v>1372</v>
      </c>
      <c r="C39" s="570"/>
      <c r="D39" s="570"/>
      <c r="E39" s="570"/>
      <c r="F39" s="570"/>
      <c r="G39" s="338"/>
      <c r="H39" s="338"/>
      <c r="I39" s="338"/>
      <c r="J39" s="338"/>
      <c r="K39" s="338">
        <f t="shared" si="0"/>
        <v>0</v>
      </c>
      <c r="L39" s="338">
        <v>0</v>
      </c>
      <c r="M39" s="338">
        <f t="shared" si="1"/>
        <v>0</v>
      </c>
      <c r="N39" s="338">
        <f t="shared" si="2"/>
        <v>0</v>
      </c>
    </row>
    <row r="40" spans="1:14">
      <c r="A40" s="340" t="s">
        <v>1373</v>
      </c>
      <c r="B40" s="570" t="s">
        <v>1374</v>
      </c>
      <c r="C40" s="570"/>
      <c r="D40" s="570"/>
      <c r="E40" s="570"/>
      <c r="F40" s="570"/>
      <c r="G40" s="338"/>
      <c r="H40" s="338"/>
      <c r="I40" s="338"/>
      <c r="J40" s="338"/>
      <c r="K40" s="338">
        <f t="shared" si="0"/>
        <v>0</v>
      </c>
      <c r="L40" s="338">
        <v>0</v>
      </c>
      <c r="M40" s="338">
        <f t="shared" si="1"/>
        <v>0</v>
      </c>
      <c r="N40" s="338">
        <f t="shared" si="2"/>
        <v>0</v>
      </c>
    </row>
    <row r="41" spans="1:14" hidden="1">
      <c r="A41" s="340" t="s">
        <v>1375</v>
      </c>
      <c r="B41" s="570" t="s">
        <v>1376</v>
      </c>
      <c r="C41" s="570"/>
      <c r="D41" s="570"/>
      <c r="E41" s="570"/>
      <c r="F41" s="570"/>
      <c r="G41" s="338"/>
      <c r="H41" s="338"/>
      <c r="I41" s="338"/>
      <c r="J41" s="338"/>
      <c r="K41" s="338">
        <f t="shared" si="0"/>
        <v>0</v>
      </c>
      <c r="L41" s="338">
        <v>0</v>
      </c>
      <c r="M41" s="338">
        <f t="shared" si="1"/>
        <v>0</v>
      </c>
      <c r="N41" s="338">
        <f t="shared" si="2"/>
        <v>0</v>
      </c>
    </row>
    <row r="42" spans="1:14">
      <c r="G42" s="341"/>
      <c r="H42" s="341"/>
      <c r="I42" s="341"/>
      <c r="J42" s="341"/>
      <c r="K42" s="341"/>
      <c r="L42" s="341"/>
      <c r="M42" s="341"/>
      <c r="N42" s="341"/>
    </row>
    <row r="43" spans="1:14">
      <c r="A43" s="571" t="s">
        <v>1377</v>
      </c>
      <c r="B43" s="571"/>
      <c r="C43" s="571"/>
      <c r="D43" s="571"/>
      <c r="E43" s="571"/>
      <c r="F43" s="571"/>
      <c r="G43" s="338">
        <f>SUM(G6:G41)</f>
        <v>0</v>
      </c>
      <c r="H43" s="338">
        <f t="shared" ref="H43:N43" si="3">SUM(H6:H41)</f>
        <v>0</v>
      </c>
      <c r="I43" s="338">
        <f t="shared" si="3"/>
        <v>14744000</v>
      </c>
      <c r="J43" s="338">
        <f t="shared" si="3"/>
        <v>0</v>
      </c>
      <c r="K43" s="338">
        <f t="shared" si="3"/>
        <v>14744000</v>
      </c>
      <c r="L43" s="338">
        <f t="shared" si="3"/>
        <v>0</v>
      </c>
      <c r="M43" s="338">
        <f t="shared" si="3"/>
        <v>14744000</v>
      </c>
      <c r="N43" s="338">
        <f t="shared" si="3"/>
        <v>-14744000</v>
      </c>
    </row>
    <row r="44" spans="1:14">
      <c r="G44" s="342"/>
      <c r="H44" s="342"/>
      <c r="I44" s="342"/>
      <c r="J44" s="342"/>
      <c r="K44" s="342"/>
      <c r="L44" s="342"/>
      <c r="M44" s="342"/>
      <c r="N44" s="342"/>
    </row>
    <row r="45" spans="1:14" ht="30">
      <c r="G45" s="342"/>
      <c r="H45" s="342"/>
      <c r="I45" s="343" t="s">
        <v>1378</v>
      </c>
      <c r="J45" s="344"/>
      <c r="K45" s="344"/>
      <c r="L45" s="344"/>
      <c r="M45" s="343" t="s">
        <v>1379</v>
      </c>
      <c r="N45" s="342"/>
    </row>
    <row r="46" spans="1:14">
      <c r="B46" t="s">
        <v>195</v>
      </c>
      <c r="F46" s="345">
        <v>0.12</v>
      </c>
      <c r="G46" s="342">
        <f>+$G$43*F46</f>
        <v>0</v>
      </c>
      <c r="H46" s="342"/>
      <c r="I46" s="346">
        <f>+G46+G47</f>
        <v>0</v>
      </c>
      <c r="K46" s="342"/>
      <c r="L46" s="342"/>
      <c r="M46" s="346">
        <f>+I46-M43</f>
        <v>-14744000</v>
      </c>
      <c r="N46" s="342"/>
    </row>
    <row r="47" spans="1:14">
      <c r="B47" t="s">
        <v>1380</v>
      </c>
      <c r="F47" s="345">
        <v>0.02</v>
      </c>
      <c r="G47" s="342">
        <f t="shared" ref="G47:G51" si="4">+$G$43*F47</f>
        <v>0</v>
      </c>
      <c r="H47" s="347">
        <f>+M16+M17</f>
        <v>0</v>
      </c>
      <c r="I47" s="342"/>
      <c r="J47" s="342"/>
      <c r="K47" s="342"/>
      <c r="L47" s="342"/>
      <c r="M47" s="342"/>
      <c r="N47" s="342"/>
    </row>
    <row r="48" spans="1:14">
      <c r="B48" t="s">
        <v>1381</v>
      </c>
      <c r="F48" s="345">
        <v>0.08</v>
      </c>
      <c r="G48" s="342">
        <f t="shared" si="4"/>
        <v>0</v>
      </c>
      <c r="H48" s="342"/>
      <c r="I48" s="342"/>
      <c r="J48" s="342"/>
      <c r="K48" s="342"/>
      <c r="L48" s="342"/>
      <c r="M48" s="342"/>
      <c r="N48" s="342"/>
    </row>
    <row r="49" spans="2:14">
      <c r="B49" t="s">
        <v>1382</v>
      </c>
      <c r="F49" s="345">
        <v>0.6</v>
      </c>
      <c r="G49" s="342">
        <f t="shared" si="4"/>
        <v>0</v>
      </c>
      <c r="H49" s="342"/>
      <c r="I49" s="342"/>
      <c r="J49" s="342"/>
      <c r="K49" s="342"/>
      <c r="L49" s="342"/>
      <c r="M49" s="342"/>
      <c r="N49" s="342"/>
    </row>
    <row r="50" spans="2:14">
      <c r="B50" t="s">
        <v>1383</v>
      </c>
      <c r="F50" s="345">
        <v>0.02</v>
      </c>
      <c r="G50" s="342">
        <f t="shared" si="4"/>
        <v>0</v>
      </c>
      <c r="H50" s="342"/>
      <c r="I50" s="342"/>
      <c r="J50" s="342"/>
      <c r="K50" s="342"/>
      <c r="L50" s="342"/>
      <c r="M50" s="342"/>
      <c r="N50" s="342"/>
    </row>
    <row r="51" spans="2:14">
      <c r="B51" t="s">
        <v>1384</v>
      </c>
      <c r="F51" s="345">
        <v>0.1</v>
      </c>
      <c r="G51" s="342">
        <f t="shared" si="4"/>
        <v>0</v>
      </c>
      <c r="H51" s="342"/>
      <c r="I51" s="342"/>
      <c r="J51" s="342"/>
      <c r="K51" s="342"/>
      <c r="L51" s="342"/>
      <c r="M51" s="342"/>
      <c r="N51" s="342"/>
    </row>
    <row r="52" spans="2:14">
      <c r="F52" s="345">
        <f>SUM(F46:F51)</f>
        <v>0.94</v>
      </c>
      <c r="G52" s="342"/>
      <c r="H52" s="342"/>
      <c r="I52" s="342"/>
      <c r="J52" s="342"/>
      <c r="K52" s="342"/>
      <c r="L52" s="342"/>
      <c r="M52" s="342"/>
      <c r="N52" s="342"/>
    </row>
    <row r="53" spans="2:14">
      <c r="G53" s="342"/>
      <c r="H53" s="342"/>
      <c r="I53" s="342"/>
      <c r="J53" s="342"/>
      <c r="K53" s="342"/>
      <c r="L53" s="342"/>
      <c r="M53" s="342"/>
      <c r="N53" s="342"/>
    </row>
    <row r="54" spans="2:14">
      <c r="G54" s="342"/>
      <c r="H54" s="342"/>
      <c r="I54" s="342"/>
      <c r="J54" s="342"/>
      <c r="K54" s="342"/>
      <c r="L54" s="342"/>
      <c r="M54" s="342"/>
      <c r="N54" s="342"/>
    </row>
    <row r="55" spans="2:14">
      <c r="G55" s="342"/>
      <c r="H55" s="342"/>
      <c r="I55" s="342"/>
      <c r="J55" s="342"/>
      <c r="K55" s="342"/>
      <c r="L55" s="342"/>
      <c r="M55" s="342"/>
      <c r="N55" s="342"/>
    </row>
    <row r="56" spans="2:14">
      <c r="G56" s="342"/>
      <c r="H56" s="342"/>
      <c r="I56" s="342"/>
      <c r="J56" s="342"/>
      <c r="K56" s="342"/>
      <c r="L56" s="342"/>
      <c r="M56" s="342"/>
      <c r="N56" s="342"/>
    </row>
    <row r="57" spans="2:14">
      <c r="G57" s="342"/>
      <c r="H57" s="342"/>
      <c r="I57" s="342"/>
      <c r="J57" s="342"/>
      <c r="K57" s="342"/>
      <c r="L57" s="342"/>
      <c r="M57" s="342"/>
      <c r="N57" s="342"/>
    </row>
    <row r="58" spans="2:14">
      <c r="G58" s="342"/>
      <c r="H58" s="342"/>
      <c r="I58" s="342"/>
      <c r="J58" s="342"/>
      <c r="K58" s="342"/>
      <c r="L58" s="342"/>
      <c r="M58" s="342"/>
      <c r="N58" s="342"/>
    </row>
    <row r="59" spans="2:14">
      <c r="G59" s="342"/>
      <c r="H59" s="342"/>
      <c r="I59" s="342"/>
      <c r="J59" s="342"/>
      <c r="K59" s="342"/>
      <c r="L59" s="342"/>
      <c r="M59" s="342"/>
      <c r="N59" s="342"/>
    </row>
    <row r="60" spans="2:14">
      <c r="G60" s="342"/>
      <c r="H60" s="342"/>
      <c r="I60" s="342"/>
      <c r="J60" s="342"/>
      <c r="K60" s="342"/>
      <c r="L60" s="342"/>
      <c r="M60" s="342"/>
      <c r="N60" s="342"/>
    </row>
    <row r="61" spans="2:14">
      <c r="G61" s="342"/>
      <c r="H61" s="342"/>
      <c r="I61" s="342"/>
      <c r="J61" s="342"/>
      <c r="K61" s="342"/>
      <c r="L61" s="342"/>
      <c r="M61" s="342"/>
      <c r="N61" s="342"/>
    </row>
    <row r="62" spans="2:14">
      <c r="G62" s="342"/>
      <c r="H62" s="342"/>
      <c r="I62" s="342"/>
      <c r="J62" s="342"/>
      <c r="K62" s="342"/>
      <c r="L62" s="342"/>
      <c r="M62" s="342"/>
      <c r="N62" s="342"/>
    </row>
    <row r="63" spans="2:14">
      <c r="G63" s="342"/>
      <c r="H63" s="342"/>
      <c r="I63" s="342"/>
      <c r="J63" s="342"/>
      <c r="K63" s="342"/>
      <c r="L63" s="342"/>
      <c r="M63" s="342"/>
      <c r="N63" s="342"/>
    </row>
    <row r="64" spans="2:14">
      <c r="G64" s="342"/>
      <c r="H64" s="342"/>
      <c r="I64" s="342"/>
      <c r="J64" s="342"/>
      <c r="K64" s="342"/>
      <c r="L64" s="342"/>
      <c r="M64" s="342"/>
      <c r="N64" s="342"/>
    </row>
    <row r="65" spans="7:14">
      <c r="G65" s="342"/>
      <c r="H65" s="342"/>
      <c r="I65" s="342"/>
      <c r="J65" s="342"/>
      <c r="K65" s="342"/>
      <c r="L65" s="342"/>
      <c r="M65" s="342"/>
      <c r="N65" s="342"/>
    </row>
    <row r="66" spans="7:14">
      <c r="G66" s="342"/>
      <c r="H66" s="342"/>
      <c r="I66" s="342"/>
      <c r="J66" s="342"/>
      <c r="K66" s="342"/>
      <c r="L66" s="342"/>
      <c r="M66" s="342"/>
      <c r="N66" s="342"/>
    </row>
    <row r="67" spans="7:14">
      <c r="G67" s="342"/>
      <c r="H67" s="342"/>
      <c r="I67" s="342"/>
      <c r="J67" s="342"/>
      <c r="K67" s="342"/>
      <c r="L67" s="342"/>
      <c r="M67" s="342"/>
      <c r="N67" s="342"/>
    </row>
    <row r="68" spans="7:14">
      <c r="G68" s="342"/>
      <c r="H68" s="342"/>
      <c r="I68" s="342"/>
      <c r="J68" s="342"/>
      <c r="K68" s="342"/>
      <c r="L68" s="342"/>
      <c r="M68" s="342"/>
      <c r="N68" s="342"/>
    </row>
    <row r="69" spans="7:14">
      <c r="G69" s="342"/>
      <c r="H69" s="342"/>
      <c r="I69" s="342"/>
      <c r="J69" s="342"/>
      <c r="K69" s="342"/>
      <c r="L69" s="342"/>
      <c r="M69" s="342"/>
      <c r="N69" s="342"/>
    </row>
    <row r="70" spans="7:14">
      <c r="G70" s="342"/>
      <c r="H70" s="342"/>
      <c r="I70" s="342"/>
      <c r="J70" s="342"/>
      <c r="K70" s="342"/>
      <c r="L70" s="342"/>
      <c r="M70" s="342"/>
      <c r="N70" s="342"/>
    </row>
    <row r="71" spans="7:14">
      <c r="G71" s="342"/>
      <c r="H71" s="342"/>
      <c r="I71" s="342"/>
      <c r="J71" s="342"/>
      <c r="K71" s="342"/>
      <c r="L71" s="342"/>
      <c r="M71" s="342"/>
      <c r="N71" s="342"/>
    </row>
    <row r="72" spans="7:14">
      <c r="G72" s="342"/>
      <c r="H72" s="342"/>
      <c r="I72" s="342"/>
      <c r="J72" s="342"/>
      <c r="K72" s="342"/>
      <c r="L72" s="342"/>
      <c r="M72" s="342"/>
      <c r="N72" s="342"/>
    </row>
    <row r="73" spans="7:14">
      <c r="G73" s="342"/>
      <c r="H73" s="342"/>
      <c r="I73" s="342"/>
      <c r="J73" s="342"/>
      <c r="K73" s="342"/>
      <c r="L73" s="342"/>
      <c r="M73" s="342"/>
      <c r="N73" s="342"/>
    </row>
    <row r="74" spans="7:14">
      <c r="G74" s="342"/>
      <c r="H74" s="342"/>
      <c r="I74" s="342"/>
      <c r="J74" s="342"/>
      <c r="K74" s="342"/>
      <c r="L74" s="342"/>
      <c r="M74" s="342"/>
      <c r="N74" s="342"/>
    </row>
    <row r="75" spans="7:14">
      <c r="G75" s="342"/>
      <c r="H75" s="342"/>
      <c r="I75" s="342"/>
      <c r="J75" s="342"/>
      <c r="K75" s="342"/>
      <c r="L75" s="342"/>
      <c r="M75" s="342"/>
      <c r="N75" s="342"/>
    </row>
    <row r="76" spans="7:14">
      <c r="G76" s="342"/>
      <c r="H76" s="342"/>
      <c r="I76" s="342"/>
      <c r="J76" s="342"/>
      <c r="K76" s="342"/>
      <c r="L76" s="342"/>
      <c r="M76" s="342"/>
      <c r="N76" s="342"/>
    </row>
    <row r="77" spans="7:14">
      <c r="G77" s="342"/>
      <c r="H77" s="342"/>
      <c r="I77" s="342"/>
      <c r="J77" s="342"/>
      <c r="K77" s="342"/>
      <c r="L77" s="342"/>
      <c r="M77" s="342"/>
      <c r="N77" s="342"/>
    </row>
    <row r="78" spans="7:14">
      <c r="G78" s="342"/>
      <c r="H78" s="342"/>
      <c r="I78" s="342"/>
      <c r="J78" s="342"/>
      <c r="K78" s="342"/>
      <c r="L78" s="342"/>
      <c r="M78" s="342"/>
      <c r="N78" s="342"/>
    </row>
    <row r="79" spans="7:14">
      <c r="G79" s="342"/>
      <c r="H79" s="342"/>
      <c r="I79" s="342"/>
      <c r="J79" s="342"/>
      <c r="K79" s="342"/>
      <c r="L79" s="342"/>
      <c r="M79" s="342"/>
      <c r="N79" s="342"/>
    </row>
    <row r="80" spans="7:14">
      <c r="G80" s="342"/>
      <c r="H80" s="342"/>
      <c r="I80" s="342"/>
      <c r="J80" s="342"/>
      <c r="K80" s="342"/>
      <c r="L80" s="342"/>
      <c r="M80" s="342"/>
      <c r="N80" s="342"/>
    </row>
    <row r="81" spans="7:14">
      <c r="G81" s="342"/>
      <c r="H81" s="342"/>
      <c r="I81" s="342"/>
      <c r="J81" s="342"/>
      <c r="K81" s="342"/>
      <c r="L81" s="342"/>
      <c r="M81" s="342"/>
      <c r="N81" s="342"/>
    </row>
    <row r="82" spans="7:14">
      <c r="G82" s="342"/>
      <c r="H82" s="342"/>
      <c r="I82" s="342"/>
      <c r="J82" s="342"/>
      <c r="K82" s="342"/>
      <c r="L82" s="342"/>
      <c r="M82" s="342"/>
      <c r="N82" s="342"/>
    </row>
    <row r="83" spans="7:14">
      <c r="G83" s="342"/>
      <c r="H83" s="342"/>
      <c r="I83" s="342"/>
      <c r="J83" s="342"/>
      <c r="K83" s="342"/>
      <c r="L83" s="342"/>
      <c r="M83" s="342"/>
      <c r="N83" s="342"/>
    </row>
    <row r="84" spans="7:14">
      <c r="G84" s="342"/>
      <c r="H84" s="342"/>
      <c r="I84" s="342"/>
      <c r="J84" s="342"/>
      <c r="K84" s="342"/>
      <c r="L84" s="342"/>
      <c r="M84" s="342"/>
      <c r="N84" s="342"/>
    </row>
    <row r="85" spans="7:14">
      <c r="G85" s="342"/>
      <c r="H85" s="342"/>
      <c r="I85" s="342"/>
      <c r="J85" s="342"/>
      <c r="K85" s="342"/>
      <c r="L85" s="342"/>
      <c r="M85" s="342"/>
      <c r="N85" s="342"/>
    </row>
    <row r="86" spans="7:14">
      <c r="G86" s="342"/>
      <c r="H86" s="342"/>
      <c r="I86" s="342"/>
      <c r="J86" s="342"/>
      <c r="K86" s="342"/>
      <c r="L86" s="342"/>
      <c r="M86" s="342"/>
      <c r="N86" s="342"/>
    </row>
    <row r="87" spans="7:14">
      <c r="G87" s="342"/>
      <c r="H87" s="342"/>
      <c r="I87" s="342"/>
      <c r="J87" s="342"/>
      <c r="K87" s="342"/>
      <c r="L87" s="342"/>
      <c r="M87" s="342"/>
      <c r="N87" s="342"/>
    </row>
    <row r="88" spans="7:14">
      <c r="G88" s="342"/>
      <c r="H88" s="342"/>
      <c r="I88" s="342"/>
      <c r="J88" s="342"/>
      <c r="K88" s="342"/>
      <c r="L88" s="342"/>
      <c r="M88" s="342"/>
      <c r="N88" s="342"/>
    </row>
    <row r="89" spans="7:14">
      <c r="G89" s="342"/>
      <c r="H89" s="342"/>
      <c r="I89" s="342"/>
      <c r="J89" s="342"/>
      <c r="K89" s="342"/>
      <c r="L89" s="342"/>
      <c r="M89" s="342"/>
      <c r="N89" s="342"/>
    </row>
    <row r="90" spans="7:14">
      <c r="G90" s="342"/>
      <c r="H90" s="342"/>
      <c r="I90" s="342"/>
      <c r="J90" s="342"/>
      <c r="K90" s="342"/>
      <c r="L90" s="342"/>
      <c r="M90" s="342"/>
      <c r="N90" s="342"/>
    </row>
    <row r="91" spans="7:14">
      <c r="G91" s="342"/>
      <c r="H91" s="342"/>
      <c r="I91" s="342"/>
      <c r="J91" s="342"/>
      <c r="K91" s="342"/>
      <c r="L91" s="342"/>
      <c r="M91" s="342"/>
      <c r="N91" s="342"/>
    </row>
    <row r="92" spans="7:14">
      <c r="G92" s="342"/>
      <c r="H92" s="342"/>
      <c r="I92" s="342"/>
      <c r="J92" s="342"/>
      <c r="K92" s="342"/>
      <c r="L92" s="342"/>
      <c r="M92" s="342"/>
      <c r="N92" s="342"/>
    </row>
    <row r="93" spans="7:14">
      <c r="G93" s="342"/>
      <c r="H93" s="342"/>
      <c r="I93" s="342"/>
      <c r="J93" s="342"/>
      <c r="K93" s="342"/>
      <c r="L93" s="342"/>
      <c r="M93" s="342"/>
      <c r="N93" s="342"/>
    </row>
    <row r="94" spans="7:14">
      <c r="G94" s="342"/>
      <c r="H94" s="342"/>
      <c r="I94" s="342"/>
      <c r="J94" s="342"/>
      <c r="K94" s="342"/>
      <c r="L94" s="342"/>
      <c r="M94" s="342"/>
      <c r="N94" s="342"/>
    </row>
    <row r="95" spans="7:14">
      <c r="G95" s="342"/>
      <c r="H95" s="342"/>
      <c r="I95" s="342"/>
      <c r="J95" s="342"/>
      <c r="K95" s="342"/>
      <c r="L95" s="342"/>
      <c r="M95" s="342"/>
      <c r="N95" s="342"/>
    </row>
    <row r="96" spans="7:14">
      <c r="G96" s="342"/>
      <c r="H96" s="342"/>
      <c r="I96" s="342"/>
      <c r="J96" s="342"/>
      <c r="K96" s="342"/>
      <c r="L96" s="342"/>
      <c r="M96" s="342"/>
      <c r="N96" s="342"/>
    </row>
    <row r="97" spans="7:14">
      <c r="G97" s="342"/>
      <c r="H97" s="342"/>
      <c r="I97" s="342"/>
      <c r="J97" s="342"/>
      <c r="K97" s="342"/>
      <c r="L97" s="342"/>
      <c r="M97" s="342"/>
      <c r="N97" s="342"/>
    </row>
    <row r="98" spans="7:14">
      <c r="G98" s="342"/>
      <c r="H98" s="342"/>
      <c r="I98" s="342"/>
      <c r="J98" s="342"/>
      <c r="K98" s="342"/>
      <c r="L98" s="342"/>
      <c r="M98" s="342"/>
      <c r="N98" s="342"/>
    </row>
    <row r="99" spans="7:14">
      <c r="G99" s="342"/>
      <c r="H99" s="342"/>
      <c r="I99" s="342"/>
      <c r="J99" s="342"/>
      <c r="K99" s="342"/>
      <c r="L99" s="342"/>
      <c r="M99" s="342"/>
      <c r="N99" s="342"/>
    </row>
    <row r="100" spans="7:14">
      <c r="G100" s="342"/>
      <c r="H100" s="342"/>
      <c r="I100" s="342"/>
      <c r="J100" s="342"/>
      <c r="K100" s="342"/>
      <c r="L100" s="342"/>
      <c r="M100" s="342"/>
      <c r="N100" s="342"/>
    </row>
    <row r="101" spans="7:14">
      <c r="G101" s="342"/>
      <c r="H101" s="342"/>
      <c r="I101" s="342"/>
      <c r="J101" s="342"/>
      <c r="K101" s="342"/>
      <c r="L101" s="342"/>
      <c r="M101" s="342"/>
      <c r="N101" s="342"/>
    </row>
    <row r="102" spans="7:14">
      <c r="G102" s="342"/>
      <c r="H102" s="342"/>
      <c r="I102" s="342"/>
      <c r="J102" s="342"/>
      <c r="K102" s="342"/>
      <c r="L102" s="342"/>
      <c r="M102" s="342"/>
      <c r="N102" s="342"/>
    </row>
    <row r="103" spans="7:14">
      <c r="G103" s="342"/>
      <c r="H103" s="342"/>
      <c r="I103" s="342"/>
      <c r="J103" s="342"/>
      <c r="K103" s="342"/>
      <c r="L103" s="342"/>
      <c r="M103" s="342"/>
      <c r="N103" s="342"/>
    </row>
    <row r="104" spans="7:14">
      <c r="G104" s="342"/>
      <c r="H104" s="342"/>
      <c r="I104" s="342"/>
      <c r="J104" s="342"/>
      <c r="K104" s="342"/>
      <c r="L104" s="342"/>
      <c r="M104" s="342"/>
      <c r="N104" s="342"/>
    </row>
    <row r="105" spans="7:14">
      <c r="G105" s="342"/>
      <c r="H105" s="342"/>
      <c r="I105" s="342"/>
      <c r="J105" s="342"/>
      <c r="K105" s="342"/>
      <c r="L105" s="342"/>
      <c r="M105" s="342"/>
      <c r="N105" s="342"/>
    </row>
    <row r="106" spans="7:14">
      <c r="G106" s="342"/>
      <c r="H106" s="342"/>
      <c r="I106" s="342"/>
      <c r="J106" s="342"/>
      <c r="K106" s="342"/>
      <c r="L106" s="342"/>
      <c r="M106" s="342"/>
      <c r="N106" s="342"/>
    </row>
    <row r="107" spans="7:14">
      <c r="G107" s="342"/>
      <c r="H107" s="342"/>
      <c r="I107" s="342"/>
      <c r="J107" s="342"/>
      <c r="K107" s="342"/>
      <c r="L107" s="342"/>
      <c r="M107" s="342"/>
      <c r="N107" s="342"/>
    </row>
    <row r="108" spans="7:14">
      <c r="G108" s="342"/>
      <c r="H108" s="342"/>
      <c r="I108" s="342"/>
      <c r="J108" s="342"/>
      <c r="K108" s="342"/>
      <c r="L108" s="342"/>
      <c r="M108" s="342"/>
      <c r="N108" s="342"/>
    </row>
    <row r="109" spans="7:14">
      <c r="G109" s="342"/>
      <c r="H109" s="342"/>
      <c r="I109" s="342"/>
      <c r="J109" s="342"/>
      <c r="K109" s="342"/>
      <c r="L109" s="342"/>
      <c r="M109" s="342"/>
      <c r="N109" s="342"/>
    </row>
    <row r="110" spans="7:14">
      <c r="G110" s="342"/>
      <c r="H110" s="342"/>
      <c r="I110" s="342"/>
      <c r="J110" s="342"/>
      <c r="K110" s="342"/>
      <c r="L110" s="342"/>
      <c r="M110" s="342"/>
      <c r="N110" s="342"/>
    </row>
    <row r="111" spans="7:14">
      <c r="G111" s="342"/>
      <c r="H111" s="342"/>
      <c r="I111" s="342"/>
      <c r="J111" s="342"/>
      <c r="K111" s="342"/>
      <c r="L111" s="342"/>
      <c r="M111" s="342"/>
      <c r="N111" s="342"/>
    </row>
    <row r="112" spans="7:14">
      <c r="G112" s="342"/>
      <c r="H112" s="342"/>
      <c r="I112" s="342"/>
      <c r="J112" s="342"/>
      <c r="K112" s="342"/>
      <c r="L112" s="342"/>
      <c r="M112" s="342"/>
      <c r="N112" s="342"/>
    </row>
    <row r="113" spans="7:14">
      <c r="G113" s="342"/>
      <c r="H113" s="342"/>
      <c r="I113" s="342"/>
      <c r="J113" s="342"/>
      <c r="K113" s="342"/>
      <c r="L113" s="342"/>
      <c r="M113" s="342"/>
      <c r="N113" s="342"/>
    </row>
    <row r="114" spans="7:14">
      <c r="G114" s="342"/>
      <c r="H114" s="342"/>
      <c r="I114" s="342"/>
      <c r="J114" s="342"/>
      <c r="K114" s="342"/>
      <c r="L114" s="342"/>
      <c r="M114" s="342"/>
      <c r="N114" s="342"/>
    </row>
    <row r="115" spans="7:14">
      <c r="G115" s="342"/>
      <c r="H115" s="342"/>
      <c r="I115" s="342"/>
      <c r="J115" s="342"/>
      <c r="K115" s="342"/>
      <c r="L115" s="342"/>
      <c r="M115" s="342"/>
      <c r="N115" s="342"/>
    </row>
    <row r="116" spans="7:14">
      <c r="G116" s="342"/>
      <c r="H116" s="342"/>
      <c r="I116" s="342"/>
      <c r="J116" s="342"/>
      <c r="K116" s="342"/>
      <c r="L116" s="342"/>
      <c r="M116" s="342"/>
      <c r="N116" s="342"/>
    </row>
    <row r="117" spans="7:14">
      <c r="G117" s="342"/>
      <c r="H117" s="342"/>
      <c r="I117" s="342"/>
      <c r="J117" s="342"/>
      <c r="K117" s="342"/>
      <c r="L117" s="342"/>
      <c r="M117" s="342"/>
      <c r="N117" s="342"/>
    </row>
    <row r="118" spans="7:14">
      <c r="G118" s="342"/>
      <c r="H118" s="342"/>
      <c r="I118" s="342"/>
      <c r="J118" s="342"/>
      <c r="K118" s="342"/>
      <c r="L118" s="342"/>
      <c r="M118" s="342"/>
      <c r="N118" s="342"/>
    </row>
    <row r="119" spans="7:14">
      <c r="G119" s="342"/>
      <c r="H119" s="342"/>
      <c r="I119" s="342"/>
      <c r="J119" s="342"/>
      <c r="K119" s="342"/>
      <c r="L119" s="342"/>
      <c r="M119" s="342"/>
      <c r="N119" s="342"/>
    </row>
    <row r="120" spans="7:14">
      <c r="G120" s="342"/>
      <c r="H120" s="342"/>
      <c r="I120" s="342"/>
      <c r="J120" s="342"/>
      <c r="K120" s="342"/>
      <c r="L120" s="342"/>
      <c r="M120" s="342"/>
      <c r="N120" s="342"/>
    </row>
    <row r="121" spans="7:14">
      <c r="G121" s="342"/>
      <c r="H121" s="342"/>
      <c r="I121" s="342"/>
      <c r="J121" s="342"/>
      <c r="K121" s="342"/>
      <c r="L121" s="342"/>
      <c r="M121" s="342"/>
      <c r="N121" s="342"/>
    </row>
    <row r="122" spans="7:14">
      <c r="G122" s="342"/>
      <c r="H122" s="342"/>
      <c r="I122" s="342"/>
      <c r="J122" s="342"/>
      <c r="K122" s="342"/>
      <c r="L122" s="342"/>
      <c r="M122" s="342"/>
      <c r="N122" s="342"/>
    </row>
    <row r="123" spans="7:14">
      <c r="G123" s="342"/>
      <c r="H123" s="342"/>
      <c r="I123" s="342"/>
      <c r="J123" s="342"/>
      <c r="K123" s="342"/>
      <c r="L123" s="342"/>
      <c r="M123" s="342"/>
      <c r="N123" s="342"/>
    </row>
    <row r="124" spans="7:14">
      <c r="G124" s="342"/>
      <c r="H124" s="342"/>
      <c r="I124" s="342"/>
      <c r="J124" s="342"/>
      <c r="K124" s="342"/>
      <c r="L124" s="342"/>
      <c r="M124" s="342"/>
      <c r="N124" s="342"/>
    </row>
    <row r="125" spans="7:14">
      <c r="G125" s="342"/>
      <c r="H125" s="342"/>
      <c r="I125" s="342"/>
      <c r="J125" s="342"/>
      <c r="K125" s="342"/>
      <c r="L125" s="342"/>
      <c r="M125" s="342"/>
      <c r="N125" s="342"/>
    </row>
    <row r="126" spans="7:14">
      <c r="G126" s="342"/>
      <c r="H126" s="342"/>
      <c r="I126" s="342"/>
      <c r="J126" s="342"/>
      <c r="K126" s="342"/>
      <c r="L126" s="342"/>
      <c r="M126" s="342"/>
      <c r="N126" s="342"/>
    </row>
    <row r="127" spans="7:14">
      <c r="G127" s="342"/>
      <c r="H127" s="342"/>
      <c r="I127" s="342"/>
      <c r="J127" s="342"/>
      <c r="K127" s="342"/>
      <c r="L127" s="342"/>
      <c r="M127" s="342"/>
      <c r="N127" s="342"/>
    </row>
    <row r="128" spans="7:14">
      <c r="G128" s="342"/>
      <c r="H128" s="342"/>
      <c r="I128" s="342"/>
      <c r="J128" s="342"/>
      <c r="K128" s="342"/>
      <c r="L128" s="342"/>
      <c r="M128" s="342"/>
      <c r="N128" s="342"/>
    </row>
    <row r="129" spans="7:14">
      <c r="G129" s="342"/>
      <c r="H129" s="342"/>
      <c r="I129" s="342"/>
      <c r="J129" s="342"/>
      <c r="K129" s="342"/>
      <c r="L129" s="342"/>
      <c r="M129" s="342"/>
      <c r="N129" s="342"/>
    </row>
    <row r="130" spans="7:14">
      <c r="G130" s="342"/>
      <c r="H130" s="342"/>
      <c r="I130" s="342"/>
      <c r="J130" s="342"/>
      <c r="K130" s="342"/>
      <c r="L130" s="342"/>
      <c r="M130" s="342"/>
      <c r="N130" s="342"/>
    </row>
    <row r="131" spans="7:14">
      <c r="G131" s="342"/>
      <c r="H131" s="342"/>
      <c r="I131" s="342"/>
      <c r="J131" s="342"/>
      <c r="K131" s="342"/>
      <c r="L131" s="342"/>
      <c r="M131" s="342"/>
      <c r="N131" s="342"/>
    </row>
    <row r="132" spans="7:14">
      <c r="G132" s="342"/>
      <c r="H132" s="342"/>
      <c r="I132" s="342"/>
      <c r="J132" s="342"/>
      <c r="K132" s="342"/>
      <c r="L132" s="342"/>
      <c r="M132" s="342"/>
      <c r="N132" s="342"/>
    </row>
    <row r="133" spans="7:14">
      <c r="G133" s="342"/>
      <c r="H133" s="342"/>
      <c r="I133" s="342"/>
      <c r="J133" s="342"/>
      <c r="K133" s="342"/>
      <c r="L133" s="342"/>
      <c r="M133" s="342"/>
      <c r="N133" s="342"/>
    </row>
    <row r="134" spans="7:14">
      <c r="G134" s="342"/>
      <c r="H134" s="342"/>
      <c r="I134" s="342"/>
      <c r="J134" s="342"/>
      <c r="K134" s="342"/>
      <c r="L134" s="342"/>
      <c r="M134" s="342"/>
      <c r="N134" s="342"/>
    </row>
  </sheetData>
  <mergeCells count="38">
    <mergeCell ref="B10:F10"/>
    <mergeCell ref="B4:F4"/>
    <mergeCell ref="B6:F6"/>
    <mergeCell ref="B7:F7"/>
    <mergeCell ref="B8:F8"/>
    <mergeCell ref="B9:F9"/>
    <mergeCell ref="B22:F22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34:F34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41:F41"/>
    <mergeCell ref="A43:F43"/>
    <mergeCell ref="B35:F35"/>
    <mergeCell ref="B36:F36"/>
    <mergeCell ref="B37:F37"/>
    <mergeCell ref="B38:F38"/>
    <mergeCell ref="B39:F39"/>
    <mergeCell ref="B40:F40"/>
  </mergeCells>
  <conditionalFormatting sqref="H47">
    <cfRule type="expression" dxfId="3" priority="3">
      <formula>$G$47&lt;$H$47</formula>
    </cfRule>
    <cfRule type="expression" dxfId="2" priority="4">
      <formula>$G$47&gt;$H$47</formula>
    </cfRule>
  </conditionalFormatting>
  <conditionalFormatting sqref="M46">
    <cfRule type="expression" dxfId="1" priority="1">
      <formula>$M$46&gt;0</formula>
    </cfRule>
    <cfRule type="expression" dxfId="0" priority="2">
      <formula>$M$46&lt;0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listas</vt:lpstr>
      <vt:lpstr>PUC</vt:lpstr>
      <vt:lpstr>Total</vt:lpstr>
      <vt:lpstr>Ingresos</vt:lpstr>
      <vt:lpstr>Gastos mas inversiones</vt:lpstr>
      <vt:lpstr>Total Presupuesto</vt:lpstr>
      <vt:lpstr>'Gastos mas inversiones'!Área_de_impresión</vt:lpstr>
      <vt:lpstr>Ingresos!Área_de_impresión</vt:lpstr>
      <vt:lpstr>Total!Área_de_impresión</vt:lpstr>
      <vt:lpstr>AREAS</vt:lpstr>
      <vt:lpstr>CentrosCostos</vt:lpstr>
      <vt:lpstr>GTOSADMIN</vt:lpstr>
      <vt:lpstr>GTOSNOOPE</vt:lpstr>
      <vt:lpstr>INVERSIONES</vt:lpstr>
      <vt:lpstr>PIDI</vt:lpstr>
      <vt:lpstr>TIPOPRE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J. Ortegon</dc:creator>
  <cp:lastModifiedBy>Gloria Amparo Sanchez</cp:lastModifiedBy>
  <cp:lastPrinted>2017-08-14T22:49:30Z</cp:lastPrinted>
  <dcterms:created xsi:type="dcterms:W3CDTF">2017-07-10T19:52:01Z</dcterms:created>
  <dcterms:modified xsi:type="dcterms:W3CDTF">2018-08-13T19:58:21Z</dcterms:modified>
</cp:coreProperties>
</file>