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ADCFD804-5898-41B4-89F0-DEECDB2B2779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r:id="rId4"/>
    <sheet name="PUC" sheetId="11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PUC!$B$510:$B$703</definedName>
    <definedName name="GtosInves">PUC!$B$3:$B$112</definedName>
    <definedName name="GtosNoOper">PUC!$B$115:$B$146</definedName>
    <definedName name="GtosPos">PUC!$B$149:$B$262</definedName>
    <definedName name="GtosPre">PUC!$B$265:$B$380</definedName>
    <definedName name="InverExt">PUC!$B$492:$B$507</definedName>
    <definedName name="InverInvest">PUC!$B$435:$B$451</definedName>
    <definedName name="InverPos">PUC!$B$454:$B$469</definedName>
    <definedName name="InverPre">PUC!$B$473:$B$488</definedName>
    <definedName name="Inversiones">PUC!$B$383:$B$431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2" i="7" l="1"/>
  <c r="N118" i="7" l="1"/>
  <c r="N108" i="7" l="1"/>
  <c r="N119" i="7" l="1"/>
  <c r="N117" i="7"/>
  <c r="N115" i="7"/>
  <c r="N113" i="7"/>
  <c r="J120" i="7" l="1"/>
  <c r="J119" i="7"/>
  <c r="J118" i="7"/>
  <c r="J117" i="7"/>
  <c r="J116" i="7"/>
  <c r="J115" i="7"/>
  <c r="AA105" i="7"/>
  <c r="AA104" i="7"/>
  <c r="H103" i="7"/>
  <c r="J103" i="7"/>
  <c r="H104" i="7"/>
  <c r="J104" i="7"/>
  <c r="H105" i="7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H116" i="7"/>
  <c r="H117" i="7"/>
  <c r="H118" i="7"/>
  <c r="H119" i="7"/>
  <c r="H120" i="7"/>
  <c r="N88" i="7" l="1"/>
  <c r="N84" i="7"/>
  <c r="N83" i="7"/>
  <c r="N82" i="7"/>
  <c r="D661" i="11"/>
  <c r="D662" i="11"/>
  <c r="D663" i="11"/>
  <c r="D664" i="11"/>
  <c r="D665" i="11"/>
  <c r="D666" i="11"/>
  <c r="D667" i="11"/>
  <c r="D668" i="11"/>
  <c r="D669" i="11"/>
  <c r="D670" i="11"/>
  <c r="D672" i="11"/>
  <c r="D673" i="11"/>
  <c r="D674" i="11"/>
  <c r="D675" i="11"/>
  <c r="D676" i="11"/>
  <c r="D677" i="11"/>
  <c r="D678" i="11"/>
  <c r="D679" i="11"/>
  <c r="D680" i="11"/>
  <c r="D681" i="11"/>
  <c r="D671" i="11"/>
  <c r="J82" i="7"/>
  <c r="B87" i="7"/>
  <c r="B86" i="7"/>
  <c r="B85" i="7"/>
  <c r="B84" i="7"/>
  <c r="B83" i="7"/>
  <c r="B82" i="7"/>
  <c r="N131" i="7" l="1"/>
  <c r="N130" i="7"/>
  <c r="N129" i="7"/>
  <c r="N128" i="7"/>
  <c r="N127" i="7"/>
  <c r="N126" i="7"/>
  <c r="N125" i="7"/>
  <c r="N124" i="7"/>
  <c r="N123" i="7"/>
  <c r="N122" i="7"/>
  <c r="N121" i="7"/>
  <c r="N102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21" i="7" l="1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AA103" i="7"/>
  <c r="B118" i="7" l="1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H18" i="12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K18" i="12" l="1"/>
  <c r="M18" i="12" s="1"/>
  <c r="K7" i="12"/>
  <c r="M7" i="12" s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<sst xmlns="http://schemas.openxmlformats.org/spreadsheetml/2006/main" count="3158" uniqueCount="1290">
  <si>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</si>
  <si>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</si>
  <si>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</si>
  <si>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</si>
  <si>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</si>
  <si>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</si>
  <si>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</si>
  <si>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</si>
  <si>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</si>
  <si>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</si>
  <si>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</si>
  <si>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</si>
  <si>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</si>
  <si>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</si>
  <si>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</si>
  <si>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</si>
  <si>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</si>
  <si>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</si>
  <si>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</si>
  <si>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</si>
  <si>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</si>
  <si>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</si>
  <si>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</si>
  <si>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</si>
  <si>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</si>
  <si>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</si>
  <si>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</si>
  <si>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</si>
  <si>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</si>
  <si>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</si>
  <si>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</si>
  <si>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</si>
  <si>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</si>
  <si>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</si>
  <si>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</si>
  <si>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</si>
  <si>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</si>
  <si>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</si>
  <si>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</si>
  <si>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</si>
  <si>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</si>
  <si>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</si>
  <si>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</si>
  <si>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</si>
  <si>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</si>
  <si>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</si>
  <si>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</si>
  <si>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</si>
  <si>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</si>
  <si>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</si>
  <si>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</si>
  <si>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</si>
  <si>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</si>
  <si>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</si>
  <si>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</si>
  <si>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</si>
  <si>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</si>
  <si>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</si>
  <si>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</si>
  <si>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</si>
  <si>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</si>
  <si>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</si>
  <si>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</si>
  <si>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</si>
  <si>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</si>
  <si>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</si>
  <si>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</si>
  <si>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</si>
  <si>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</si>
  <si>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</si>
  <si>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</si>
  <si>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</si>
  <si>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</si>
  <si>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</si>
  <si>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</si>
  <si>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</si>
  <si>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</si>
  <si>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</si>
  <si>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</si>
  <si>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</si>
  <si>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</si>
  <si>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</si>
  <si>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</si>
  <si>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</si>
  <si>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</si>
  <si>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</si>
  <si>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</si>
  <si>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</si>
  <si>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</si>
  <si>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</si>
  <si>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</si>
  <si>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</si>
  <si>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</si>
  <si>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</si>
  <si>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</si>
  <si>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</si>
  <si>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</si>
  <si>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</si>
  <si>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</si>
  <si>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</si>
  <si>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</si>
  <si>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</si>
  <si>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</si>
  <si>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</si>
  <si>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</si>
  <si>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</si>
  <si>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</si>
  <si>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</si>
  <si>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</si>
  <si>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</si>
  <si>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</si>
  <si>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</si>
  <si>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</si>
  <si>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</si>
  <si>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</si>
  <si>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</si>
  <si>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</si>
  <si>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</si>
  <si>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</si>
  <si>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</si>
  <si>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</si>
  <si>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</si>
  <si>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</si>
  <si>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</si>
  <si>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</si>
  <si>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</si>
  <si>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</si>
  <si>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</si>
  <si>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</si>
  <si>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</si>
  <si>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</si>
  <si>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</si>
  <si>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</si>
  <si>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</si>
  <si>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</si>
  <si>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</si>
  <si>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</si>
  <si>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</si>
  <si>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</si>
  <si>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</si>
  <si>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</si>
  <si>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</si>
  <si>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</si>
  <si>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</si>
  <si>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</si>
  <si>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</si>
  <si>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</si>
  <si>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</si>
  <si>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</si>
  <si>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</si>
  <si>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</si>
  <si>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</si>
  <si>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</si>
  <si>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</si>
  <si>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</si>
  <si>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</si>
  <si>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</si>
  <si>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</si>
  <si>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</si>
  <si>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</si>
  <si>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</si>
  <si>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</si>
  <si>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</si>
  <si>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</si>
  <si>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</si>
  <si>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</si>
  <si>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</si>
  <si>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</si>
  <si>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</si>
  <si>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</si>
  <si>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</si>
  <si>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</si>
  <si>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</si>
  <si>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</si>
  <si>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</si>
  <si>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</si>
  <si>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</si>
  <si>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</si>
  <si>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</si>
  <si>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</si>
  <si>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</si>
  <si>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</si>
  <si>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</si>
  <si>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</si>
  <si>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</si>
  <si>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</si>
  <si>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</si>
  <si>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</si>
  <si>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</si>
  <si>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</si>
  <si>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</si>
  <si>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</si>
  <si>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</si>
  <si>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</si>
  <si>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</si>
  <si>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</si>
  <si>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</si>
  <si>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</si>
  <si>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</si>
  <si>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</si>
  <si>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</si>
  <si>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</si>
  <si>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</si>
  <si>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</si>
  <si>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</si>
  <si>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</si>
  <si>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</si>
  <si>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</si>
  <si>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</si>
  <si>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</si>
  <si>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</si>
  <si>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</si>
  <si>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</si>
  <si>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</si>
  <si>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</si>
  <si>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</si>
  <si>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</si>
  <si>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</si>
  <si>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</si>
  <si>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</si>
  <si>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</si>
  <si>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</si>
  <si>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</si>
  <si>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</si>
  <si>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</si>
  <si>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</si>
  <si>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</si>
  <si>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</si>
  <si>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</si>
  <si>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</si>
  <si>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</si>
  <si>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</si>
  <si>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</si>
  <si>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</si>
  <si>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</si>
  <si>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</si>
  <si>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</si>
  <si>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</si>
  <si>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</si>
  <si>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</si>
  <si>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</si>
  <si>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</si>
  <si>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</si>
  <si>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</si>
  <si>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</si>
  <si>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</si>
  <si>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</si>
  <si>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</si>
  <si>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</si>
  <si>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</si>
  <si>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</si>
  <si>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</si>
  <si>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</si>
  <si>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</si>
  <si>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</si>
  <si>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</si>
  <si>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</si>
  <si>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</si>
  <si>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</si>
  <si>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</si>
  <si>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</si>
  <si>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</si>
  <si>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</si>
  <si>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</si>
  <si>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</si>
  <si>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</si>
  <si>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</si>
  <si>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</si>
  <si>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</si>
  <si>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</si>
  <si>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</si>
  <si>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</si>
  <si>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</si>
  <si>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</si>
  <si>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</si>
  <si>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</si>
  <si>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</si>
  <si>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</si>
  <si>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</si>
  <si>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</si>
  <si>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</si>
  <si>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</si>
  <si>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</si>
  <si>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</si>
  <si>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</si>
  <si>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</si>
  <si>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</si>
  <si>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</si>
  <si>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</si>
  <si>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</si>
  <si>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</si>
  <si>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</si>
  <si>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</si>
  <si>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</si>
  <si>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</si>
  <si>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</si>
  <si>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</si>
  <si>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</si>
  <si>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</si>
  <si>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</si>
  <si>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</si>
  <si>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</si>
  <si>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</si>
  <si>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</si>
  <si>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</si>
  <si>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</si>
  <si>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</si>
  <si>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</si>
  <si>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</si>
  <si>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</si>
  <si>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</si>
  <si>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</si>
  <si>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</si>
  <si>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</si>
  <si>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</si>
  <si>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</si>
  <si>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</si>
  <si>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</si>
  <si>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</si>
  <si>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</si>
  <si>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</si>
  <si>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</si>
  <si>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</si>
  <si>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</si>
  <si>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</si>
  <si>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</si>
  <si>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</si>
  <si>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</si>
  <si>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</si>
  <si>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</si>
  <si>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</si>
  <si>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</si>
  <si>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</si>
  <si>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</si>
  <si>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</si>
  <si>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</si>
  <si>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</si>
  <si>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</si>
  <si>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</si>
  <si>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</si>
  <si>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</si>
  <si>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</si>
  <si>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</si>
  <si>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</si>
  <si>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</si>
  <si>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</si>
  <si>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</si>
  <si>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</si>
  <si>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</si>
  <si>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</si>
  <si>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</si>
  <si>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</si>
  <si>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</si>
  <si>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</si>
  <si>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</si>
  <si>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</si>
  <si>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</si>
  <si>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</si>
  <si>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</si>
  <si>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</si>
  <si>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</si>
  <si>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</si>
  <si>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</si>
  <si>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</si>
  <si>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</si>
  <si>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</si>
  <si>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</si>
  <si>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</si>
  <si>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</si>
  <si>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</si>
  <si>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</si>
  <si>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</si>
  <si>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</si>
  <si>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</si>
  <si>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</si>
  <si>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</si>
  <si>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</si>
  <si>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</si>
  <si>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</si>
  <si>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</si>
  <si>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</si>
  <si>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</si>
  <si>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</si>
  <si>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</si>
  <si>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</si>
  <si>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</si>
  <si>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</si>
  <si>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</si>
  <si>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</si>
  <si>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</si>
  <si>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</si>
  <si>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</si>
  <si>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</si>
  <si>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</si>
  <si>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</si>
  <si>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</si>
  <si>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</si>
  <si>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</si>
  <si>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</si>
  <si>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</si>
  <si>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</si>
  <si>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</si>
  <si>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</si>
  <si>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</si>
  <si>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</si>
  <si>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</si>
  <si>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</si>
  <si>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</si>
  <si>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</si>
  <si>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</si>
  <si>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</si>
  <si>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</si>
  <si>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</si>
  <si>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</si>
  <si>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</si>
  <si>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</si>
  <si>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</si>
  <si>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</si>
  <si>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</si>
  <si>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</si>
  <si>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</si>
  <si>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</si>
  <si>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</si>
  <si>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</si>
  <si>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</si>
  <si>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</si>
  <si>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</si>
  <si>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</si>
  <si>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</si>
  <si>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</si>
  <si>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</si>
  <si>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</si>
  <si>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</si>
  <si>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</si>
  <si>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</si>
  <si>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</si>
  <si>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</si>
  <si>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</si>
  <si>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</si>
  <si>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</si>
  <si>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</si>
  <si>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</si>
  <si>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</si>
  <si>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</si>
  <si>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</si>
  <si>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</si>
  <si>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</si>
  <si>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</si>
  <si>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</si>
  <si>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</si>
  <si>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</si>
  <si>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</si>
  <si>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</si>
  <si>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</si>
  <si>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</si>
  <si>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</si>
  <si>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</si>
  <si>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</si>
  <si>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</si>
  <si>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</si>
  <si>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</si>
  <si>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</si>
  <si>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</si>
  <si>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</si>
  <si>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</si>
  <si>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</si>
  <si>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</si>
  <si>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</si>
  <si>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</si>
  <si>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</si>
  <si>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</si>
  <si>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</si>
  <si>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</si>
  <si>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</si>
  <si>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</si>
  <si>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</si>
  <si>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</si>
  <si>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</si>
  <si>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</si>
  <si>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</si>
  <si>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</si>
  <si>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</si>
  <si>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</si>
  <si>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</si>
  <si>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</si>
  <si>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</si>
  <si>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</si>
  <si>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</si>
  <si>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</si>
  <si>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</si>
  <si>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</si>
  <si>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</si>
  <si>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</si>
  <si>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</si>
  <si>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</si>
  <si>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</si>
  <si>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</si>
  <si>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</si>
  <si>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</si>
  <si>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</si>
  <si>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</si>
  <si>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</si>
  <si>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</si>
  <si>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</si>
  <si>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</si>
  <si>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</si>
  <si>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</si>
  <si>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</si>
  <si>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</si>
  <si>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</si>
  <si>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</si>
  <si>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</si>
  <si>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</si>
  <si>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</si>
  <si>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</si>
  <si>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</si>
  <si>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</si>
  <si>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</si>
  <si>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</si>
  <si>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</si>
  <si>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</si>
  <si>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</si>
  <si>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</si>
  <si>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</si>
  <si>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</si>
  <si>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</si>
  <si>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</si>
  <si>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</si>
  <si>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</si>
  <si>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</si>
  <si>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</si>
  <si>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</si>
  <si>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</si>
  <si>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</si>
  <si>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</si>
  <si>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</si>
  <si>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</si>
  <si>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</si>
  <si>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</si>
  <si>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</si>
  <si>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</si>
  <si>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</si>
  <si>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</si>
  <si>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</si>
  <si>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</si>
  <si>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</si>
  <si>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</si>
  <si>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</si>
  <si>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</si>
  <si>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</si>
  <si>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</si>
  <si>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</si>
  <si>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</si>
  <si>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</si>
  <si>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</si>
  <si>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</si>
  <si>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</si>
  <si>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</si>
  <si>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</si>
  <si>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</si>
  <si>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</si>
  <si>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</si>
  <si>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</si>
  <si>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</si>
  <si>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</si>
  <si>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</si>
  <si>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</si>
  <si>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</si>
  <si>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</si>
  <si>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</si>
  <si>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</si>
  <si>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</si>
  <si>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</si>
  <si>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</si>
  <si>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</si>
  <si>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</si>
  <si>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</si>
  <si>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</si>
  <si>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</si>
  <si>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</si>
  <si>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</si>
  <si>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</si>
  <si>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</si>
  <si>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</si>
  <si>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</si>
  <si>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</si>
  <si>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</si>
  <si>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</si>
  <si>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</si>
  <si>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</si>
  <si>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</si>
  <si>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</si>
  <si>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</si>
  <si>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</si>
  <si>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</si>
  <si>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</si>
  <si>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</si>
  <si>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</si>
  <si>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</si>
  <si>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</si>
  <si>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</si>
  <si>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</si>
  <si>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</si>
  <si>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</si>
  <si>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</si>
  <si>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</si>
  <si>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</si>
  <si>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</si>
  <si>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</si>
  <si>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</si>
  <si>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</si>
  <si>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</si>
  <si>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</si>
  <si>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</si>
  <si>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</si>
  <si>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</si>
  <si>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</si>
  <si>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</si>
  <si>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</si>
  <si>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</si>
  <si>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</si>
  <si>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</si>
  <si>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</si>
  <si>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</si>
  <si>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</si>
  <si>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</si>
  <si>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</si>
  <si>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</si>
  <si>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</si>
  <si>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</si>
  <si>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</si>
  <si>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</si>
  <si>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</si>
  <si>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</si>
  <si>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</si>
  <si>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</si>
  <si>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</si>
  <si>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</si>
  <si>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</si>
  <si>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</si>
  <si>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</si>
  <si>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</si>
  <si>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</si>
  <si>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</si>
  <si>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</si>
  <si>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</si>
  <si>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</si>
  <si>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</si>
  <si>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</si>
  <si>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</si>
  <si>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</si>
  <si>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</si>
  <si>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</si>
  <si>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</si>
  <si>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</si>
  <si>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</si>
  <si>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</si>
  <si>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</si>
  <si>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</si>
  <si>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</si>
  <si>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</si>
  <si>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</si>
  <si>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</si>
  <si>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</si>
  <si>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</si>
  <si>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</si>
  <si>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</si>
  <si>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</si>
  <si>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</si>
  <si>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</si>
  <si>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</si>
  <si>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</si>
  <si>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</si>
  <si>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</si>
  <si>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</si>
  <si>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</si>
  <si>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</si>
  <si>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</si>
  <si>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</si>
  <si>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</si>
  <si>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</si>
  <si>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</si>
  <si>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</si>
  <si>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</si>
  <si>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</si>
  <si>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</si>
  <si>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</si>
  <si>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</si>
  <si>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</si>
  <si>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</si>
  <si>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</si>
  <si>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</si>
  <si>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</si>
  <si>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</si>
  <si>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</si>
  <si>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</si>
  <si>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</si>
  <si>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</si>
  <si>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</si>
  <si>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</si>
  <si>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</si>
  <si>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</si>
  <si>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</si>
  <si>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</si>
  <si>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</si>
  <si>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</si>
  <si>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</si>
  <si>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</si>
  <si>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</si>
  <si>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</si>
  <si>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</si>
  <si>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</si>
  <si>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</si>
  <si>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</si>
  <si>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</si>
  <si>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</si>
  <si>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</si>
  <si>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</si>
  <si>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</si>
  <si>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</si>
  <si>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</si>
  <si>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</si>
  <si>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</si>
  <si>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</si>
  <si>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</si>
  <si>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</si>
  <si>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</si>
  <si>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</si>
  <si>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</si>
  <si>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</si>
  <si>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</si>
  <si>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</si>
  <si>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</si>
  <si>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</si>
  <si>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</si>
  <si>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</si>
  <si>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</si>
  <si>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</si>
  <si>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</si>
  <si>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</si>
  <si>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</si>
  <si>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</si>
  <si>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</si>
  <si>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</si>
  <si>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</si>
  <si>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</si>
  <si>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</si>
  <si>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</si>
  <si>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</si>
  <si>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</si>
  <si>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</si>
  <si>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</si>
  <si>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</si>
  <si>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</si>
  <si>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</si>
  <si>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</si>
  <si>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</si>
  <si>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</si>
  <si>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</si>
  <si>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</si>
  <si>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</si>
  <si>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</si>
  <si>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</si>
  <si>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</si>
  <si>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</si>
  <si>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</si>
  <si>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</si>
  <si>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</si>
  <si>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</si>
  <si>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</si>
  <si>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</si>
  <si>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</si>
  <si>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</si>
  <si>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</si>
  <si>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</si>
  <si>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</si>
  <si>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</si>
  <si>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</si>
  <si>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</si>
  <si>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</si>
  <si>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</si>
  <si>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</si>
  <si>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</si>
  <si>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</si>
  <si>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</si>
  <si>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</si>
  <si>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</si>
  <si>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</si>
  <si>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</si>
  <si>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</si>
  <si>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</si>
  <si>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</si>
  <si>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</si>
  <si>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</si>
  <si>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</si>
  <si>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</si>
  <si>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</si>
  <si>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</si>
  <si>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</si>
  <si>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</si>
  <si>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</si>
  <si>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</si>
  <si>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</si>
  <si>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</si>
  <si>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</si>
  <si>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</si>
  <si>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</si>
  <si>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</si>
  <si>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</si>
  <si>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</si>
  <si>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</si>
  <si>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</si>
  <si>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</si>
  <si>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</si>
  <si>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</si>
  <si>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</si>
  <si>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</si>
  <si>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</si>
  <si>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</si>
  <si>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</si>
  <si>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</si>
  <si>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</si>
  <si>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</si>
  <si>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</si>
  <si>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</si>
  <si>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</si>
  <si>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</si>
  <si>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</si>
  <si>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</si>
  <si>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</si>
  <si>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</si>
  <si>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</si>
  <si>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</si>
  <si>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</si>
  <si>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</si>
  <si>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</si>
  <si>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</si>
  <si>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</si>
  <si>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</si>
  <si>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</si>
  <si>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</si>
  <si>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</si>
  <si>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</si>
  <si>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</si>
  <si>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</si>
  <si>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</si>
  <si>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</si>
  <si>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</si>
  <si>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</si>
  <si>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</si>
  <si>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</si>
  <si>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</si>
  <si>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</si>
  <si>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</si>
  <si>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</si>
  <si>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</si>
  <si>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</si>
  <si>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</si>
  <si>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</si>
  <si>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</si>
  <si>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</si>
  <si>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</si>
  <si>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</si>
  <si>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</si>
  <si>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</si>
  <si>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</si>
  <si>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</si>
  <si>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</si>
  <si>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</si>
  <si>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</si>
  <si>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</si>
  <si>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</si>
  <si>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</si>
  <si>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</si>
  <si>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</si>
  <si>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</si>
  <si>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</si>
  <si>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</si>
  <si>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</si>
  <si>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</si>
  <si>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</si>
  <si>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</si>
  <si>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</si>
  <si>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</si>
  <si>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</si>
  <si>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</si>
  <si>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</si>
  <si>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</si>
  <si>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</si>
  <si>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</si>
  <si>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</si>
  <si>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</si>
  <si>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</si>
  <si>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</si>
  <si>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</si>
  <si>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</si>
  <si>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</si>
  <si>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</si>
  <si>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</si>
  <si>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</si>
  <si>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</si>
  <si>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</si>
  <si>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</si>
  <si>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</si>
  <si>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</si>
  <si>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</si>
  <si>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</si>
  <si>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</si>
  <si>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</si>
  <si>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</si>
  <si>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</si>
  <si>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</si>
  <si>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</si>
  <si>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</si>
  <si>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</si>
  <si>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</si>
  <si>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</si>
  <si>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</si>
  <si>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</si>
  <si>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</si>
  <si>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</si>
  <si>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</si>
  <si>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</si>
  <si>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</si>
  <si>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</si>
  <si>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</si>
  <si>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</si>
  <si>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</si>
  <si>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</si>
  <si>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</si>
  <si>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</si>
  <si>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</si>
  <si>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</si>
  <si>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</si>
  <si>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</si>
  <si>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</si>
  <si>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</si>
  <si>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</si>
  <si>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</si>
  <si>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</si>
  <si>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</si>
  <si>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</si>
  <si>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</si>
  <si>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</si>
  <si>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</si>
  <si>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</si>
  <si>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</si>
  <si>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</si>
  <si>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</si>
  <si>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</si>
  <si>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</si>
  <si>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</si>
  <si>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</si>
  <si>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</si>
  <si>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</si>
  <si>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</si>
  <si>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</si>
  <si>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</si>
  <si>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</si>
  <si>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</si>
  <si>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</si>
  <si>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</si>
  <si>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</si>
  <si>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</si>
  <si>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</si>
  <si>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</si>
  <si>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</si>
  <si>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</si>
  <si>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</si>
  <si>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</si>
  <si>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</si>
  <si>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</si>
  <si>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</si>
  <si>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</si>
  <si>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</si>
  <si>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</si>
  <si>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</si>
  <si>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</si>
  <si>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</si>
  <si>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</si>
  <si>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</si>
  <si>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</si>
  <si>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</si>
  <si>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</si>
  <si>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</si>
  <si>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</si>
  <si>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</si>
  <si>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</si>
  <si>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</si>
  <si>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</si>
  <si>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</si>
  <si>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</si>
  <si>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</si>
  <si>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</si>
  <si>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</si>
  <si>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</si>
  <si>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</si>
  <si>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</si>
  <si>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</si>
  <si>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</si>
  <si>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</si>
  <si>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</si>
  <si>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</si>
  <si>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</si>
  <si>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</si>
  <si>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</si>
  <si>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</si>
  <si>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</si>
  <si>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</si>
  <si>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</si>
  <si>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</si>
  <si>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</si>
  <si>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</si>
  <si>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</si>
  <si>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</si>
  <si>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</si>
  <si>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</si>
  <si>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</si>
  <si>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</si>
  <si>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</si>
  <si>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</si>
  <si>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</si>
  <si>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</si>
  <si>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</si>
  <si>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</si>
  <si>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</si>
  <si>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</si>
  <si>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</si>
  <si>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</si>
  <si>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</si>
  <si>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</si>
  <si>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</si>
  <si>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</si>
  <si>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</si>
  <si>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</si>
  <si>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</si>
  <si>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</si>
  <si>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</si>
  <si>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</si>
  <si>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</si>
  <si>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</si>
  <si>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</si>
  <si>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</si>
  <si>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</si>
  <si>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</si>
  <si>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</si>
  <si>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</si>
  <si>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</si>
  <si>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</si>
  <si>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</si>
  <si>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</si>
  <si>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</si>
  <si>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</si>
  <si>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</si>
  <si>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</si>
  <si>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</si>
  <si>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</si>
  <si>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</si>
  <si>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</si>
  <si>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</si>
  <si>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</si>
  <si>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</si>
  <si>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</si>
  <si>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</si>
  <si>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</si>
  <si>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</si>
  <si>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</si>
  <si>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</si>
  <si>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</si>
  <si>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</si>
  <si>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</si>
  <si>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</si>
  <si>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</si>
  <si>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</si>
  <si>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</si>
  <si>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</si>
  <si>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</si>
  <si>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</si>
  <si>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</si>
  <si>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</si>
  <si>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</si>
  <si>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</si>
  <si>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</si>
  <si>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</si>
  <si>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</si>
  <si>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</si>
  <si>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</si>
  <si>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</si>
  <si>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</si>
  <si>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</si>
  <si>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</si>
  <si>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</si>
  <si>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</si>
  <si>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</si>
  <si>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</si>
  <si>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</si>
  <si>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</si>
  <si>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</si>
  <si>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</si>
  <si>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</si>
  <si>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</si>
  <si>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</si>
  <si>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</si>
  <si>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</si>
  <si>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</si>
  <si>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</si>
  <si>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</si>
  <si>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</si>
  <si>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</si>
  <si>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</si>
  <si>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</si>
  <si>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</si>
  <si>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</si>
  <si>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</si>
  <si>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</si>
  <si>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</si>
  <si>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</si>
  <si>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</si>
  <si>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</si>
  <si>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</si>
  <si>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</si>
  <si>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</si>
  <si>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</si>
  <si>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</si>
  <si>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</si>
  <si>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</si>
  <si>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</si>
  <si>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</si>
  <si>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</si>
  <si>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</si>
  <si>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</si>
  <si>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</si>
  <si>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</si>
  <si>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</si>
  <si>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</si>
  <si>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</si>
  <si>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</si>
  <si>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</si>
  <si>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</si>
  <si>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</si>
  <si>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</si>
  <si>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</si>
  <si>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</si>
  <si>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</si>
  <si>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</si>
  <si>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</si>
  <si>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</si>
  <si>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</si>
  <si>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</si>
  <si>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</si>
  <si>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</si>
  <si>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</si>
  <si>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</si>
  <si>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</si>
  <si>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</si>
  <si>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</si>
  <si>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</si>
  <si>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</si>
  <si>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</si>
  <si>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</si>
  <si>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</si>
  <si>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</si>
  <si>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</si>
  <si>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</si>
  <si>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</si>
  <si>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</si>
  <si>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</si>
  <si>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</si>
  <si>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</si>
  <si>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</si>
  <si>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</si>
  <si>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</si>
  <si>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</si>
  <si>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</si>
  <si>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</si>
  <si>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</si>
  <si>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</si>
  <si>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</si>
  <si>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</si>
  <si>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</si>
  <si>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</si>
  <si>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</si>
  <si>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</si>
  <si>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</si>
  <si>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</si>
  <si>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</si>
  <si>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</si>
  <si>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</si>
  <si>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</si>
  <si>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</si>
  <si>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</si>
  <si>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</si>
  <si>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</si>
  <si>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</si>
  <si>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</si>
  <si>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</si>
  <si>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</si>
  <si>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</si>
  <si>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</si>
  <si>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</si>
  <si>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</si>
  <si>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</si>
  <si>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</si>
  <si>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</si>
  <si>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</si>
  <si>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</si>
  <si>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</si>
  <si>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</si>
  <si>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</si>
  <si>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</si>
  <si>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</si>
  <si>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</si>
  <si>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</si>
  <si>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</si>
  <si>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</si>
  <si>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</si>
  <si>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</si>
  <si>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</si>
  <si>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</si>
  <si>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</si>
  <si>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</si>
  <si>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</si>
  <si>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</si>
  <si>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</si>
  <si>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</si>
  <si>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</si>
  <si>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</si>
  <si>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</si>
  <si>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</si>
  <si>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</si>
  <si>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</si>
  <si>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</si>
  <si>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</si>
  <si>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</si>
  <si>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</si>
  <si>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</si>
  <si>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</si>
  <si>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</si>
  <si>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</si>
  <si>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</si>
  <si>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</si>
  <si>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</si>
  <si>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</si>
  <si>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</si>
  <si>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</si>
  <si>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</si>
  <si>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</si>
  <si>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Licencias
Microsoft</t>
  </si>
  <si>
    <t>Pago de seguros de los bienes muebles e inmuebles de la Universidad</t>
  </si>
  <si>
    <t xml:space="preserve">(Seguros) Corriente Debil  </t>
  </si>
  <si>
    <t xml:space="preserve">(Seguros) Cumplimiento  </t>
  </si>
  <si>
    <t xml:space="preserve">(Seguros) Flota y Equipo De Transporte  </t>
  </si>
  <si>
    <t xml:space="preserve">(Seguros) Incendio    </t>
  </si>
  <si>
    <t xml:space="preserve">(Seguros) Lucro Cesante  </t>
  </si>
  <si>
    <t xml:space="preserve">(Seguros) Manejo  </t>
  </si>
  <si>
    <t xml:space="preserve">(Seguros) Obligatorio Accidente De Transito  </t>
  </si>
  <si>
    <t xml:space="preserve">(Seguros) Otros  </t>
  </si>
  <si>
    <t xml:space="preserve">(seguros) Otros Seguros  </t>
  </si>
  <si>
    <t xml:space="preserve">(Seguros) Poliza estudiantil  </t>
  </si>
  <si>
    <t xml:space="preserve">(Seguros) Poliza Exequial  </t>
  </si>
  <si>
    <t xml:space="preserve">(Seguros) Responsabilidad Civil y Extracontractual  </t>
  </si>
  <si>
    <t xml:space="preserve">(Seguros) Rotura De Maquinaria  </t>
  </si>
  <si>
    <t xml:space="preserve">(seguros) Seguros de Vida  </t>
  </si>
  <si>
    <t xml:space="preserve">(Seguros) Sustraccion y Hurto  </t>
  </si>
  <si>
    <t xml:space="preserve">(Seguros) Terremoto  </t>
  </si>
  <si>
    <t xml:space="preserve">(Seguros) Transporte De Mercancia  </t>
  </si>
  <si>
    <t xml:space="preserve">(Seguros) Vida Colectiva  </t>
  </si>
  <si>
    <t>Proyecto para la estructuración e implementación del modelo de gobierno de la información (datos de terceros) para la universidad libre a nivel nacional</t>
  </si>
  <si>
    <t>Servicio de mantenimiento, soporte y actualización a distancia del software seven-ERP y kactus HR, por un (01) año, desde el primero (01) de enero de 2020 hasta el treinta y uno (31) de diciembre de 2020; así como el servicio de mesa de ayuda en sitio – dos (02) consultores (un (1) consultor SEVEN tiempo completo; un (1) consultor SEVEN tiempo parcial (lunes, miércoles, viernes); un (1) consultor KACTUS tiempo parcial (martes y jueves)), por un año para el período comprendido entre el primero (01) de enero de 2020 al treinta y uno (31) de diciembre de 2020, el cual incluye actualizaciones por evolución y mejoras, actualizaciones por plataforma, actualizaciones por nuevas versiones del software base (sistemas operativos y motor de base de datos), actualizaciones de ley y servicio de mesa de ayuda y gestión de incidentes para la Universidad Libre</t>
  </si>
  <si>
    <t>Mesa de Ayuda, Mantenimiento y Soporte Kactus y Seven - 2020</t>
  </si>
  <si>
    <t>Alquiler de 5 impresoras distribuídas así:  1 General - 1 en tesoreria a belmonte -  1 en tesoreria  Centro - 1 credito y cartera- , secretaría y sindicatura - 1 temporal para el supernumerario (4 meses)</t>
  </si>
  <si>
    <t>Alquiler de Datafono ( 2 Permanentes y 1 adicional en temporada)</t>
  </si>
  <si>
    <t>Afiliación a base de datos ( DATACRÉDITO - AVISOR)</t>
  </si>
  <si>
    <t>Pago de intereses por préstamos</t>
  </si>
  <si>
    <t>Pago a capital créditos Findeter</t>
  </si>
  <si>
    <t>Pago de predial</t>
  </si>
  <si>
    <t>Gastos Bancarios</t>
  </si>
  <si>
    <t>Pago de impuestos de   Gravamen a los movimientos financieros (4*1.000)</t>
  </si>
  <si>
    <t>Comisiones</t>
  </si>
  <si>
    <t>Costos y gastos de ejercicios anteriores</t>
  </si>
  <si>
    <t>Viaticos Contadora (1) viajes en el año</t>
  </si>
  <si>
    <t>Viaticos Tesorera</t>
  </si>
  <si>
    <t>Viaticos Sindico</t>
  </si>
  <si>
    <t>Viaticos Coordinador de presupuesto</t>
  </si>
  <si>
    <t>Gastos No operacionales</t>
  </si>
  <si>
    <t>Pasivos</t>
  </si>
  <si>
    <t>Pasajes terrestres</t>
  </si>
  <si>
    <t>Tramites y licencias</t>
  </si>
  <si>
    <t>Taxis y Buses</t>
  </si>
  <si>
    <t>Gastos notariales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</si>
</sst>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9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9"/>
      <color theme="1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73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63" xfId="0" applyFont="1" applyBorder="1" applyAlignment="1">
      <alignment vertical="center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3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4" fillId="0" borderId="14" xfId="0" applyNumberFormat="1" applyFont="1" applyBorder="1" applyAlignment="1">
      <alignment vertical="center" wrapText="1"/>
    </xf>
    <xf numFmtId="4" fontId="54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5" fillId="15" borderId="1" xfId="0" applyNumberFormat="1" applyFont="1" applyFill="1" applyBorder="1" applyAlignment="1">
      <alignment horizontal="center" vertical="center" wrapText="1"/>
    </xf>
    <xf numFmtId="167" fontId="56" fillId="15" borderId="1" xfId="0" applyNumberFormat="1" applyFont="1" applyFill="1" applyBorder="1" applyAlignment="1">
      <alignment horizontal="center" vertical="center" wrapText="1"/>
    </xf>
    <xf numFmtId="0" fontId="56" fillId="21" borderId="36" xfId="0" applyFont="1" applyFill="1" applyBorder="1" applyAlignment="1">
      <alignment vertical="center"/>
    </xf>
    <xf numFmtId="2" fontId="56" fillId="21" borderId="1" xfId="0" applyNumberFormat="1" applyFont="1" applyFill="1" applyBorder="1" applyAlignment="1">
      <alignment horizontal="left" vertical="center" wrapText="1"/>
    </xf>
    <xf numFmtId="1" fontId="30" fillId="14" borderId="114" xfId="0" applyNumberFormat="1" applyFont="1" applyFill="1" applyBorder="1" applyAlignment="1">
      <alignment horizontal="center" vertical="center"/>
    </xf>
    <xf numFmtId="41" fontId="53" fillId="0" borderId="11" xfId="106" applyFont="1" applyBorder="1" applyAlignment="1">
      <alignment vertical="center"/>
    </xf>
    <xf numFmtId="1" fontId="57" fillId="14" borderId="113" xfId="0" applyNumberFormat="1" applyFont="1" applyFill="1" applyBorder="1" applyAlignment="1">
      <alignment horizontal="center" vertical="center" wrapText="1"/>
    </xf>
    <xf numFmtId="168" fontId="31" fillId="0" borderId="109" xfId="26" applyNumberFormat="1" applyFont="1" applyBorder="1" applyAlignment="1">
      <alignment vertical="center"/>
    </xf>
    <xf numFmtId="168" fontId="31" fillId="0" borderId="7" xfId="26" applyNumberFormat="1" applyFont="1" applyBorder="1" applyAlignment="1">
      <alignment vertical="center"/>
    </xf>
    <xf numFmtId="0" fontId="29" fillId="14" borderId="7" xfId="0" applyFont="1" applyFill="1" applyBorder="1" applyAlignment="1">
      <alignment vertical="center" wrapText="1"/>
    </xf>
    <xf numFmtId="0" fontId="57" fillId="14" borderId="7" xfId="0" applyFont="1" applyFill="1" applyBorder="1" applyAlignment="1">
      <alignment vertical="center" wrapText="1"/>
    </xf>
    <xf numFmtId="0" fontId="58" fillId="0" borderId="7" xfId="0" applyFont="1" applyBorder="1" applyAlignment="1">
      <alignment vertical="center" wrapText="1"/>
    </xf>
    <xf numFmtId="0" fontId="58" fillId="0" borderId="115" xfId="0" applyFont="1" applyBorder="1" applyAlignment="1">
      <alignment vertical="center" wrapText="1"/>
    </xf>
    <xf numFmtId="168" fontId="31" fillId="23" borderId="7" xfId="26" applyNumberFormat="1" applyFont="1" applyFill="1" applyBorder="1" applyAlignment="1">
      <alignment vertical="center"/>
    </xf>
    <xf numFmtId="1" fontId="30" fillId="25" borderId="18" xfId="0" applyNumberFormat="1" applyFont="1" applyFill="1" applyBorder="1" applyAlignment="1">
      <alignment horizontal="center" vertical="center"/>
    </xf>
    <xf numFmtId="4" fontId="30" fillId="25" borderId="4" xfId="0" applyNumberFormat="1" applyFont="1" applyFill="1" applyBorder="1" applyAlignment="1">
      <alignment vertical="center" wrapText="1"/>
    </xf>
    <xf numFmtId="0" fontId="30" fillId="25" borderId="18" xfId="106" applyNumberFormat="1" applyFont="1" applyFill="1" applyBorder="1" applyAlignment="1">
      <alignment horizontal="center" vertical="center"/>
    </xf>
    <xf numFmtId="4" fontId="30" fillId="25" borderId="18" xfId="0" applyNumberFormat="1" applyFont="1" applyFill="1" applyBorder="1" applyAlignment="1">
      <alignment horizontal="center" vertical="center"/>
    </xf>
    <xf numFmtId="4" fontId="29" fillId="25" borderId="4" xfId="0" applyNumberFormat="1" applyFont="1" applyFill="1" applyBorder="1" applyAlignment="1">
      <alignment vertical="center" wrapText="1"/>
    </xf>
    <xf numFmtId="168" fontId="31" fillId="25" borderId="7" xfId="26" applyNumberFormat="1" applyFont="1" applyFill="1" applyBorder="1" applyAlignment="1">
      <alignment vertical="center"/>
    </xf>
    <xf numFmtId="0" fontId="58" fillId="25" borderId="7" xfId="0" applyFont="1" applyFill="1" applyBorder="1" applyAlignment="1">
      <alignment vertical="center" wrapText="1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9" fillId="14" borderId="80" xfId="0" applyFont="1" applyFill="1" applyBorder="1" applyAlignment="1">
      <alignment horizontal="center" vertical="center" wrapText="1"/>
    </xf>
    <xf numFmtId="0" fontId="29" fillId="14" borderId="3" xfId="0" applyFont="1" applyFill="1" applyBorder="1" applyAlignment="1">
      <alignment horizontal="center" vertical="center" wrapText="1"/>
    </xf>
    <xf numFmtId="0" fontId="57" fillId="14" borderId="78" xfId="0" applyFont="1" applyFill="1" applyBorder="1" applyAlignment="1">
      <alignment horizontal="justify" vertical="center" wrapText="1"/>
    </xf>
    <xf numFmtId="0" fontId="57" fillId="14" borderId="80" xfId="0" applyFont="1" applyFill="1" applyBorder="1" applyAlignment="1">
      <alignment horizontal="justify" vertical="center" wrapText="1"/>
    </xf>
    <xf numFmtId="0" fontId="57" fillId="14" borderId="3" xfId="0" applyFont="1" applyFill="1" applyBorder="1" applyAlignment="1">
      <alignment horizontal="justify" vertical="center" wrapText="1"/>
    </xf>
    <xf numFmtId="1" fontId="30" fillId="14" borderId="78" xfId="0" applyNumberFormat="1" applyFont="1" applyFill="1" applyBorder="1" applyAlignment="1">
      <alignment horizontal="center" vertical="center" wrapText="1"/>
    </xf>
    <xf numFmtId="1" fontId="30" fillId="14" borderId="80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8">
          <cell r="G88">
            <v>253000</v>
          </cell>
          <cell r="H88">
            <v>1042000</v>
          </cell>
          <cell r="I88">
            <v>2308000</v>
          </cell>
          <cell r="J88">
            <v>3576000</v>
          </cell>
          <cell r="K88">
            <v>149000</v>
          </cell>
          <cell r="L88">
            <v>1117000</v>
          </cell>
          <cell r="M88">
            <v>119000</v>
          </cell>
          <cell r="N88">
            <v>372000</v>
          </cell>
          <cell r="O88">
            <v>10424000</v>
          </cell>
          <cell r="P88">
            <v>3723000</v>
          </cell>
          <cell r="Q88">
            <v>3425000</v>
          </cell>
          <cell r="R88">
            <v>766000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G9" sqref="G9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62"/>
      <c r="C1" s="463"/>
      <c r="D1" s="463"/>
      <c r="E1" s="463"/>
      <c r="F1" s="463"/>
      <c r="G1" s="3"/>
    </row>
    <row r="2" spans="1:10" s="1" customFormat="1" ht="23.25" customHeight="1">
      <c r="A2" s="194"/>
      <c r="B2" s="464" t="s">
        <v>4</v>
      </c>
      <c r="C2" s="465"/>
      <c r="D2" s="465"/>
      <c r="E2" s="465"/>
      <c r="F2" s="465"/>
      <c r="G2" s="3"/>
    </row>
    <row r="3" spans="1:10" s="1" customFormat="1" ht="23.25" customHeight="1">
      <c r="A3" s="194"/>
      <c r="B3" s="466" t="s">
        <v>283</v>
      </c>
      <c r="C3" s="467"/>
      <c r="D3" s="467"/>
      <c r="E3" s="467"/>
      <c r="F3" s="467"/>
      <c r="G3" s="3"/>
    </row>
    <row r="4" spans="1:10" s="1" customFormat="1" ht="10.5" customHeight="1">
      <c r="A4" s="18"/>
      <c r="B4" s="468"/>
      <c r="C4" s="469"/>
      <c r="D4" s="469"/>
      <c r="E4" s="469"/>
      <c r="F4" s="469"/>
      <c r="G4" s="3"/>
    </row>
    <row r="5" spans="1:10" s="1" customFormat="1" ht="10.5" customHeight="1" thickBot="1">
      <c r="A5" s="194"/>
      <c r="B5" s="470"/>
      <c r="C5" s="463"/>
      <c r="D5" s="463"/>
      <c r="E5" s="463"/>
      <c r="F5" s="463"/>
      <c r="G5" s="3"/>
    </row>
    <row r="6" spans="1:10" s="54" customFormat="1" ht="25.5" customHeight="1" thickBot="1">
      <c r="B6" s="195" t="s">
        <v>12</v>
      </c>
      <c r="C6" s="439" t="s">
        <v>284</v>
      </c>
      <c r="D6" s="440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41" t="s">
        <v>1</v>
      </c>
      <c r="C8" s="442"/>
      <c r="D8" s="442"/>
      <c r="E8" s="442"/>
      <c r="F8" s="443"/>
    </row>
    <row r="9" spans="1:10" s="200" customFormat="1" ht="16.5" customHeight="1" thickBot="1">
      <c r="B9" s="201" t="s">
        <v>144</v>
      </c>
      <c r="C9" s="441" t="str">
        <f>+VLOOKUP(B12,Listas!$B$7:$D$98,3,FALSE)</f>
        <v>UNIDADES DE APOYO FINANCIERO</v>
      </c>
      <c r="D9" s="442"/>
      <c r="E9" s="442"/>
      <c r="F9" s="443"/>
    </row>
    <row r="10" spans="1:10" s="200" customFormat="1" ht="13.5" thickBot="1">
      <c r="B10" s="201" t="s">
        <v>8</v>
      </c>
      <c r="C10" s="201"/>
      <c r="D10" s="441" t="s">
        <v>9</v>
      </c>
      <c r="E10" s="443"/>
      <c r="F10" s="201"/>
    </row>
    <row r="11" spans="1:10" s="200" customFormat="1" ht="16.5" customHeight="1" thickBot="1">
      <c r="B11" s="441" t="s">
        <v>205</v>
      </c>
      <c r="C11" s="442"/>
      <c r="D11" s="443"/>
      <c r="E11" s="441" t="s">
        <v>7</v>
      </c>
      <c r="F11" s="443"/>
    </row>
    <row r="12" spans="1:10" s="54" customFormat="1" ht="16.5" customHeight="1">
      <c r="B12" s="446" t="s">
        <v>413</v>
      </c>
      <c r="C12" s="447"/>
      <c r="D12" s="448"/>
      <c r="E12" s="458" t="str">
        <f>+VLOOKUP($B$12,Listas!$B$8:$C$98,2,FALSE)</f>
        <v>91030101</v>
      </c>
      <c r="F12" s="459"/>
    </row>
    <row r="13" spans="1:10" s="54" customFormat="1" ht="16.5" customHeight="1" thickBot="1">
      <c r="B13" s="449"/>
      <c r="C13" s="450"/>
      <c r="D13" s="451"/>
      <c r="E13" s="460"/>
      <c r="F13" s="461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5" t="s">
        <v>143</v>
      </c>
      <c r="C15" s="456"/>
      <c r="D15" s="456"/>
      <c r="E15" s="457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2" t="s">
        <v>271</v>
      </c>
      <c r="C29" s="453"/>
      <c r="D29" s="453"/>
      <c r="E29" s="454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4" t="s">
        <v>131</v>
      </c>
      <c r="D39" s="445"/>
      <c r="E39" s="444" t="s">
        <v>132</v>
      </c>
      <c r="F39" s="445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9"/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38"/>
    </row>
    <row r="2" spans="1:13" s="37" customFormat="1" ht="23.25" customHeight="1">
      <c r="A2" s="506" t="s">
        <v>4</v>
      </c>
      <c r="B2" s="507"/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38"/>
    </row>
    <row r="3" spans="1:13" s="37" customFormat="1" ht="23.25" customHeight="1">
      <c r="A3" s="508" t="s">
        <v>113</v>
      </c>
      <c r="B3" s="509"/>
      <c r="C3" s="509"/>
      <c r="D3" s="509"/>
      <c r="E3" s="509"/>
      <c r="F3" s="509"/>
      <c r="G3" s="509"/>
      <c r="H3" s="509"/>
      <c r="I3" s="509"/>
      <c r="J3" s="509"/>
      <c r="K3" s="509"/>
      <c r="L3" s="509"/>
      <c r="M3" s="38"/>
    </row>
    <row r="4" spans="1:13" s="37" customFormat="1" ht="10.5" customHeight="1">
      <c r="A4" s="503"/>
      <c r="B4" s="504"/>
      <c r="C4" s="504"/>
      <c r="D4" s="504"/>
      <c r="E4" s="504"/>
      <c r="F4" s="504"/>
      <c r="G4" s="504"/>
      <c r="H4" s="504"/>
      <c r="I4" s="504"/>
      <c r="J4" s="504"/>
      <c r="K4" s="504"/>
      <c r="L4" s="504"/>
      <c r="M4" s="38"/>
    </row>
    <row r="5" spans="1:13" s="37" customFormat="1" ht="10.5" customHeight="1" thickBot="1">
      <c r="A5" s="505"/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38"/>
    </row>
    <row r="6" spans="1:13" s="7" customFormat="1" ht="25.5" customHeight="1" thickBot="1">
      <c r="A6" s="41" t="s">
        <v>12</v>
      </c>
      <c r="B6" s="479" t="str">
        <f>+TOTAL!C6</f>
        <v>PEREIRA</v>
      </c>
      <c r="C6" s="480"/>
      <c r="D6" s="480"/>
      <c r="E6" s="480"/>
      <c r="F6" s="480"/>
      <c r="G6" s="480"/>
      <c r="H6" s="480"/>
      <c r="I6" s="481"/>
      <c r="J6" s="41" t="s">
        <v>114</v>
      </c>
      <c r="K6" s="516" t="str">
        <f>+TOTAL!F6</f>
        <v>2020</v>
      </c>
      <c r="L6" s="517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79" t="s">
        <v>1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1"/>
    </row>
    <row r="9" spans="1:13" s="54" customFormat="1" ht="16.5" customHeight="1" thickBot="1">
      <c r="A9" s="479" t="s">
        <v>2</v>
      </c>
      <c r="B9" s="480"/>
      <c r="C9" s="480"/>
      <c r="D9" s="480"/>
      <c r="E9" s="480"/>
      <c r="F9" s="480"/>
      <c r="G9" s="480"/>
      <c r="H9" s="480"/>
      <c r="I9" s="481"/>
      <c r="J9" s="479" t="s">
        <v>13</v>
      </c>
      <c r="K9" s="480"/>
      <c r="L9" s="481"/>
    </row>
    <row r="10" spans="1:13" s="54" customFormat="1" ht="15.75" customHeight="1">
      <c r="A10" s="482" t="str">
        <f>+TOTAL!B12</f>
        <v>Oficina Dirección Financiera-Sindicatura</v>
      </c>
      <c r="B10" s="483"/>
      <c r="C10" s="483"/>
      <c r="D10" s="483"/>
      <c r="E10" s="483"/>
      <c r="F10" s="483"/>
      <c r="G10" s="483"/>
      <c r="H10" s="483"/>
      <c r="I10" s="484"/>
      <c r="J10" s="482" t="str">
        <f>+TOTAL!E12</f>
        <v>91030101</v>
      </c>
      <c r="K10" s="483"/>
      <c r="L10" s="484"/>
    </row>
    <row r="11" spans="1:13" s="54" customFormat="1" ht="15.75" customHeight="1" thickBot="1">
      <c r="A11" s="485"/>
      <c r="B11" s="486"/>
      <c r="C11" s="486"/>
      <c r="D11" s="486"/>
      <c r="E11" s="486"/>
      <c r="F11" s="486"/>
      <c r="G11" s="486"/>
      <c r="H11" s="486"/>
      <c r="I11" s="487"/>
      <c r="J11" s="485"/>
      <c r="K11" s="486"/>
      <c r="L11" s="487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10" t="s">
        <v>84</v>
      </c>
      <c r="B13" s="511"/>
      <c r="C13" s="511"/>
      <c r="D13" s="511"/>
      <c r="E13" s="511"/>
      <c r="F13" s="511"/>
      <c r="G13" s="511"/>
      <c r="H13" s="511"/>
      <c r="I13" s="511"/>
      <c r="J13" s="511"/>
      <c r="K13" s="511"/>
      <c r="L13" s="512"/>
    </row>
    <row r="14" spans="1:13" ht="31.5" customHeight="1">
      <c r="A14" s="523" t="s">
        <v>82</v>
      </c>
      <c r="B14" s="478" t="s">
        <v>83</v>
      </c>
      <c r="C14" s="478"/>
      <c r="D14" s="478"/>
      <c r="E14" s="478" t="s">
        <v>81</v>
      </c>
      <c r="F14" s="478"/>
      <c r="G14" s="478"/>
      <c r="H14" s="478" t="s">
        <v>87</v>
      </c>
      <c r="I14" s="478"/>
      <c r="J14" s="475" t="s">
        <v>93</v>
      </c>
      <c r="K14" s="501"/>
      <c r="L14" s="502"/>
    </row>
    <row r="15" spans="1:13" s="64" customFormat="1" ht="16.5" customHeight="1" thickBot="1">
      <c r="A15" s="498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10" t="s">
        <v>85</v>
      </c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2"/>
    </row>
    <row r="33" spans="1:12" ht="16.5" hidden="1" customHeight="1">
      <c r="A33" s="497" t="s">
        <v>100</v>
      </c>
      <c r="B33" s="513" t="s">
        <v>17</v>
      </c>
      <c r="C33" s="513"/>
      <c r="D33" s="513"/>
      <c r="E33" s="475" t="s">
        <v>34</v>
      </c>
      <c r="F33" s="476"/>
      <c r="G33" s="476"/>
      <c r="H33" s="477"/>
      <c r="I33" s="513" t="s">
        <v>88</v>
      </c>
      <c r="J33" s="471" t="s">
        <v>90</v>
      </c>
      <c r="K33" s="471" t="s">
        <v>92</v>
      </c>
      <c r="L33" s="473" t="s">
        <v>86</v>
      </c>
    </row>
    <row r="34" spans="1:12" ht="45.75" hidden="1" customHeight="1" thickBot="1">
      <c r="A34" s="498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14"/>
      <c r="J34" s="472"/>
      <c r="K34" s="472"/>
      <c r="L34" s="474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18" t="s">
        <v>95</v>
      </c>
      <c r="B52" s="519"/>
      <c r="C52" s="519"/>
      <c r="D52" s="519"/>
      <c r="E52" s="519"/>
      <c r="F52" s="519"/>
      <c r="G52" s="519"/>
      <c r="H52" s="519"/>
      <c r="I52" s="519"/>
      <c r="J52" s="519"/>
      <c r="K52" s="519"/>
      <c r="L52" s="520"/>
    </row>
    <row r="53" spans="1:12" ht="15.75" customHeight="1">
      <c r="A53" s="488" t="s">
        <v>99</v>
      </c>
      <c r="B53" s="489"/>
      <c r="C53" s="475" t="s">
        <v>107</v>
      </c>
      <c r="D53" s="476"/>
      <c r="E53" s="477"/>
      <c r="F53" s="475" t="s">
        <v>108</v>
      </c>
      <c r="G53" s="476"/>
      <c r="H53" s="477"/>
      <c r="I53" s="475" t="s">
        <v>109</v>
      </c>
      <c r="J53" s="476"/>
      <c r="K53" s="477"/>
      <c r="L53" s="473" t="s">
        <v>111</v>
      </c>
    </row>
    <row r="54" spans="1:12" ht="34.5" customHeight="1" thickBot="1">
      <c r="A54" s="490"/>
      <c r="B54" s="491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74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21" t="s">
        <v>96</v>
      </c>
      <c r="B65" s="522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21" t="s">
        <v>97</v>
      </c>
      <c r="B76" s="522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21" t="s">
        <v>110</v>
      </c>
      <c r="B77" s="522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92" t="s">
        <v>98</v>
      </c>
      <c r="B78" s="493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5" t="s">
        <v>275</v>
      </c>
      <c r="B81" s="456"/>
      <c r="C81" s="456"/>
      <c r="D81" s="456"/>
      <c r="E81" s="456"/>
      <c r="F81" s="456"/>
      <c r="G81" s="455" t="s">
        <v>112</v>
      </c>
      <c r="H81" s="456"/>
      <c r="I81" s="456"/>
      <c r="J81" s="456"/>
      <c r="K81" s="456"/>
      <c r="L81" s="457"/>
    </row>
    <row r="82" spans="1:12" ht="15.75" customHeight="1">
      <c r="A82" s="488" t="s">
        <v>99</v>
      </c>
      <c r="B82" s="501"/>
      <c r="C82" s="489"/>
      <c r="D82" s="513" t="s">
        <v>278</v>
      </c>
      <c r="E82" s="513"/>
      <c r="F82" s="528"/>
      <c r="G82" s="523" t="s">
        <v>99</v>
      </c>
      <c r="H82" s="478"/>
      <c r="I82" s="478"/>
      <c r="J82" s="478" t="s">
        <v>279</v>
      </c>
      <c r="K82" s="478"/>
      <c r="L82" s="529"/>
    </row>
    <row r="83" spans="1:12" ht="16.5" customHeight="1" thickBot="1">
      <c r="A83" s="490"/>
      <c r="B83" s="515"/>
      <c r="C83" s="491"/>
      <c r="D83" s="61" t="s">
        <v>55</v>
      </c>
      <c r="E83" s="61" t="s">
        <v>56</v>
      </c>
      <c r="F83" s="130" t="s">
        <v>16</v>
      </c>
      <c r="G83" s="498"/>
      <c r="H83" s="514"/>
      <c r="I83" s="514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30" t="s">
        <v>115</v>
      </c>
      <c r="H84" s="531"/>
      <c r="I84" s="532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24" t="s">
        <v>116</v>
      </c>
      <c r="H85" s="525"/>
      <c r="I85" s="526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94" t="s">
        <v>276</v>
      </c>
      <c r="B103" s="495"/>
      <c r="C103" s="496"/>
      <c r="D103" s="169"/>
      <c r="E103" s="170"/>
      <c r="F103" s="171">
        <f>SUM(F83:F102)</f>
        <v>0</v>
      </c>
      <c r="G103" s="494" t="s">
        <v>130</v>
      </c>
      <c r="H103" s="495"/>
      <c r="I103" s="495"/>
      <c r="J103" s="527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94" t="s">
        <v>277</v>
      </c>
      <c r="B105" s="495"/>
      <c r="C105" s="495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G106" zoomScale="90" zoomScaleNormal="90" workbookViewId="0">
      <selection activeCell="N112" sqref="N112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19.28515625" style="47" customWidth="1"/>
    <col min="7" max="7" width="41.285156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30.8554687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5"/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51"/>
      <c r="Q1" s="551"/>
      <c r="R1" s="551"/>
      <c r="S1" s="551"/>
      <c r="T1" s="551"/>
      <c r="U1" s="551"/>
      <c r="V1" s="551"/>
      <c r="W1" s="551"/>
      <c r="X1" s="551"/>
      <c r="Y1" s="551"/>
      <c r="Z1" s="552"/>
      <c r="AA1" s="37"/>
    </row>
    <row r="2" spans="1:27" ht="39" customHeight="1">
      <c r="A2" s="2"/>
      <c r="B2" s="553" t="s">
        <v>4</v>
      </c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54"/>
      <c r="Q2" s="554"/>
      <c r="R2" s="554"/>
      <c r="S2" s="554"/>
      <c r="T2" s="554"/>
      <c r="U2" s="554"/>
      <c r="V2" s="554"/>
      <c r="W2" s="554"/>
      <c r="X2" s="554"/>
      <c r="Y2" s="554"/>
      <c r="Z2" s="555"/>
      <c r="AA2" s="37"/>
    </row>
    <row r="3" spans="1:27" ht="27.75" customHeight="1">
      <c r="A3" s="2"/>
      <c r="B3" s="553" t="s">
        <v>113</v>
      </c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5"/>
      <c r="AA3" s="37"/>
    </row>
    <row r="4" spans="1:27" ht="10.5" customHeight="1">
      <c r="A4" s="503"/>
      <c r="B4" s="504"/>
      <c r="C4" s="504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5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5"/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5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62" t="s">
        <v>286</v>
      </c>
      <c r="C6" s="563"/>
      <c r="D6" s="563"/>
      <c r="E6" s="563"/>
      <c r="F6" s="563"/>
      <c r="G6" s="563"/>
      <c r="H6" s="563"/>
      <c r="I6" s="563"/>
      <c r="J6" s="563"/>
      <c r="K6" s="564"/>
      <c r="L6" s="441" t="s">
        <v>114</v>
      </c>
      <c r="M6" s="443">
        <v>2019</v>
      </c>
      <c r="N6" s="516" t="s">
        <v>285</v>
      </c>
      <c r="O6" s="565"/>
      <c r="P6" s="565"/>
      <c r="Q6" s="565"/>
      <c r="R6" s="565"/>
      <c r="S6" s="565"/>
      <c r="T6" s="565"/>
      <c r="U6" s="565"/>
      <c r="V6" s="565"/>
      <c r="W6" s="565"/>
      <c r="X6" s="565"/>
      <c r="Y6" s="565"/>
      <c r="Z6" s="566"/>
    </row>
    <row r="7" spans="1:27" s="40" customFormat="1" ht="6" customHeight="1" thickBot="1">
      <c r="A7" s="559"/>
      <c r="B7" s="559"/>
      <c r="C7" s="559"/>
      <c r="D7" s="559"/>
      <c r="E7" s="559"/>
      <c r="F7" s="559"/>
      <c r="G7" s="559"/>
      <c r="H7" s="559"/>
      <c r="I7" s="559"/>
      <c r="J7" s="559"/>
      <c r="K7" s="559"/>
      <c r="L7" s="559"/>
      <c r="M7" s="559"/>
      <c r="N7" s="559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8" customFormat="1" ht="25.5" customHeight="1" thickBot="1">
      <c r="A8" s="373"/>
      <c r="B8" s="420" t="s">
        <v>0</v>
      </c>
      <c r="C8" s="560" t="str">
        <f>+TOTAL!C9</f>
        <v>UNIDADES DE APOYO FINANCIERO</v>
      </c>
      <c r="D8" s="560"/>
      <c r="E8" s="560"/>
      <c r="F8" s="560"/>
      <c r="G8" s="560"/>
      <c r="H8" s="307"/>
      <c r="I8" s="374"/>
      <c r="J8" s="307"/>
      <c r="K8" s="374"/>
      <c r="L8" s="307"/>
      <c r="M8" s="374"/>
      <c r="N8" s="375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6"/>
      <c r="AA8" s="377"/>
    </row>
    <row r="9" spans="1:27" s="382" customFormat="1" ht="25.5" customHeight="1" thickBot="1">
      <c r="A9" s="379"/>
      <c r="B9" s="421" t="s">
        <v>6</v>
      </c>
      <c r="C9" s="567" t="str">
        <f>+INGRESOS!A10</f>
        <v>Oficina Dirección Financiera-Sindicatura</v>
      </c>
      <c r="D9" s="567"/>
      <c r="E9" s="567"/>
      <c r="F9" s="567"/>
      <c r="G9" s="567"/>
      <c r="H9" s="380" t="s">
        <v>5</v>
      </c>
      <c r="I9" s="560" t="str">
        <f>+INGRESOS!J10</f>
        <v>91030101</v>
      </c>
      <c r="J9" s="560"/>
      <c r="K9" s="560"/>
      <c r="L9" s="560"/>
      <c r="M9" s="560"/>
      <c r="N9" s="560"/>
      <c r="O9" s="560"/>
      <c r="P9" s="560"/>
      <c r="Q9" s="560"/>
      <c r="R9" s="560"/>
      <c r="S9" s="560"/>
      <c r="T9" s="560"/>
      <c r="U9" s="560"/>
      <c r="V9" s="560"/>
      <c r="W9" s="560"/>
      <c r="X9" s="560"/>
      <c r="Y9" s="560"/>
      <c r="Z9" s="561"/>
      <c r="AA9" s="381"/>
    </row>
    <row r="10" spans="1:27" s="378" customFormat="1" ht="13.5" thickBot="1">
      <c r="A10" s="558"/>
      <c r="B10" s="558"/>
      <c r="C10" s="558"/>
      <c r="D10" s="558"/>
      <c r="E10" s="558"/>
      <c r="F10" s="558"/>
      <c r="G10" s="558"/>
      <c r="H10" s="558"/>
      <c r="I10" s="558"/>
      <c r="J10" s="558"/>
      <c r="K10" s="558"/>
      <c r="L10" s="558"/>
      <c r="M10" s="558"/>
      <c r="N10" s="558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7"/>
    </row>
    <row r="11" spans="1:27" s="378" customFormat="1" ht="32.25" customHeight="1" thickBot="1">
      <c r="A11" s="383"/>
      <c r="B11" s="458" t="s">
        <v>3</v>
      </c>
      <c r="C11" s="538"/>
      <c r="D11" s="533" t="s">
        <v>259</v>
      </c>
      <c r="E11" s="538" t="s">
        <v>260</v>
      </c>
      <c r="F11" s="533" t="s">
        <v>249</v>
      </c>
      <c r="G11" s="533" t="s">
        <v>250</v>
      </c>
      <c r="H11" s="441" t="s">
        <v>255</v>
      </c>
      <c r="I11" s="442"/>
      <c r="J11" s="442"/>
      <c r="K11" s="442"/>
      <c r="L11" s="442"/>
      <c r="M11" s="442"/>
      <c r="N11" s="443"/>
      <c r="O11" s="441" t="s">
        <v>256</v>
      </c>
      <c r="P11" s="442"/>
      <c r="Q11" s="442"/>
      <c r="R11" s="442"/>
      <c r="S11" s="442"/>
      <c r="T11" s="442"/>
      <c r="U11" s="442"/>
      <c r="V11" s="442"/>
      <c r="W11" s="442"/>
      <c r="X11" s="442"/>
      <c r="Y11" s="442"/>
      <c r="Z11" s="443"/>
      <c r="AA11" s="377"/>
    </row>
    <row r="12" spans="1:27" s="378" customFormat="1" ht="54" customHeight="1" thickBot="1">
      <c r="A12" s="383"/>
      <c r="B12" s="460"/>
      <c r="C12" s="539"/>
      <c r="D12" s="535"/>
      <c r="E12" s="540"/>
      <c r="F12" s="535"/>
      <c r="G12" s="534"/>
      <c r="H12" s="441" t="s">
        <v>257</v>
      </c>
      <c r="I12" s="443"/>
      <c r="J12" s="441" t="s">
        <v>269</v>
      </c>
      <c r="K12" s="443"/>
      <c r="L12" s="441" t="s">
        <v>258</v>
      </c>
      <c r="M12" s="443"/>
      <c r="N12" s="541" t="s">
        <v>268</v>
      </c>
      <c r="O12" s="533" t="s">
        <v>225</v>
      </c>
      <c r="P12" s="533" t="s">
        <v>226</v>
      </c>
      <c r="Q12" s="533" t="s">
        <v>227</v>
      </c>
      <c r="R12" s="533" t="s">
        <v>228</v>
      </c>
      <c r="S12" s="533" t="s">
        <v>227</v>
      </c>
      <c r="T12" s="533" t="s">
        <v>229</v>
      </c>
      <c r="U12" s="533" t="s">
        <v>229</v>
      </c>
      <c r="V12" s="533" t="s">
        <v>228</v>
      </c>
      <c r="W12" s="533" t="s">
        <v>230</v>
      </c>
      <c r="X12" s="533" t="s">
        <v>231</v>
      </c>
      <c r="Y12" s="533" t="s">
        <v>224</v>
      </c>
      <c r="Z12" s="533" t="s">
        <v>232</v>
      </c>
      <c r="AA12" s="377"/>
    </row>
    <row r="13" spans="1:27" s="378" customFormat="1" ht="17.25" customHeight="1" thickBot="1">
      <c r="A13" s="383"/>
      <c r="B13" s="418" t="s">
        <v>7</v>
      </c>
      <c r="C13" s="201" t="s">
        <v>6</v>
      </c>
      <c r="D13" s="534"/>
      <c r="E13" s="539"/>
      <c r="F13" s="441" t="s">
        <v>248</v>
      </c>
      <c r="G13" s="443"/>
      <c r="H13" s="419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42"/>
      <c r="O13" s="534"/>
      <c r="P13" s="534"/>
      <c r="Q13" s="534"/>
      <c r="R13" s="534"/>
      <c r="S13" s="534"/>
      <c r="T13" s="534"/>
      <c r="U13" s="534"/>
      <c r="V13" s="534"/>
      <c r="W13" s="534"/>
      <c r="X13" s="534"/>
      <c r="Y13" s="534"/>
      <c r="Z13" s="534"/>
      <c r="AA13" s="377"/>
    </row>
    <row r="14" spans="1:27" s="43" customFormat="1" ht="60.75" customHeight="1">
      <c r="A14" s="8"/>
      <c r="B14" s="391" t="str">
        <f>+IFERROR(VLOOKUP(C14,Listas!$L$8:$M$100,2,FALSE),"")</f>
        <v>10100101</v>
      </c>
      <c r="C14" s="408" t="s">
        <v>514</v>
      </c>
      <c r="D14" s="416"/>
      <c r="E14" s="417"/>
      <c r="F14" s="416"/>
      <c r="G14" s="424" t="s">
        <v>1267</v>
      </c>
      <c r="H14" s="395" t="str">
        <f>+IF(I14=""," ",VLOOKUP(I14,Listas!$I$16:$J$18,2,FALSE))</f>
        <v>07</v>
      </c>
      <c r="I14" s="392" t="s">
        <v>472</v>
      </c>
      <c r="J14" s="396" t="str">
        <f>+IF(K14=""," ",VLOOKUP(K14,PUC!$B:$C,2,FALSE))</f>
        <v xml:space="preserve"> </v>
      </c>
      <c r="K14" s="392"/>
      <c r="L14" s="391" t="str">
        <f>+IF(M14=""," ",VLOOKUP(M14,Listas!$F$9:$G$17,2,FALSE))</f>
        <v xml:space="preserve"> </v>
      </c>
      <c r="M14" s="397"/>
      <c r="N14" s="398"/>
      <c r="O14" s="399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1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6" t="s">
        <v>514</v>
      </c>
      <c r="D15" s="270"/>
      <c r="E15" s="271"/>
      <c r="F15" s="270"/>
      <c r="G15" s="271"/>
      <c r="H15" s="16" t="str">
        <f>+IF(I15=""," ",VLOOKUP(I15,Listas!$I$16:$J$18,2,FALSE))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6" t="s">
        <v>514</v>
      </c>
      <c r="D16" s="270"/>
      <c r="E16" s="271"/>
      <c r="F16" s="270"/>
      <c r="G16" s="271"/>
      <c r="H16" s="16" t="str">
        <f>+IF(I16=""," ",VLOOKUP(I16,Listas!$I$16:$J$18,2,FALSE))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6" t="s">
        <v>514</v>
      </c>
      <c r="D17" s="270"/>
      <c r="E17" s="271"/>
      <c r="F17" s="270"/>
      <c r="G17" s="271"/>
      <c r="H17" s="16" t="str">
        <f>+IF(I17=""," ",VLOOKUP(I17,Listas!$I$16:$J$18,2,FALSE))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6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6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6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6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6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6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2" t="str">
        <f>+IFERROR(VLOOKUP(C24,Listas!$L$8:$M$100,2,FALSE),"")</f>
        <v>10100101</v>
      </c>
      <c r="C24" s="403" t="s">
        <v>514</v>
      </c>
      <c r="D24" s="268"/>
      <c r="E24" s="269"/>
      <c r="F24" s="268"/>
      <c r="G24" s="269"/>
      <c r="H24" s="404"/>
      <c r="I24" s="403"/>
      <c r="J24" s="405" t="str">
        <f>+IF(K24=""," ",VLOOKUP(K24,PUC!$B:$C,2,FALSE))</f>
        <v xml:space="preserve"> </v>
      </c>
      <c r="K24" s="403"/>
      <c r="L24" s="402" t="str">
        <f>+IF(M24=""," ",VLOOKUP(M24,Listas!$F$9:$G$17,2,FALSE))</f>
        <v xml:space="preserve"> </v>
      </c>
      <c r="M24" s="406"/>
      <c r="N24" s="407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1" t="str">
        <f>+IFERROR(VLOOKUP(C25,Listas!$L$8:$M$100,2,FALSE),"")</f>
        <v>10110101</v>
      </c>
      <c r="C25" s="409" t="s">
        <v>515</v>
      </c>
      <c r="D25" s="393"/>
      <c r="E25" s="394"/>
      <c r="F25" s="393"/>
      <c r="G25" s="394"/>
      <c r="H25" s="395"/>
      <c r="I25" s="392"/>
      <c r="J25" s="396" t="str">
        <f>+IF(K25=""," ",VLOOKUP(K25,PUC!$B:$C,2,FALSE))</f>
        <v xml:space="preserve"> </v>
      </c>
      <c r="K25" s="392"/>
      <c r="L25" s="391" t="str">
        <f>+IF(M25=""," ",VLOOKUP(M25,Listas!$F$9:$G$17,2,FALSE))</f>
        <v xml:space="preserve"> </v>
      </c>
      <c r="M25" s="397"/>
      <c r="N25" s="398"/>
      <c r="O25" s="399"/>
      <c r="P25" s="400"/>
      <c r="Q25" s="400"/>
      <c r="R25" s="400"/>
      <c r="S25" s="400"/>
      <c r="T25" s="400"/>
      <c r="U25" s="400"/>
      <c r="V25" s="400"/>
      <c r="W25" s="400"/>
      <c r="X25" s="400"/>
      <c r="Y25" s="400"/>
      <c r="Z25" s="401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0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0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0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0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0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0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0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0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0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2" t="str">
        <f>+IFERROR(VLOOKUP(C35,Listas!$L$8:$M$100,2,FALSE),"")</f>
        <v>10110102</v>
      </c>
      <c r="C35" s="411" t="s">
        <v>516</v>
      </c>
      <c r="D35" s="268"/>
      <c r="E35" s="269"/>
      <c r="F35" s="268"/>
      <c r="G35" s="269"/>
      <c r="H35" s="404"/>
      <c r="I35" s="403"/>
      <c r="J35" s="405" t="str">
        <f>+IF(K35=""," ",VLOOKUP(K35,PUC!$B:$C,2,FALSE))</f>
        <v xml:space="preserve"> </v>
      </c>
      <c r="K35" s="403"/>
      <c r="L35" s="402" t="str">
        <f>+IF(M35=""," ",VLOOKUP(M35,Listas!$F$9:$G$17,2,FALSE))</f>
        <v xml:space="preserve"> </v>
      </c>
      <c r="M35" s="406"/>
      <c r="N35" s="407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1" t="str">
        <f>+IFERROR(VLOOKUP(C36,Listas!$L$8:$M$100,2,FALSE),"")</f>
        <v>10110102</v>
      </c>
      <c r="C36" s="409" t="s">
        <v>516</v>
      </c>
      <c r="D36" s="393"/>
      <c r="E36" s="394"/>
      <c r="F36" s="393"/>
      <c r="G36" s="394"/>
      <c r="H36" s="395"/>
      <c r="I36" s="392"/>
      <c r="J36" s="396" t="str">
        <f>+IF(K36=""," ",VLOOKUP(K36,PUC!$B:$C,2,FALSE))</f>
        <v xml:space="preserve"> </v>
      </c>
      <c r="K36" s="392"/>
      <c r="L36" s="391" t="str">
        <f>+IF(M36=""," ",VLOOKUP(M36,Listas!$F$9:$G$17,2,FALSE))</f>
        <v xml:space="preserve"> </v>
      </c>
      <c r="M36" s="397"/>
      <c r="N36" s="398"/>
      <c r="O36" s="399"/>
      <c r="P36" s="400"/>
      <c r="Q36" s="400"/>
      <c r="R36" s="400"/>
      <c r="S36" s="400"/>
      <c r="T36" s="400"/>
      <c r="U36" s="400"/>
      <c r="V36" s="400"/>
      <c r="W36" s="400"/>
      <c r="X36" s="400"/>
      <c r="Y36" s="400"/>
      <c r="Z36" s="401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0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0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0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0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0" t="s">
        <v>516</v>
      </c>
      <c r="D41" s="270"/>
      <c r="E41" s="271"/>
      <c r="F41" s="270"/>
      <c r="G41" s="271"/>
      <c r="H41" s="16" t="str">
        <f>+IF(I41=""," ",VLOOKUP(I41,Listas!$I$16:$J$18,2,FALSE))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0" t="s">
        <v>516</v>
      </c>
      <c r="D42" s="270"/>
      <c r="E42" s="271"/>
      <c r="F42" s="270"/>
      <c r="G42" s="271"/>
      <c r="H42" s="16" t="str">
        <f>+IF(I42=""," ",VLOOKUP(I42,Listas!$I$16:$J$18,2,FALSE))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0" t="s">
        <v>516</v>
      </c>
      <c r="D43" s="270"/>
      <c r="E43" s="271"/>
      <c r="F43" s="270"/>
      <c r="G43" s="271"/>
      <c r="H43" s="16" t="str">
        <f>+IF(I43=""," ",VLOOKUP(I43,Listas!$I$16:$J$18,2,FALSE))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0" t="s">
        <v>516</v>
      </c>
      <c r="D44" s="270"/>
      <c r="E44" s="271"/>
      <c r="F44" s="270"/>
      <c r="G44" s="271"/>
      <c r="H44" s="16" t="str">
        <f>+IF(I44=""," ",VLOOKUP(I44,Listas!$I$16:$J$18,2,FALSE))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2" t="str">
        <f>+IFERROR(VLOOKUP(C45,Listas!$L$8:$M$100,2,FALSE),"")</f>
        <v>10110102</v>
      </c>
      <c r="C45" s="411" t="s">
        <v>516</v>
      </c>
      <c r="D45" s="268"/>
      <c r="E45" s="269"/>
      <c r="F45" s="268"/>
      <c r="G45" s="269"/>
      <c r="H45" s="404" t="str">
        <f>+IF(I45=""," ",VLOOKUP(I45,Listas!$I$16:$J$18,2,FALSE))</f>
        <v>07</v>
      </c>
      <c r="I45" s="403" t="s">
        <v>472</v>
      </c>
      <c r="J45" s="405" t="str">
        <f>+IF(K45=""," ",VLOOKUP(K45,PUC!$B:$C,2,FALSE))</f>
        <v xml:space="preserve"> </v>
      </c>
      <c r="K45" s="403"/>
      <c r="L45" s="402" t="str">
        <f>+IF(M45=""," ",VLOOKUP(M45,Listas!$F$9:$G$17,2,FALSE))</f>
        <v xml:space="preserve"> </v>
      </c>
      <c r="M45" s="406"/>
      <c r="N45" s="407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44.25" customHeight="1">
      <c r="A46" s="8"/>
      <c r="B46" s="391" t="str">
        <f>+IFERROR(VLOOKUP(C46,Listas!$L$8:$M$100,2,FALSE),"")</f>
        <v>10110103</v>
      </c>
      <c r="C46" s="408" t="s">
        <v>517</v>
      </c>
      <c r="D46" s="393"/>
      <c r="E46" s="394"/>
      <c r="F46" s="548" t="s">
        <v>1269</v>
      </c>
      <c r="G46" s="545" t="s">
        <v>1268</v>
      </c>
      <c r="H46" s="395" t="str">
        <f>+IF(I46=""," ",VLOOKUP(I46,Listas!$I$16:$J$18,2,FALSE))</f>
        <v>07</v>
      </c>
      <c r="I46" s="392" t="s">
        <v>472</v>
      </c>
      <c r="J46" s="396">
        <f>+IF(K46=""," ",VLOOKUP(K46,PUC!$B:$C,2,FALSE))</f>
        <v>5110350101</v>
      </c>
      <c r="K46" s="392" t="s">
        <v>1162</v>
      </c>
      <c r="L46" s="391" t="str">
        <f>+IF(M46=""," ",VLOOKUP(M46,Listas!$F$9:$G$17,2,FALSE))</f>
        <v>07</v>
      </c>
      <c r="M46" s="397" t="s">
        <v>457</v>
      </c>
      <c r="N46" s="425">
        <v>39101000</v>
      </c>
      <c r="O46" s="399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1"/>
      <c r="AA46" s="42"/>
    </row>
    <row r="47" spans="1:27" s="43" customFormat="1" ht="44.25" customHeight="1">
      <c r="A47" s="8"/>
      <c r="B47" s="17" t="str">
        <f>+IFERROR(VLOOKUP(C47,Listas!$L$8:$M$100,2,FALSE),"")</f>
        <v>10110103</v>
      </c>
      <c r="C47" s="386" t="s">
        <v>517</v>
      </c>
      <c r="D47" s="270"/>
      <c r="E47" s="271"/>
      <c r="F47" s="549"/>
      <c r="G47" s="546"/>
      <c r="H47" s="16" t="str">
        <f>+IF(I47=""," ",VLOOKUP(I47,Listas!$I$16:$J$18,2,FALSE))</f>
        <v>07</v>
      </c>
      <c r="I47" s="326" t="s">
        <v>472</v>
      </c>
      <c r="J47" s="343">
        <f>+IF(K47=""," ",VLOOKUP(K47,PUC!$B:$C,2,FALSE))</f>
        <v>5195959529</v>
      </c>
      <c r="K47" s="326" t="s">
        <v>1180</v>
      </c>
      <c r="L47" s="17" t="str">
        <f>+IF(M47=""," ",VLOOKUP(M47,Listas!$F$9:$G$17,2,FALSE))</f>
        <v>07</v>
      </c>
      <c r="M47" s="335" t="s">
        <v>457</v>
      </c>
      <c r="N47" s="426">
        <v>26067000</v>
      </c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44.25" customHeight="1">
      <c r="A48" s="8"/>
      <c r="B48" s="17" t="str">
        <f>+IFERROR(VLOOKUP(C48,Listas!$L$8:$M$100,2,FALSE),"")</f>
        <v>10110103</v>
      </c>
      <c r="C48" s="386" t="s">
        <v>517</v>
      </c>
      <c r="D48" s="270"/>
      <c r="E48" s="271"/>
      <c r="F48" s="549"/>
      <c r="G48" s="546"/>
      <c r="H48" s="16" t="str">
        <f>+IF(I48=""," ",VLOOKUP(I48,Listas!$I$16:$J$18,2,FALSE))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44.25" customHeight="1">
      <c r="A49" s="8"/>
      <c r="B49" s="17" t="str">
        <f>+IFERROR(VLOOKUP(C49,Listas!$L$8:$M$100,2,FALSE),"")</f>
        <v>10110103</v>
      </c>
      <c r="C49" s="386" t="s">
        <v>517</v>
      </c>
      <c r="D49" s="270"/>
      <c r="E49" s="271"/>
      <c r="F49" s="549"/>
      <c r="G49" s="546"/>
      <c r="H49" s="16" t="str">
        <f>+IF(I49=""," ",VLOOKUP(I49,Listas!$I$16:$J$18,2,FALSE))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44.25" customHeight="1">
      <c r="A50" s="8"/>
      <c r="B50" s="17" t="str">
        <f>+IFERROR(VLOOKUP(C50,Listas!$L$8:$M$100,2,FALSE),"")</f>
        <v>10110103</v>
      </c>
      <c r="C50" s="386" t="s">
        <v>517</v>
      </c>
      <c r="D50" s="270"/>
      <c r="E50" s="271"/>
      <c r="F50" s="550"/>
      <c r="G50" s="547"/>
      <c r="H50" s="16" t="str">
        <f>+IF(I50=""," ",VLOOKUP(I50,Listas!$I$16:$J$18,2,FALSE))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2" t="str">
        <f>+IFERROR(VLOOKUP(C51,Listas!$L$8:$M$100,2,FALSE),"")</f>
        <v>10110103</v>
      </c>
      <c r="C51" s="403" t="s">
        <v>517</v>
      </c>
      <c r="D51" s="268"/>
      <c r="E51" s="269"/>
      <c r="F51" s="268"/>
      <c r="G51" s="269"/>
      <c r="H51" s="404" t="str">
        <f>+IF(I51=""," ",VLOOKUP(I51,Listas!$I$16:$J$18,2,FALSE))</f>
        <v>07</v>
      </c>
      <c r="I51" s="403" t="s">
        <v>472</v>
      </c>
      <c r="J51" s="405" t="str">
        <f>+IF(K51=""," ",VLOOKUP(K51,PUC!$B:$C,2,FALSE))</f>
        <v xml:space="preserve"> </v>
      </c>
      <c r="K51" s="403"/>
      <c r="L51" s="402" t="str">
        <f>+IF(M51=""," ",VLOOKUP(M51,Listas!$F$9:$G$17,2,FALSE))</f>
        <v xml:space="preserve"> </v>
      </c>
      <c r="M51" s="406"/>
      <c r="N51" s="407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1" t="str">
        <f>+IFERROR(VLOOKUP(C52,Listas!$L$8:$M$100,2,FALSE),"")</f>
        <v>10110104</v>
      </c>
      <c r="C52" s="408" t="s">
        <v>262</v>
      </c>
      <c r="D52" s="393"/>
      <c r="E52" s="394"/>
      <c r="F52" s="393"/>
      <c r="G52" s="394"/>
      <c r="H52" s="395" t="str">
        <f>+IF(I52=""," ",VLOOKUP(I52,Listas!$I$16:$J$18,2,FALSE))</f>
        <v>07</v>
      </c>
      <c r="I52" s="392" t="s">
        <v>472</v>
      </c>
      <c r="J52" s="396" t="str">
        <f>+IF(K52=""," ",VLOOKUP(K52,PUC!$B:$C,2,FALSE))</f>
        <v xml:space="preserve"> </v>
      </c>
      <c r="K52" s="392"/>
      <c r="L52" s="391" t="str">
        <f>+IF(M52=""," ",VLOOKUP(M52,Listas!$F$9:$G$17,2,FALSE))</f>
        <v xml:space="preserve"> </v>
      </c>
      <c r="M52" s="397"/>
      <c r="N52" s="398"/>
      <c r="O52" s="399"/>
      <c r="P52" s="400"/>
      <c r="Q52" s="400"/>
      <c r="R52" s="400"/>
      <c r="S52" s="400"/>
      <c r="T52" s="400"/>
      <c r="U52" s="400"/>
      <c r="V52" s="400"/>
      <c r="W52" s="400"/>
      <c r="X52" s="400"/>
      <c r="Y52" s="400"/>
      <c r="Z52" s="401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6" t="s">
        <v>262</v>
      </c>
      <c r="D53" s="270"/>
      <c r="E53" s="271"/>
      <c r="F53" s="270"/>
      <c r="G53" s="271"/>
      <c r="H53" s="16" t="str">
        <f>+IF(I53=""," ",VLOOKUP(I53,Listas!$I$16:$J$18,2,FALSE))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6" t="s">
        <v>262</v>
      </c>
      <c r="D54" s="270"/>
      <c r="E54" s="271"/>
      <c r="F54" s="270"/>
      <c r="G54" s="271"/>
      <c r="H54" s="16" t="str">
        <f>+IF(I54=""," ",VLOOKUP(I54,Listas!$I$16:$J$18,2,FALSE))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6" t="s">
        <v>262</v>
      </c>
      <c r="D55" s="270"/>
      <c r="E55" s="271"/>
      <c r="F55" s="270"/>
      <c r="G55" s="271"/>
      <c r="H55" s="16" t="str">
        <f>+IF(I55=""," ",VLOOKUP(I55,Listas!$I$16:$J$18,2,FALSE))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2" t="str">
        <f>+IFERROR(VLOOKUP(C56,Listas!$L$8:$M$100,2,FALSE),"")</f>
        <v>10110104</v>
      </c>
      <c r="C56" s="403" t="s">
        <v>262</v>
      </c>
      <c r="D56" s="268"/>
      <c r="E56" s="269"/>
      <c r="F56" s="268"/>
      <c r="G56" s="269"/>
      <c r="H56" s="404" t="str">
        <f>+IF(I56=""," ",VLOOKUP(I56,Listas!$I$16:$J$18,2,FALSE))</f>
        <v>07</v>
      </c>
      <c r="I56" s="403" t="s">
        <v>472</v>
      </c>
      <c r="J56" s="405" t="str">
        <f>+IF(K56=""," ",VLOOKUP(K56,PUC!$B:$C,2,FALSE))</f>
        <v xml:space="preserve"> </v>
      </c>
      <c r="K56" s="403"/>
      <c r="L56" s="402" t="str">
        <f>+IF(M56=""," ",VLOOKUP(M56,Listas!$F$9:$G$17,2,FALSE))</f>
        <v xml:space="preserve"> </v>
      </c>
      <c r="M56" s="406"/>
      <c r="N56" s="407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1" t="str">
        <f>+IFERROR(VLOOKUP(C57,Listas!$L$8:$M$100,2,FALSE),"")</f>
        <v>10110105</v>
      </c>
      <c r="C57" s="408" t="s">
        <v>264</v>
      </c>
      <c r="D57" s="393"/>
      <c r="E57" s="394"/>
      <c r="F57" s="393"/>
      <c r="G57" s="394"/>
      <c r="H57" s="395" t="str">
        <f>+IF(I57=""," ",VLOOKUP(I57,Listas!$I$16:$J$18,2,FALSE))</f>
        <v>07</v>
      </c>
      <c r="I57" s="392" t="s">
        <v>472</v>
      </c>
      <c r="J57" s="396" t="str">
        <f>+IF(K57=""," ",VLOOKUP(K57,PUC!$B:$C,2,FALSE))</f>
        <v xml:space="preserve"> </v>
      </c>
      <c r="K57" s="392"/>
      <c r="L57" s="391" t="str">
        <f>+IF(M57=""," ",VLOOKUP(M57,Listas!$F$9:$G$17,2,FALSE))</f>
        <v xml:space="preserve"> </v>
      </c>
      <c r="M57" s="397"/>
      <c r="N57" s="398"/>
      <c r="O57" s="399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1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6" t="s">
        <v>264</v>
      </c>
      <c r="D58" s="270"/>
      <c r="E58" s="271"/>
      <c r="F58" s="270"/>
      <c r="G58" s="271"/>
      <c r="H58" s="16" t="str">
        <f>+IF(I58=""," ",VLOOKUP(I58,Listas!$I$16:$J$18,2,FALSE))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6" t="s">
        <v>264</v>
      </c>
      <c r="D59" s="270"/>
      <c r="E59" s="271"/>
      <c r="F59" s="270"/>
      <c r="G59" s="271"/>
      <c r="H59" s="16" t="str">
        <f>+IF(I59=""," ",VLOOKUP(I59,Listas!$I$16:$J$18,2,FALSE))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6" t="s">
        <v>264</v>
      </c>
      <c r="D60" s="270"/>
      <c r="E60" s="271"/>
      <c r="F60" s="270"/>
      <c r="G60" s="271"/>
      <c r="H60" s="16" t="str">
        <f>+IF(I60=""," ",VLOOKUP(I60,Listas!$I$16:$J$18,2,FALSE))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2" t="str">
        <f>+IFERROR(VLOOKUP(C61,Listas!$L$8:$M$100,2,FALSE),"")</f>
        <v>10110105</v>
      </c>
      <c r="C61" s="403" t="s">
        <v>264</v>
      </c>
      <c r="D61" s="268"/>
      <c r="E61" s="269"/>
      <c r="F61" s="268"/>
      <c r="G61" s="269"/>
      <c r="H61" s="404" t="str">
        <f>+IF(I61=""," ",VLOOKUP(I61,Listas!$I$16:$J$18,2,FALSE))</f>
        <v>07</v>
      </c>
      <c r="I61" s="403" t="s">
        <v>472</v>
      </c>
      <c r="J61" s="405" t="str">
        <f>+IF(K61=""," ",VLOOKUP(K61,PUC!$B:$C,2,FALSE))</f>
        <v xml:space="preserve"> </v>
      </c>
      <c r="K61" s="403"/>
      <c r="L61" s="402" t="str">
        <f>+IF(M61=""," ",VLOOKUP(M61,Listas!$F$9:$G$17,2,FALSE))</f>
        <v xml:space="preserve"> </v>
      </c>
      <c r="M61" s="406"/>
      <c r="N61" s="407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1" t="str">
        <f>+IFERROR(VLOOKUP(C62,Listas!$L$8:$M$100,2,FALSE),"")</f>
        <v>10110106</v>
      </c>
      <c r="C62" s="408" t="s">
        <v>266</v>
      </c>
      <c r="D62" s="393"/>
      <c r="E62" s="394"/>
      <c r="F62" s="393"/>
      <c r="G62" s="394"/>
      <c r="H62" s="395" t="str">
        <f>+IF(I62=""," ",VLOOKUP(I62,Listas!$I$16:$J$18,2,FALSE))</f>
        <v>07</v>
      </c>
      <c r="I62" s="392" t="s">
        <v>472</v>
      </c>
      <c r="J62" s="396" t="str">
        <f>+IF(K62=""," ",VLOOKUP(K62,PUC!$B:$C,2,FALSE))</f>
        <v xml:space="preserve"> </v>
      </c>
      <c r="K62" s="392"/>
      <c r="L62" s="391" t="str">
        <f>+IF(M62=""," ",VLOOKUP(M62,Listas!$F$9:$G$17,2,FALSE))</f>
        <v xml:space="preserve"> </v>
      </c>
      <c r="M62" s="397"/>
      <c r="N62" s="398"/>
      <c r="O62" s="399"/>
      <c r="P62" s="400"/>
      <c r="Q62" s="400"/>
      <c r="R62" s="400"/>
      <c r="S62" s="400"/>
      <c r="T62" s="400"/>
      <c r="U62" s="400"/>
      <c r="V62" s="400"/>
      <c r="W62" s="400"/>
      <c r="X62" s="400"/>
      <c r="Y62" s="400"/>
      <c r="Z62" s="401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6" t="s">
        <v>266</v>
      </c>
      <c r="D63" s="270"/>
      <c r="E63" s="271"/>
      <c r="F63" s="270"/>
      <c r="G63" s="271"/>
      <c r="H63" s="16" t="str">
        <f>+IF(I63=""," ",VLOOKUP(I63,Listas!$I$16:$J$18,2,FALSE))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6" t="s">
        <v>266</v>
      </c>
      <c r="D64" s="270"/>
      <c r="E64" s="271"/>
      <c r="F64" s="270"/>
      <c r="G64" s="271"/>
      <c r="H64" s="16" t="str">
        <f>+IF(I64=""," ",VLOOKUP(I64,Listas!$I$16:$J$18,2,FALSE))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6" t="s">
        <v>266</v>
      </c>
      <c r="D65" s="270"/>
      <c r="E65" s="271"/>
      <c r="F65" s="270"/>
      <c r="G65" s="271"/>
      <c r="H65" s="16" t="str">
        <f>+IF(I65=""," ",VLOOKUP(I65,Listas!$I$16:$J$18,2,FALSE))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2" t="str">
        <f>+IFERROR(VLOOKUP(C66,Listas!$L$8:$M$100,2,FALSE),"")</f>
        <v>10110106</v>
      </c>
      <c r="C66" s="403" t="s">
        <v>266</v>
      </c>
      <c r="D66" s="268"/>
      <c r="E66" s="269"/>
      <c r="F66" s="268"/>
      <c r="G66" s="269"/>
      <c r="H66" s="404" t="str">
        <f>+IF(I66=""," ",VLOOKUP(I66,Listas!$I$16:$J$18,2,FALSE))</f>
        <v>07</v>
      </c>
      <c r="I66" s="403" t="s">
        <v>472</v>
      </c>
      <c r="J66" s="405" t="str">
        <f>+IF(K66=""," ",VLOOKUP(K66,PUC!$B:$C,2,FALSE))</f>
        <v xml:space="preserve"> </v>
      </c>
      <c r="K66" s="403"/>
      <c r="L66" s="402" t="str">
        <f>+IF(M66=""," ",VLOOKUP(M66,Listas!$F$9:$G$17,2,FALSE))</f>
        <v xml:space="preserve"> </v>
      </c>
      <c r="M66" s="406"/>
      <c r="N66" s="407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6" t="s">
        <v>267</v>
      </c>
      <c r="D67" s="414"/>
      <c r="E67" s="415"/>
      <c r="F67" s="414"/>
      <c r="G67" s="415"/>
      <c r="H67" s="16" t="str">
        <f>+IF(I67=""," ",VLOOKUP(I67,Listas!$I$16:$J$18,2,FALSE))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6" t="s">
        <v>267</v>
      </c>
      <c r="D68" s="270"/>
      <c r="E68" s="271"/>
      <c r="F68" s="270"/>
      <c r="G68" s="271"/>
      <c r="H68" s="16" t="str">
        <f>+IF(I68=""," ",VLOOKUP(I68,Listas!$I$16:$J$18,2,FALSE))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6" t="s">
        <v>267</v>
      </c>
      <c r="D69" s="270"/>
      <c r="E69" s="271"/>
      <c r="F69" s="270"/>
      <c r="G69" s="271"/>
      <c r="H69" s="16" t="str">
        <f>+IF(I69=""," ",VLOOKUP(I69,Listas!$I$16:$J$18,2,FALSE))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6" t="s">
        <v>267</v>
      </c>
      <c r="D70" s="270"/>
      <c r="E70" s="271"/>
      <c r="F70" s="270"/>
      <c r="G70" s="271"/>
      <c r="H70" s="16" t="str">
        <f>+IF(I70=""," ",VLOOKUP(I70,Listas!$I$16:$J$18,2,FALSE))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5" t="str">
        <f>+IFERROR(VLOOKUP(C71,Listas!$L$8:$M$100,2,FALSE),"")</f>
        <v>10110107</v>
      </c>
      <c r="C71" s="386" t="s">
        <v>267</v>
      </c>
      <c r="D71" s="270"/>
      <c r="E71" s="271"/>
      <c r="F71" s="270"/>
      <c r="G71" s="271"/>
      <c r="H71" s="387" t="str">
        <f>+IF(I71=""," ",VLOOKUP(I71,Listas!$I$16:$J$18,2,FALSE))</f>
        <v>07</v>
      </c>
      <c r="I71" s="386" t="s">
        <v>472</v>
      </c>
      <c r="J71" s="388" t="str">
        <f>+IF(K71=""," ",VLOOKUP(K71,PUC!$B:$C,2,FALSE))</f>
        <v xml:space="preserve"> </v>
      </c>
      <c r="K71" s="386"/>
      <c r="L71" s="385" t="str">
        <f>+IF(M71=""," ",VLOOKUP(M71,Listas!$F$9:$G$17,2,FALSE))</f>
        <v xml:space="preserve"> </v>
      </c>
      <c r="M71" s="389"/>
      <c r="N71" s="390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1" t="str">
        <f>+IFERROR(VLOOKUP(C72,Listas!$L$8:$M$100,2,FALSE),"")</f>
        <v>10120101</v>
      </c>
      <c r="C72" s="408" t="s">
        <v>519</v>
      </c>
      <c r="D72" s="393"/>
      <c r="E72" s="394"/>
      <c r="F72" s="393"/>
      <c r="G72" s="394"/>
      <c r="H72" s="395" t="str">
        <f>+IF(I72=""," ",VLOOKUP(I72,Listas!$I$16:$J$18,2,FALSE))</f>
        <v>07</v>
      </c>
      <c r="I72" s="392" t="s">
        <v>472</v>
      </c>
      <c r="J72" s="396" t="str">
        <f>+IF(K72=""," ",VLOOKUP(K72,PUC!$B:$C,2,FALSE))</f>
        <v xml:space="preserve"> </v>
      </c>
      <c r="K72" s="392"/>
      <c r="L72" s="391" t="str">
        <f>+IF(M72=""," ",VLOOKUP(M72,Listas!$F$9:$G$17,2,FALSE))</f>
        <v xml:space="preserve"> </v>
      </c>
      <c r="M72" s="397"/>
      <c r="N72" s="398"/>
      <c r="O72" s="399"/>
      <c r="P72" s="400"/>
      <c r="Q72" s="400"/>
      <c r="R72" s="400"/>
      <c r="S72" s="400"/>
      <c r="T72" s="400"/>
      <c r="U72" s="400"/>
      <c r="V72" s="400"/>
      <c r="W72" s="400"/>
      <c r="X72" s="400"/>
      <c r="Y72" s="400"/>
      <c r="Z72" s="401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6" t="s">
        <v>519</v>
      </c>
      <c r="D73" s="270"/>
      <c r="E73" s="271"/>
      <c r="F73" s="270"/>
      <c r="G73" s="271"/>
      <c r="H73" s="16" t="str">
        <f>+IF(I73=""," ",VLOOKUP(I73,Listas!$I$16:$J$18,2,FALSE))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6" t="s">
        <v>519</v>
      </c>
      <c r="D74" s="270"/>
      <c r="E74" s="271"/>
      <c r="F74" s="270"/>
      <c r="G74" s="271"/>
      <c r="H74" s="16" t="str">
        <f>+IF(I74=""," ",VLOOKUP(I74,Listas!$I$16:$J$18,2,FALSE))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6" t="s">
        <v>519</v>
      </c>
      <c r="D75" s="270"/>
      <c r="E75" s="271"/>
      <c r="F75" s="270"/>
      <c r="G75" s="271"/>
      <c r="H75" s="16" t="str">
        <f>+IF(I75=""," ",VLOOKUP(I75,Listas!$I$16:$J$18,2,FALSE))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6" t="s">
        <v>519</v>
      </c>
      <c r="D76" s="270"/>
      <c r="E76" s="271"/>
      <c r="F76" s="270"/>
      <c r="G76" s="271"/>
      <c r="H76" s="16" t="str">
        <f>+IF(I76=""," ",VLOOKUP(I76,Listas!$I$16:$J$18,2,FALSE))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6" t="s">
        <v>519</v>
      </c>
      <c r="D77" s="270"/>
      <c r="E77" s="271"/>
      <c r="F77" s="270"/>
      <c r="G77" s="271"/>
      <c r="H77" s="16" t="str">
        <f>+IF(I77=""," ",VLOOKUP(I77,Listas!$I$16:$J$18,2,FALSE))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6" t="s">
        <v>519</v>
      </c>
      <c r="D78" s="270"/>
      <c r="E78" s="271"/>
      <c r="F78" s="270"/>
      <c r="G78" s="271"/>
      <c r="H78" s="16" t="str">
        <f>+IF(I78=""," ",VLOOKUP(I78,Listas!$I$16:$J$18,2,FALSE))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6" t="s">
        <v>519</v>
      </c>
      <c r="D79" s="270"/>
      <c r="E79" s="271"/>
      <c r="F79" s="270"/>
      <c r="G79" s="271"/>
      <c r="H79" s="16" t="str">
        <f>+IF(I79=""," ",VLOOKUP(I79,Listas!$I$16:$J$18,2,FALSE))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6" t="s">
        <v>519</v>
      </c>
      <c r="D80" s="270"/>
      <c r="E80" s="271"/>
      <c r="F80" s="270"/>
      <c r="G80" s="271"/>
      <c r="H80" s="16" t="str">
        <f>+IF(I80=""," ",VLOOKUP(I80,Listas!$I$16:$J$18,2,FALSE))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412" t="s">
        <v>519</v>
      </c>
      <c r="D81" s="270"/>
      <c r="E81" s="271"/>
      <c r="F81" s="270"/>
      <c r="G81" s="271"/>
      <c r="H81" s="16" t="str">
        <f>+IF(I81=""," ",VLOOKUP(I81,Listas!$I$16:$J$18,2,FALSE))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10120102</v>
      </c>
      <c r="C82" s="412" t="s">
        <v>520</v>
      </c>
      <c r="D82" s="270"/>
      <c r="E82" s="271"/>
      <c r="F82" s="270"/>
      <c r="G82" s="543" t="s">
        <v>1248</v>
      </c>
      <c r="H82" s="16" t="str">
        <f>+IF(I82=""," ",VLOOKUP(I82,Listas!$I$16:$J$18,2,FALSE))</f>
        <v>07</v>
      </c>
      <c r="I82" s="326" t="s">
        <v>472</v>
      </c>
      <c r="J82" s="343">
        <f>+IF(K82=""," ",VLOOKUP(K82,PUC!$B:$C,2,FALSE))</f>
        <v>5130250101</v>
      </c>
      <c r="K82" s="326" t="s">
        <v>1252</v>
      </c>
      <c r="L82" s="17" t="str">
        <f>+IF(M82=""," ",VLOOKUP(M82,Listas!$F$9:$G$17,2,FALSE))</f>
        <v>07</v>
      </c>
      <c r="M82" s="335" t="s">
        <v>457</v>
      </c>
      <c r="N82" s="423">
        <f>+MROUND(14000000*1.05,1000)</f>
        <v>14700000</v>
      </c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10120102</v>
      </c>
      <c r="C83" s="412" t="s">
        <v>520</v>
      </c>
      <c r="D83" s="270"/>
      <c r="E83" s="271"/>
      <c r="F83" s="270"/>
      <c r="G83" s="543"/>
      <c r="H83" s="16" t="str">
        <f>+IF(I83=""," ",VLOOKUP(I83,Listas!$I$16:$J$18,2,FALSE))</f>
        <v>07</v>
      </c>
      <c r="I83" s="326" t="s">
        <v>472</v>
      </c>
      <c r="J83" s="343">
        <f>+IF(K83=""," ",VLOOKUP(K83,PUC!$B:$C,2,FALSE))</f>
        <v>5130300101</v>
      </c>
      <c r="K83" s="326" t="s">
        <v>1264</v>
      </c>
      <c r="L83" s="17" t="str">
        <f>+IF(M83=""," ",VLOOKUP(M83,Listas!$F$9:$G$17,2,FALSE))</f>
        <v>07</v>
      </c>
      <c r="M83" s="335" t="s">
        <v>457</v>
      </c>
      <c r="N83" s="423">
        <f>+MROUND(14000000*1.05,1000)</f>
        <v>14700000</v>
      </c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10120102</v>
      </c>
      <c r="C84" s="412" t="s">
        <v>520</v>
      </c>
      <c r="D84" s="270"/>
      <c r="E84" s="271"/>
      <c r="F84" s="270"/>
      <c r="G84" s="543"/>
      <c r="H84" s="16" t="str">
        <f>+IF(I84=""," ",VLOOKUP(I84,Listas!$I$16:$J$18,2,FALSE))</f>
        <v>07</v>
      </c>
      <c r="I84" s="326" t="s">
        <v>472</v>
      </c>
      <c r="J84" s="343">
        <f>+IF(K84=""," ",VLOOKUP(K84,PUC!$B:$C,2,FALSE))</f>
        <v>5130350101</v>
      </c>
      <c r="K84" s="326" t="s">
        <v>1263</v>
      </c>
      <c r="L84" s="17" t="str">
        <f>+IF(M84=""," ",VLOOKUP(M84,Listas!$F$9:$G$17,2,FALSE))</f>
        <v>07</v>
      </c>
      <c r="M84" s="335" t="s">
        <v>457</v>
      </c>
      <c r="N84" s="423">
        <f>+MROUND(14000000*1.05,1000)</f>
        <v>14700000</v>
      </c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10120102</v>
      </c>
      <c r="C85" s="412" t="s">
        <v>520</v>
      </c>
      <c r="D85" s="270"/>
      <c r="E85" s="271"/>
      <c r="F85" s="270"/>
      <c r="G85" s="543"/>
      <c r="H85" s="16" t="str">
        <f>+IF(I85=""," ",VLOOKUP(I85,Listas!$I$16:$J$18,2,FALSE))</f>
        <v>07</v>
      </c>
      <c r="I85" s="326" t="s">
        <v>472</v>
      </c>
      <c r="J85" s="343">
        <f>+IF(K85=""," ",VLOOKUP(K85,PUC!$B:$C,2,FALSE))</f>
        <v>5130600101</v>
      </c>
      <c r="K85" s="326" t="s">
        <v>1260</v>
      </c>
      <c r="L85" s="17" t="str">
        <f>+IF(M85=""," ",VLOOKUP(M85,Listas!$F$9:$G$17,2,FALSE))</f>
        <v>07</v>
      </c>
      <c r="M85" s="335" t="s">
        <v>457</v>
      </c>
      <c r="N85" s="423">
        <v>2000000</v>
      </c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10120102</v>
      </c>
      <c r="C86" s="412" t="s">
        <v>520</v>
      </c>
      <c r="D86" s="270"/>
      <c r="E86" s="271"/>
      <c r="F86" s="270"/>
      <c r="G86" s="543"/>
      <c r="H86" s="16" t="str">
        <f>+IF(I86=""," ",VLOOKUP(I86,Listas!$I$16:$J$18,2,FALSE))</f>
        <v>07</v>
      </c>
      <c r="I86" s="326" t="s">
        <v>472</v>
      </c>
      <c r="J86" s="343">
        <f>+IF(K86=""," ",VLOOKUP(K86,PUC!$B:$C,2,FALSE))</f>
        <v>5130750101</v>
      </c>
      <c r="K86" s="326" t="s">
        <v>1255</v>
      </c>
      <c r="L86" s="17" t="str">
        <f>+IF(M86=""," ",VLOOKUP(M86,Listas!$F$9:$G$17,2,FALSE))</f>
        <v>07</v>
      </c>
      <c r="M86" s="335" t="s">
        <v>457</v>
      </c>
      <c r="N86" s="423">
        <v>200000</v>
      </c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>
      <c r="A87" s="8"/>
      <c r="B87" s="17" t="str">
        <f>+IFERROR(VLOOKUP(C87,Listas!$L$8:$M$100,2,FALSE),"")</f>
        <v>10120102</v>
      </c>
      <c r="C87" s="412" t="s">
        <v>520</v>
      </c>
      <c r="D87" s="270"/>
      <c r="E87" s="271"/>
      <c r="F87" s="270"/>
      <c r="G87" s="543"/>
      <c r="H87" s="16" t="str">
        <f>+IF(I87=""," ",VLOOKUP(I87,Listas!$I$16:$J$18,2,FALSE))</f>
        <v>07</v>
      </c>
      <c r="I87" s="326" t="s">
        <v>472</v>
      </c>
      <c r="J87" s="343">
        <f>+IF(K87=""," ",VLOOKUP(K87,PUC!$B:$C,2,FALSE))</f>
        <v>5130850101</v>
      </c>
      <c r="K87" s="326" t="s">
        <v>1265</v>
      </c>
      <c r="L87" s="17" t="str">
        <f>+IF(M87=""," ",VLOOKUP(M87,Listas!$F$9:$G$17,2,FALSE))</f>
        <v>07</v>
      </c>
      <c r="M87" s="335" t="s">
        <v>457</v>
      </c>
      <c r="N87" s="423">
        <v>200000</v>
      </c>
      <c r="O87" s="13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42"/>
    </row>
    <row r="88" spans="1:27" s="43" customFormat="1" ht="29.25" customHeight="1">
      <c r="A88" s="8"/>
      <c r="B88" s="17" t="str">
        <f>+IFERROR(VLOOKUP(C88,Listas!$L$8:$M$100,2,FALSE),"")</f>
        <v>10120102</v>
      </c>
      <c r="C88" s="412" t="s">
        <v>520</v>
      </c>
      <c r="D88" s="270"/>
      <c r="E88" s="271"/>
      <c r="F88" s="270"/>
      <c r="G88" s="544"/>
      <c r="H88" s="16" t="str">
        <f>+IF(I88=""," ",VLOOKUP(I88,Listas!$I$16:$J$18,2,FALSE))</f>
        <v>07</v>
      </c>
      <c r="I88" s="326" t="s">
        <v>472</v>
      </c>
      <c r="J88" s="343">
        <f>+IF(K88=""," ",VLOOKUP(K88,PUC!$B:$C,2,FALSE))</f>
        <v>5130050101</v>
      </c>
      <c r="K88" s="326" t="s">
        <v>1254</v>
      </c>
      <c r="L88" s="17" t="str">
        <f>+IF(M88=""," ",VLOOKUP(M88,Listas!$F$9:$G$17,2,FALSE))</f>
        <v>07</v>
      </c>
      <c r="M88" s="335" t="s">
        <v>457</v>
      </c>
      <c r="N88" s="423">
        <f>+MROUND(2000000,1000)</f>
        <v>2000000</v>
      </c>
      <c r="O88" s="13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2" t="s">
        <v>520</v>
      </c>
      <c r="D89" s="270"/>
      <c r="E89" s="271"/>
      <c r="F89" s="270"/>
      <c r="G89" s="271"/>
      <c r="H89" s="16" t="str">
        <f>+IF(I89=""," ",VLOOKUP(I89,Listas!$I$16:$J$18,2,FALSE))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423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2" t="s">
        <v>520</v>
      </c>
      <c r="D90" s="270"/>
      <c r="E90" s="271"/>
      <c r="F90" s="270"/>
      <c r="G90" s="271"/>
      <c r="H90" s="16" t="str">
        <f>+IF(I90=""," ",VLOOKUP(I90,Listas!$I$16:$J$18,2,FALSE))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2" t="s">
        <v>520</v>
      </c>
      <c r="D91" s="270"/>
      <c r="E91" s="271"/>
      <c r="F91" s="270"/>
      <c r="G91" s="271"/>
      <c r="H91" s="16" t="str">
        <f>+IF(I91=""," ",VLOOKUP(I91,Listas!$I$16:$J$18,2,FALSE))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2" t="str">
        <f>+IFERROR(VLOOKUP(C92,Listas!$L$8:$M$100,2,FALSE),"")</f>
        <v>10120102</v>
      </c>
      <c r="C92" s="413" t="s">
        <v>520</v>
      </c>
      <c r="D92" s="268"/>
      <c r="E92" s="269"/>
      <c r="F92" s="268"/>
      <c r="G92" s="269"/>
      <c r="H92" s="404" t="str">
        <f>+IF(I92=""," ",VLOOKUP(I92,Listas!$I$16:$J$18,2,FALSE))</f>
        <v>07</v>
      </c>
      <c r="I92" s="403" t="s">
        <v>472</v>
      </c>
      <c r="J92" s="405" t="str">
        <f>+IF(K92=""," ",VLOOKUP(K92,PUC!$B:$C,2,FALSE))</f>
        <v xml:space="preserve"> </v>
      </c>
      <c r="K92" s="403"/>
      <c r="L92" s="402" t="str">
        <f>+IF(M92=""," ",VLOOKUP(M92,Listas!$F$9:$G$17,2,FALSE))</f>
        <v xml:space="preserve"> </v>
      </c>
      <c r="M92" s="406"/>
      <c r="N92" s="407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1" t="str">
        <f>+IFERROR(VLOOKUP(C93,Listas!$L$8:$M$100,2,FALSE),"")</f>
        <v>10130101</v>
      </c>
      <c r="C93" s="392" t="s">
        <v>521</v>
      </c>
      <c r="D93" s="393"/>
      <c r="E93" s="394"/>
      <c r="F93" s="393"/>
      <c r="G93" s="394"/>
      <c r="H93" s="395" t="str">
        <f>+IF(I93=""," ",VLOOKUP(I93,Listas!$I$16:$J$18,2,FALSE))</f>
        <v>07</v>
      </c>
      <c r="I93" s="392" t="s">
        <v>472</v>
      </c>
      <c r="J93" s="396" t="str">
        <f>+IF(K93=""," ",VLOOKUP(K93,PUC!$B:$C,2,FALSE))</f>
        <v xml:space="preserve"> </v>
      </c>
      <c r="K93" s="392"/>
      <c r="L93" s="391" t="str">
        <f>+IF(M93=""," ",VLOOKUP(M93,Listas!$F$9:$G$17,2,FALSE))</f>
        <v xml:space="preserve"> </v>
      </c>
      <c r="M93" s="397"/>
      <c r="N93" s="398"/>
      <c r="O93" s="399"/>
      <c r="P93" s="400"/>
      <c r="Q93" s="400"/>
      <c r="R93" s="400"/>
      <c r="S93" s="400"/>
      <c r="T93" s="400"/>
      <c r="U93" s="400"/>
      <c r="V93" s="400"/>
      <c r="W93" s="400"/>
      <c r="X93" s="400"/>
      <c r="Y93" s="400"/>
      <c r="Z93" s="401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",VLOOKUP(I94,Listas!$I$16:$J$18,2,FALSE))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",VLOOKUP(I95,Listas!$I$16:$J$18,2,FALSE))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",VLOOKUP(I96,Listas!$I$16:$J$18,2,FALSE))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2" t="str">
        <f>+IFERROR(VLOOKUP(C97,Listas!$L$8:$M$100,2,FALSE),"")</f>
        <v>10130101</v>
      </c>
      <c r="C97" s="403" t="s">
        <v>521</v>
      </c>
      <c r="D97" s="268"/>
      <c r="E97" s="269"/>
      <c r="F97" s="268"/>
      <c r="G97" s="269"/>
      <c r="H97" s="404" t="str">
        <f>+IF(I97=""," ",VLOOKUP(I97,Listas!$I$16:$J$18,2,FALSE))</f>
        <v>07</v>
      </c>
      <c r="I97" s="403" t="s">
        <v>472</v>
      </c>
      <c r="J97" s="405" t="str">
        <f>+IF(K97=""," ",VLOOKUP(K97,PUC!$B:$C,2,FALSE))</f>
        <v xml:space="preserve"> </v>
      </c>
      <c r="K97" s="403"/>
      <c r="L97" s="402" t="str">
        <f>+IF(M97=""," ",VLOOKUP(M97,Listas!$F$9:$G$17,2,FALSE))</f>
        <v xml:space="preserve"> </v>
      </c>
      <c r="M97" s="406"/>
      <c r="N97" s="407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1" t="str">
        <f>+IFERROR(VLOOKUP(C98,Listas!$L$8:$M$100,2,FALSE),"")</f>
        <v>10130102</v>
      </c>
      <c r="C98" s="392" t="s">
        <v>522</v>
      </c>
      <c r="D98" s="393"/>
      <c r="E98" s="394"/>
      <c r="F98" s="393"/>
      <c r="G98" s="424" t="s">
        <v>1267</v>
      </c>
      <c r="H98" s="395" t="str">
        <f>+IF(I98=""," ",VLOOKUP(I98,Listas!$I$16:$J$18,2,FALSE))</f>
        <v>07</v>
      </c>
      <c r="I98" s="392" t="s">
        <v>472</v>
      </c>
      <c r="J98" s="396" t="str">
        <f>+IF(K98=""," ",VLOOKUP(K98,PUC!$B:$C,2,FALSE))</f>
        <v xml:space="preserve"> </v>
      </c>
      <c r="K98" s="392"/>
      <c r="L98" s="391" t="str">
        <f>+IF(M98=""," ",VLOOKUP(M98,Listas!$F$9:$G$17,2,FALSE))</f>
        <v xml:space="preserve"> </v>
      </c>
      <c r="M98" s="397"/>
      <c r="N98" s="398"/>
      <c r="O98" s="399"/>
      <c r="P98" s="400"/>
      <c r="Q98" s="400"/>
      <c r="R98" s="400"/>
      <c r="S98" s="400"/>
      <c r="T98" s="400"/>
      <c r="U98" s="400"/>
      <c r="V98" s="400"/>
      <c r="W98" s="400"/>
      <c r="X98" s="400"/>
      <c r="Y98" s="400"/>
      <c r="Z98" s="401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",VLOOKUP(I99,Listas!$I$16:$J$18,2,FALSE))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",VLOOKUP(I100,Listas!$I$16:$J$18,2,FALSE))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",VLOOKUP(I101,Listas!$I$16:$J$18,2,FALSE))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2" t="str">
        <f>+IFERROR(VLOOKUP(C102,Listas!$L$8:$M$100,2,FALSE),"")</f>
        <v>10130102</v>
      </c>
      <c r="C102" s="403" t="s">
        <v>522</v>
      </c>
      <c r="D102" s="268"/>
      <c r="E102" s="269"/>
      <c r="F102" s="268"/>
      <c r="G102" s="422" t="s">
        <v>1247</v>
      </c>
      <c r="H102" s="404" t="str">
        <f>+IF(I102=""," ",VLOOKUP(I102,Listas!$I$16:$J$18,2,FALSE))</f>
        <v>07</v>
      </c>
      <c r="I102" s="403" t="s">
        <v>472</v>
      </c>
      <c r="J102" s="405">
        <f>+IF(K102=""," ",VLOOKUP(K102,PUC!$B:$C,2,FALSE))</f>
        <v>5195959529</v>
      </c>
      <c r="K102" s="403" t="s">
        <v>1180</v>
      </c>
      <c r="L102" s="402" t="str">
        <f>+IF(M102=""," ",VLOOKUP(M102,Listas!$F$9:$G$17,2,FALSE))</f>
        <v>07</v>
      </c>
      <c r="M102" s="406" t="s">
        <v>457</v>
      </c>
      <c r="N102" s="407">
        <f>+'[1]Sede Belmonte'!$R$88</f>
        <v>766000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54.7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429" t="s">
        <v>1270</v>
      </c>
      <c r="H103" s="16" t="str">
        <f>+IF(I103=""," ",VLOOKUP(I103,Listas!$I$16:$J$18,2,FALSE))</f>
        <v>07</v>
      </c>
      <c r="I103" s="326" t="s">
        <v>472</v>
      </c>
      <c r="J103" s="343">
        <f>+IF(K103=""," ",VLOOKUP(K103,PUC!$B:$C,2,FALSE))</f>
        <v>5120250101</v>
      </c>
      <c r="K103" s="326" t="s">
        <v>1075</v>
      </c>
      <c r="L103" s="17" t="str">
        <f>+IF(M103=""," ",VLOOKUP(M103,Listas!$F$9:$G$17,2,FALSE))</f>
        <v>07</v>
      </c>
      <c r="M103" s="335" t="s">
        <v>457</v>
      </c>
      <c r="N103" s="425">
        <v>5000000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429" t="s">
        <v>1271</v>
      </c>
      <c r="H104" s="16" t="str">
        <f>+IF(I104=""," ",VLOOKUP(I104,Listas!$I$16:$J$18,2,FALSE))</f>
        <v>07</v>
      </c>
      <c r="I104" s="326" t="s">
        <v>472</v>
      </c>
      <c r="J104" s="343">
        <f>+IF(K104=""," ",VLOOKUP(K104,PUC!$B:$C,2,FALSE))</f>
        <v>6210020603</v>
      </c>
      <c r="K104" s="326" t="s">
        <v>1082</v>
      </c>
      <c r="L104" s="17" t="str">
        <f>+IF(M104=""," ",VLOOKUP(M104,Listas!$F$9:$G$17,2,FALSE))</f>
        <v>07</v>
      </c>
      <c r="M104" s="335" t="s">
        <v>457</v>
      </c>
      <c r="N104" s="426"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 t="e">
        <f>IF(I104="Gastos Administrativos",GtosAdmin,IF(I104="Inversión",Inversiones,InverPre))</f>
        <v>#VALUE!</v>
      </c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429" t="s">
        <v>1272</v>
      </c>
      <c r="H105" s="16" t="str">
        <f>+IF(I105=""," ",VLOOKUP(I105,Listas!$I$16:$J$18,2,FALSE))</f>
        <v>07</v>
      </c>
      <c r="I105" s="326" t="s">
        <v>472</v>
      </c>
      <c r="J105" s="343">
        <f>+IF(K105=""," ",VLOOKUP(K105,PUC!$B:$C,2,FALSE))</f>
        <v>5125100101</v>
      </c>
      <c r="K105" s="326" t="s">
        <v>1099</v>
      </c>
      <c r="L105" s="17" t="str">
        <f>+IF(M105=""," ",VLOOKUP(M105,Listas!$F$9:$G$17,2,FALSE))</f>
        <v>07</v>
      </c>
      <c r="M105" s="335" t="s">
        <v>457</v>
      </c>
      <c r="N105" s="426">
        <v>3630000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 t="e">
        <f>IF(I105="Gastos Administrativos",GtosAdmin,IF(I105="Gastos No operacionales",GtosNoOper,IF(I105="Inversión",Inversiones,InverPre)))</f>
        <v>#VALUE!</v>
      </c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438" t="s">
        <v>1273</v>
      </c>
      <c r="H106" s="432" t="str">
        <f>+IF(I106=""," ",VLOOKUP(I106,Listas!$I$16:$J$18,2,FALSE))</f>
        <v>10</v>
      </c>
      <c r="I106" s="433" t="s">
        <v>1284</v>
      </c>
      <c r="J106" s="434">
        <f>+IF(K106=""," ",VLOOKUP(K106,PUC!$B:$C,2,FALSE))</f>
        <v>5305200101</v>
      </c>
      <c r="K106" s="433" t="s">
        <v>747</v>
      </c>
      <c r="L106" s="435" t="str">
        <f>+IF(M106=""," ",VLOOKUP(M106,Listas!$F$9:$G$17,2,FALSE))</f>
        <v>07</v>
      </c>
      <c r="M106" s="436" t="s">
        <v>457</v>
      </c>
      <c r="N106" s="437">
        <v>1100000000</v>
      </c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429" t="s">
        <v>1274</v>
      </c>
      <c r="H107" s="16" t="str">
        <f>+IF(I107=""," ",VLOOKUP(I107,Listas!$I$16:$J$18,2,FALSE))</f>
        <v>10</v>
      </c>
      <c r="I107" s="326" t="s">
        <v>1284</v>
      </c>
      <c r="J107" s="343">
        <f>+IF(K107=""," ",VLOOKUP(K107,PUC!$B:$C,2,FALSE))</f>
        <v>2335959599</v>
      </c>
      <c r="K107" s="326" t="s">
        <v>1285</v>
      </c>
      <c r="L107" s="17" t="str">
        <f>+IF(M107=""," ",VLOOKUP(M107,Listas!$F$9:$G$17,2,FALSE))</f>
        <v>07</v>
      </c>
      <c r="M107" s="335" t="s">
        <v>457</v>
      </c>
      <c r="N107" s="426">
        <v>200000000</v>
      </c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429" t="s">
        <v>1275</v>
      </c>
      <c r="H108" s="16" t="str">
        <f>+IF(I108=""," ",VLOOKUP(I108,Listas!$I$16:$J$18,2,FALSE))</f>
        <v>07</v>
      </c>
      <c r="I108" s="326" t="s">
        <v>472</v>
      </c>
      <c r="J108" s="343">
        <f>+IF(K108=""," ",VLOOKUP(K108,PUC!$B:$C,2,FALSE))</f>
        <v>5115150101</v>
      </c>
      <c r="K108" s="326" t="s">
        <v>1170</v>
      </c>
      <c r="L108" s="17" t="str">
        <f>+IF(M108=""," ",VLOOKUP(M108,Listas!$F$9:$G$17,2,FALSE))</f>
        <v>07</v>
      </c>
      <c r="M108" s="335" t="s">
        <v>457</v>
      </c>
      <c r="N108" s="426">
        <f>210000000</f>
        <v>210000000</v>
      </c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429" t="s">
        <v>1276</v>
      </c>
      <c r="H109" s="16" t="str">
        <f>+IF(I109=""," ",VLOOKUP(I109,Listas!$I$16:$J$18,2,FALSE))</f>
        <v>10</v>
      </c>
      <c r="I109" s="326" t="s">
        <v>1284</v>
      </c>
      <c r="J109" s="343">
        <f>+IF(K109=""," ",VLOOKUP(K109,PUC!$B:$C,2,FALSE))</f>
        <v>5305050101</v>
      </c>
      <c r="K109" s="326" t="s">
        <v>744</v>
      </c>
      <c r="L109" s="17" t="str">
        <f>+IF(M109=""," ",VLOOKUP(M109,Listas!$F$9:$G$17,2,FALSE))</f>
        <v>07</v>
      </c>
      <c r="M109" s="335" t="s">
        <v>457</v>
      </c>
      <c r="N109" s="426">
        <v>2500000</v>
      </c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429" t="s">
        <v>1277</v>
      </c>
      <c r="H110" s="16" t="str">
        <f>+IF(I110=""," ",VLOOKUP(I110,Listas!$I$16:$J$18,2,FALSE))</f>
        <v>10</v>
      </c>
      <c r="I110" s="326" t="s">
        <v>1284</v>
      </c>
      <c r="J110" s="343">
        <f>+IF(K110=""," ",VLOOKUP(K110,PUC!$B:$C,2,FALSE))</f>
        <v>5305050102</v>
      </c>
      <c r="K110" s="326" t="s">
        <v>745</v>
      </c>
      <c r="L110" s="17" t="str">
        <f>+IF(M110=""," ",VLOOKUP(M110,Listas!$F$9:$G$17,2,FALSE))</f>
        <v>07</v>
      </c>
      <c r="M110" s="335" t="s">
        <v>457</v>
      </c>
      <c r="N110" s="426">
        <v>168000000</v>
      </c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429" t="s">
        <v>1278</v>
      </c>
      <c r="H111" s="16" t="str">
        <f>+IF(I111=""," ",VLOOKUP(I111,Listas!$I$16:$J$18,2,FALSE))</f>
        <v>10</v>
      </c>
      <c r="I111" s="326" t="s">
        <v>1284</v>
      </c>
      <c r="J111" s="343">
        <f>+IF(K111=""," ",VLOOKUP(K111,PUC!$B:$C,2,FALSE))</f>
        <v>5305150101</v>
      </c>
      <c r="K111" s="326" t="s">
        <v>741</v>
      </c>
      <c r="L111" s="17" t="str">
        <f>+IF(M111=""," ",VLOOKUP(M111,Listas!$F$9:$G$17,2,FALSE))</f>
        <v>07</v>
      </c>
      <c r="M111" s="335" t="s">
        <v>457</v>
      </c>
      <c r="N111" s="426">
        <v>109000000</v>
      </c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430" t="s">
        <v>1279</v>
      </c>
      <c r="H112" s="16" t="str">
        <f>+IF(I112=""," ",VLOOKUP(I112,Listas!$I$16:$J$18,2,FALSE))</f>
        <v>10</v>
      </c>
      <c r="I112" s="326" t="s">
        <v>1284</v>
      </c>
      <c r="J112" s="343">
        <f>+IF(K112=""," ",VLOOKUP(K112,PUC!$B:$C,2,FALSE))</f>
        <v>2335959599</v>
      </c>
      <c r="K112" s="326" t="s">
        <v>1285</v>
      </c>
      <c r="L112" s="17" t="str">
        <f>+IF(M112=""," ",VLOOKUP(M112,Listas!$F$9:$G$17,2,FALSE))</f>
        <v>07</v>
      </c>
      <c r="M112" s="335" t="s">
        <v>457</v>
      </c>
      <c r="N112" s="431">
        <f>180000000+16423000</f>
        <v>196423000</v>
      </c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428" t="s">
        <v>1280</v>
      </c>
      <c r="H113" s="16" t="str">
        <f>+IF(I113=""," ",VLOOKUP(I113,Listas!$I$16:$J$18,2,FALSE))</f>
        <v>07</v>
      </c>
      <c r="I113" s="326" t="s">
        <v>472</v>
      </c>
      <c r="J113" s="343">
        <f>+IF(K113=""," ",VLOOKUP(K113,PUC!$B:$C,2,FALSE))</f>
        <v>5155050101</v>
      </c>
      <c r="K113" s="326" t="s">
        <v>1151</v>
      </c>
      <c r="L113" s="17" t="str">
        <f>+IF(M113=""," ",VLOOKUP(M113,Listas!$F$9:$G$17,2,FALSE))</f>
        <v>07</v>
      </c>
      <c r="M113" s="335" t="s">
        <v>457</v>
      </c>
      <c r="N113" s="426">
        <f>+MROUND(470000*2*1.05,1000)</f>
        <v>987000</v>
      </c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428"/>
      <c r="H114" s="16" t="str">
        <f>+IF(I114=""," ",VLOOKUP(I114,Listas!$I$16:$J$18,2,FALSE))</f>
        <v>07</v>
      </c>
      <c r="I114" s="326" t="s">
        <v>472</v>
      </c>
      <c r="J114" s="343">
        <f>+IF(K114=""," ",VLOOKUP(K114,PUC!$B:$C,2,FALSE))</f>
        <v>5155150101</v>
      </c>
      <c r="K114" s="326" t="s">
        <v>1153</v>
      </c>
      <c r="L114" s="17" t="str">
        <f>+IF(M114=""," ",VLOOKUP(M114,Listas!$F$9:$G$17,2,FALSE))</f>
        <v>07</v>
      </c>
      <c r="M114" s="335" t="s">
        <v>457</v>
      </c>
      <c r="N114" s="426">
        <v>400000</v>
      </c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428" t="s">
        <v>1281</v>
      </c>
      <c r="H115" s="16" t="str">
        <f>+IF(I115=""," ",VLOOKUP(I115,Listas!$I$16:$J$18,2,FALSE))</f>
        <v>07</v>
      </c>
      <c r="I115" s="326" t="s">
        <v>472</v>
      </c>
      <c r="J115" s="343">
        <f>+IF(K115=""," ",VLOOKUP(K115,PUC!$B:$C,2,FALSE))</f>
        <v>5155050101</v>
      </c>
      <c r="K115" s="326" t="s">
        <v>1151</v>
      </c>
      <c r="L115" s="17" t="str">
        <f>+IF(M115=""," ",VLOOKUP(M115,Listas!$F$9:$G$17,2,FALSE))</f>
        <v>07</v>
      </c>
      <c r="M115" s="335" t="s">
        <v>457</v>
      </c>
      <c r="N115" s="426">
        <f>+MROUND(470000*2*1.05,1000)</f>
        <v>987000</v>
      </c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428"/>
      <c r="H116" s="16" t="str">
        <f>+IF(I116=""," ",VLOOKUP(I116,Listas!$I$16:$J$18,2,FALSE))</f>
        <v>07</v>
      </c>
      <c r="I116" s="326" t="s">
        <v>472</v>
      </c>
      <c r="J116" s="343">
        <f>+IF(K116=""," ",VLOOKUP(K116,PUC!$B:$C,2,FALSE))</f>
        <v>5155150101</v>
      </c>
      <c r="K116" s="326" t="s">
        <v>1153</v>
      </c>
      <c r="L116" s="17" t="str">
        <f>+IF(M116=""," ",VLOOKUP(M116,Listas!$F$9:$G$17,2,FALSE))</f>
        <v>07</v>
      </c>
      <c r="M116" s="335" t="s">
        <v>457</v>
      </c>
      <c r="N116" s="426">
        <v>400000</v>
      </c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428" t="s">
        <v>1282</v>
      </c>
      <c r="H117" s="16" t="str">
        <f>+IF(I117=""," ",VLOOKUP(I117,Listas!$I$16:$J$18,2,FALSE))</f>
        <v>07</v>
      </c>
      <c r="I117" s="326" t="s">
        <v>472</v>
      </c>
      <c r="J117" s="343">
        <f>+IF(K117=""," ",VLOOKUP(K117,PUC!$B:$C,2,FALSE))</f>
        <v>5155050101</v>
      </c>
      <c r="K117" s="326" t="s">
        <v>1151</v>
      </c>
      <c r="L117" s="17" t="str">
        <f>+IF(M117=""," ",VLOOKUP(M117,Listas!$F$9:$G$17,2,FALSE))</f>
        <v>07</v>
      </c>
      <c r="M117" s="335" t="s">
        <v>457</v>
      </c>
      <c r="N117" s="426">
        <f>+MROUND(470000*5*2*1.06,1000)</f>
        <v>4982000</v>
      </c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428"/>
      <c r="H118" s="16" t="str">
        <f>+IF(I118=""," ",VLOOKUP(I118,Listas!$I$16:$J$18,2,FALSE))</f>
        <v>07</v>
      </c>
      <c r="I118" s="326" t="s">
        <v>472</v>
      </c>
      <c r="J118" s="343">
        <f>+IF(K118=""," ",VLOOKUP(K118,PUC!$B:$C,2,FALSE))</f>
        <v>5155150101</v>
      </c>
      <c r="K118" s="326" t="s">
        <v>1153</v>
      </c>
      <c r="L118" s="17" t="str">
        <f>+IF(M118=""," ",VLOOKUP(M118,Listas!$F$9:$G$17,2,FALSE))</f>
        <v>07</v>
      </c>
      <c r="M118" s="335" t="s">
        <v>457</v>
      </c>
      <c r="N118" s="426">
        <f>5*400000</f>
        <v>2000000</v>
      </c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428" t="s">
        <v>1283</v>
      </c>
      <c r="H119" s="16" t="str">
        <f>+IF(I119=""," ",VLOOKUP(I119,Listas!$I$16:$J$18,2,FALSE))</f>
        <v>07</v>
      </c>
      <c r="I119" s="326" t="s">
        <v>472</v>
      </c>
      <c r="J119" s="343">
        <f>+IF(K119=""," ",VLOOKUP(K119,PUC!$B:$C,2,FALSE))</f>
        <v>5155050101</v>
      </c>
      <c r="K119" s="326" t="s">
        <v>1151</v>
      </c>
      <c r="L119" s="17" t="str">
        <f>+IF(M119=""," ",VLOOKUP(M119,Listas!$F$9:$G$17,2,FALSE))</f>
        <v>07</v>
      </c>
      <c r="M119" s="335" t="s">
        <v>457</v>
      </c>
      <c r="N119" s="426">
        <f>+MROUND(470000*3*1.05,1000)</f>
        <v>1481000</v>
      </c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2"/>
      <c r="H120" s="16" t="str">
        <f>+IF(I120=""," ",VLOOKUP(I120,Listas!$I$16:$J$18,2,FALSE))</f>
        <v>07</v>
      </c>
      <c r="I120" s="326" t="s">
        <v>472</v>
      </c>
      <c r="J120" s="343">
        <f>+IF(K120=""," ",VLOOKUP(K120,PUC!$B:$C,2,FALSE))</f>
        <v>5155150101</v>
      </c>
      <c r="K120" s="326" t="s">
        <v>1153</v>
      </c>
      <c r="L120" s="17" t="str">
        <f>+IF(M120=""," ",VLOOKUP(M120,Listas!$F$9:$G$17,2,FALSE))</f>
        <v>07</v>
      </c>
      <c r="M120" s="335" t="s">
        <v>457</v>
      </c>
      <c r="N120" s="426">
        <v>800000</v>
      </c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4" t="s">
        <v>1229</v>
      </c>
      <c r="H121" s="16" t="str">
        <f>+IF(I121=""," ",VLOOKUP(I121,Listas!$I$16:$J$18,2,FALSE))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1208</v>
      </c>
      <c r="L121" s="17" t="str">
        <f>+IF(M121=""," ",VLOOKUP(M121,Listas!$F$9:$G$17,2,FALSE))</f>
        <v>07</v>
      </c>
      <c r="M121" s="335" t="s">
        <v>457</v>
      </c>
      <c r="N121" s="328">
        <f>+'[1]Sede Belmonte'!$G$88</f>
        <v>253000</v>
      </c>
      <c r="O121" s="13" t="s">
        <v>1246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4" t="s">
        <v>1230</v>
      </c>
      <c r="H122" s="16" t="str">
        <f>+IF(I122=""," ",VLOOKUP(I122,Listas!$I$16:$J$18,2,FALSE))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1207</v>
      </c>
      <c r="L122" s="17" t="str">
        <f>+IF(M122=""," ",VLOOKUP(M122,Listas!$F$9:$G$17,2,FALSE))</f>
        <v>07</v>
      </c>
      <c r="M122" s="335" t="s">
        <v>457</v>
      </c>
      <c r="N122" s="328">
        <f>+'[1]Sede Belmonte'!$H$88</f>
        <v>1042000</v>
      </c>
      <c r="O122" s="13" t="s">
        <v>1245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4" t="s">
        <v>1231</v>
      </c>
      <c r="H123" s="16" t="str">
        <f>+IF(I123=""," ",VLOOKUP(I123,Listas!$I$16:$J$18,2,FALSE))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1212</v>
      </c>
      <c r="L123" s="17" t="str">
        <f>+IF(M123=""," ",VLOOKUP(M123,Listas!$F$9:$G$17,2,FALSE))</f>
        <v>07</v>
      </c>
      <c r="M123" s="335" t="s">
        <v>457</v>
      </c>
      <c r="N123" s="328">
        <f>+'[1]Sede Belmonte'!$I$88</f>
        <v>2308000</v>
      </c>
      <c r="O123" s="13" t="s">
        <v>1244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4" t="s">
        <v>1232</v>
      </c>
      <c r="H124" s="16" t="str">
        <f>+IF(I124=""," ",VLOOKUP(I124,Listas!$I$16:$J$18,2,FALSE))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1221</v>
      </c>
      <c r="L124" s="17" t="str">
        <f>+IF(M124=""," ",VLOOKUP(M124,Listas!$F$9:$G$17,2,FALSE))</f>
        <v>07</v>
      </c>
      <c r="M124" s="335" t="s">
        <v>457</v>
      </c>
      <c r="N124" s="328">
        <f>+'[1]Sede Belmonte'!$J$88</f>
        <v>3576000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4" t="s">
        <v>1233</v>
      </c>
      <c r="H125" s="16" t="str">
        <f>+IF(I125=""," ",VLOOKUP(I125,Listas!$I$16:$J$18,2,FALSE))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1222</v>
      </c>
      <c r="L125" s="17" t="str">
        <f>+IF(M125=""," ",VLOOKUP(M125,Listas!$F$9:$G$17,2,FALSE))</f>
        <v>07</v>
      </c>
      <c r="M125" s="335" t="s">
        <v>457</v>
      </c>
      <c r="N125" s="328">
        <f>+'[1]Sede Belmonte'!$K$88</f>
        <v>149000</v>
      </c>
      <c r="O125" s="13" t="s">
        <v>1243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4" t="s">
        <v>1234</v>
      </c>
      <c r="H126" s="16" t="str">
        <f>+IF(I126=""," ",VLOOKUP(I126,Listas!$I$16:$J$18,2,FALSE))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1217</v>
      </c>
      <c r="L126" s="17" t="str">
        <f>+IF(M126=""," ",VLOOKUP(M126,Listas!$F$9:$G$17,2,FALSE))</f>
        <v>07</v>
      </c>
      <c r="M126" s="335" t="s">
        <v>457</v>
      </c>
      <c r="N126" s="328">
        <f>+'[1]Sede Belmonte'!$L$88</f>
        <v>1117000</v>
      </c>
      <c r="O126" s="13" t="s">
        <v>1242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4" t="s">
        <v>1235</v>
      </c>
      <c r="H127" s="16" t="str">
        <f>+IF(I127=""," ",VLOOKUP(I127,Listas!$I$16:$J$18,2,FALSE))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1210</v>
      </c>
      <c r="L127" s="17" t="str">
        <f>+IF(M127=""," ",VLOOKUP(M127,Listas!$F$9:$G$17,2,FALSE))</f>
        <v>07</v>
      </c>
      <c r="M127" s="335" t="s">
        <v>457</v>
      </c>
      <c r="N127" s="328">
        <f>+'[1]Sede Belmonte'!$M$88</f>
        <v>119000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4" t="s">
        <v>1236</v>
      </c>
      <c r="H128" s="16" t="str">
        <f>+IF(I128=""," ",VLOOKUP(I128,Listas!$I$16:$J$18,2,FALSE))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>
        <f>+'[1]Sede Belmonte'!$N$88</f>
        <v>372000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4" t="s">
        <v>1237</v>
      </c>
      <c r="H129" s="16" t="str">
        <f>+IF(I129=""," ",VLOOKUP(I129,Listas!$I$16:$J$18,2,FALSE))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1226</v>
      </c>
      <c r="L129" s="17" t="str">
        <f>+IF(M129=""," ",VLOOKUP(M129,Listas!$F$9:$G$17,2,FALSE))</f>
        <v>07</v>
      </c>
      <c r="M129" s="335" t="s">
        <v>457</v>
      </c>
      <c r="N129" s="328">
        <f>+'[1]Sede Belmonte'!$O$88</f>
        <v>10424000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4" t="s">
        <v>1239</v>
      </c>
      <c r="H130" s="16" t="str">
        <f>+IF(I130=""," ",VLOOKUP(I130,Listas!$I$16:$J$18,2,FALSE))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07</v>
      </c>
      <c r="M130" s="335" t="s">
        <v>457</v>
      </c>
      <c r="N130" s="328">
        <f>+'[1]Sede Belmonte'!$P$88</f>
        <v>3723000</v>
      </c>
      <c r="O130" s="13" t="s">
        <v>1241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4" t="s">
        <v>1238</v>
      </c>
      <c r="H131" s="16" t="str">
        <f>+IF(I131=""," ",VLOOKUP(I131,Listas!$I$16:$J$18,2,FALSE))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>
        <f>+'[1]Sede Belmonte'!$Q$88</f>
        <v>3425000</v>
      </c>
      <c r="O131" s="13" t="s">
        <v>1240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",VLOOKUP(I132,Listas!$I$16:$J$18,2,FALSE))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",VLOOKUP(I133,Listas!$I$16:$J$18,2,FALSE))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427" t="s">
        <v>1286</v>
      </c>
      <c r="H134" s="16" t="str">
        <f>+IF(I134=""," ",VLOOKUP(I134,Listas!$I$16:$J$18,2,FALSE))</f>
        <v>07</v>
      </c>
      <c r="I134" s="326" t="s">
        <v>472</v>
      </c>
      <c r="J134" s="343">
        <f>+IF(K134=""," ",VLOOKUP(K134,PUC!$B:$C,2,FALSE))</f>
        <v>5155200101</v>
      </c>
      <c r="K134" s="326" t="s">
        <v>1155</v>
      </c>
      <c r="L134" s="17" t="str">
        <f>+IF(M134=""," ",VLOOKUP(M134,Listas!$F$9:$G$17,2,FALSE))</f>
        <v>07</v>
      </c>
      <c r="M134" s="335" t="s">
        <v>457</v>
      </c>
      <c r="N134" s="426">
        <v>4000000</v>
      </c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427" t="s">
        <v>1287</v>
      </c>
      <c r="H135" s="16" t="str">
        <f>+IF(I135=""," ",VLOOKUP(I135,Listas!$I$16:$J$18,2,FALSE))</f>
        <v>07</v>
      </c>
      <c r="I135" s="326" t="s">
        <v>472</v>
      </c>
      <c r="J135" s="343">
        <f>+IF(K135=""," ",VLOOKUP(K135,PUC!$B:$C,2,FALSE))</f>
        <v>5140150101</v>
      </c>
      <c r="K135" s="326" t="s">
        <v>1161</v>
      </c>
      <c r="L135" s="17" t="str">
        <f>+IF(M135=""," ",VLOOKUP(M135,Listas!$F$9:$G$17,2,FALSE))</f>
        <v>07</v>
      </c>
      <c r="M135" s="335" t="s">
        <v>457</v>
      </c>
      <c r="N135" s="426">
        <v>1000000</v>
      </c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427" t="s">
        <v>1288</v>
      </c>
      <c r="H136" s="16" t="str">
        <f>+IF(I136=""," ",VLOOKUP(I136,Listas!$I$16:$J$18,2,FALSE))</f>
        <v>07</v>
      </c>
      <c r="I136" s="326" t="s">
        <v>472</v>
      </c>
      <c r="J136" s="343">
        <f>+IF(K136=""," ",VLOOKUP(K136,PUC!$B:$C,2,FALSE))</f>
        <v>5195450101</v>
      </c>
      <c r="K136" s="326" t="s">
        <v>1148</v>
      </c>
      <c r="L136" s="17" t="str">
        <f>+IF(M136=""," ",VLOOKUP(M136,Listas!$F$9:$G$17,2,FALSE))</f>
        <v>07</v>
      </c>
      <c r="M136" s="335" t="s">
        <v>457</v>
      </c>
      <c r="N136" s="426">
        <v>1000000</v>
      </c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427" t="s">
        <v>1289</v>
      </c>
      <c r="H137" s="16" t="str">
        <f>+IF(I137=""," ",VLOOKUP(I137,Listas!$I$16:$J$18,2,FALSE))</f>
        <v>07</v>
      </c>
      <c r="I137" s="326" t="s">
        <v>472</v>
      </c>
      <c r="J137" s="343">
        <f>+IF(K137=""," ",VLOOKUP(K137,PUC!$B:$C,2,FALSE))</f>
        <v>5140050101</v>
      </c>
      <c r="K137" s="326" t="s">
        <v>1159</v>
      </c>
      <c r="L137" s="17" t="str">
        <f>+IF(M137=""," ",VLOOKUP(M137,Listas!$F$9:$G$17,2,FALSE))</f>
        <v>07</v>
      </c>
      <c r="M137" s="335" t="s">
        <v>457</v>
      </c>
      <c r="N137" s="426">
        <v>500000</v>
      </c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",VLOOKUP(I138,Listas!$I$16:$J$18,2,FALSE))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",VLOOKUP(I139,Listas!$I$16:$J$18,2,FALSE))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",VLOOKUP(I140,Listas!$I$16:$J$18,2,FALSE))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",VLOOKUP(I141,Listas!$I$16:$J$18,2,FALSE))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",VLOOKUP(I142,Listas!$I$16:$J$18,2,FALSE))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",VLOOKUP(I143,Listas!$I$16:$J$18,2,FALSE))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",VLOOKUP(I144,Listas!$I$16:$J$18,2,FALSE))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",VLOOKUP(I145,Listas!$I$16:$J$18,2,FALSE))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",VLOOKUP(I146,Listas!$I$16:$J$18,2,FALSE))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",VLOOKUP(I147,Listas!$I$16:$J$18,2,FALSE))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2"/>
      <c r="H148" s="16" t="str">
        <f>+IF(I148=""," ",VLOOKUP(I148,Listas!$I$16:$J$18,2,FALSE))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2"/>
      <c r="H149" s="16" t="str">
        <f>+IF(I149=""," ",VLOOKUP(I149,Listas!$I$16:$J$18,2,FALSE))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6" t="s">
        <v>280</v>
      </c>
      <c r="C150" s="537"/>
      <c r="D150" s="537"/>
      <c r="E150" s="537"/>
      <c r="F150" s="537"/>
      <c r="G150" s="537"/>
      <c r="H150" s="537"/>
      <c r="I150" s="537"/>
      <c r="J150" s="537"/>
      <c r="K150" s="537"/>
      <c r="L150" s="537"/>
      <c r="M150" s="537"/>
      <c r="N150" s="279">
        <f>SUM(N14:N149)</f>
        <v>2155532000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42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G82:G88"/>
    <mergeCell ref="G46:G50"/>
    <mergeCell ref="F46:F50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2">
    <dataValidation type="list" allowBlank="1" showInputMessage="1" showErrorMessage="1" sqref="K14:K104 K113:K149" xr:uid="{83FDDA04-8B72-452E-80C2-D8F5C673D9AD}">
      <formula1>IF(I14="Gastos Administrativos",GtosAdmin,IF(I14="Inversión",Inversiones,InverPre))</formula1>
    </dataValidation>
    <dataValidation type="list" allowBlank="1" showInputMessage="1" showErrorMessage="1" sqref="K105:K112" xr:uid="{7F95C0FE-31D0-4039-897C-10729BCEF884}">
      <formula1>IF(I105="Gastos Administrativos",GtosAdmin,IF(I105="Gastos No operacionales",GtosNoOper,IF(I105="Inversión",Inversiones,InverPre)))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  <x14:dataValidation type="list" allowBlank="1" showInputMessage="1" showErrorMessage="1" xr:uid="{12DB5930-5E49-469C-A546-24ACE77B1198}">
          <x14:formula1>
            <xm:f>Listas!$I$16:$I$18</xm:f>
          </x14:formula1>
          <xm:sqref>I14:I149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J19" sqref="J1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1284</v>
      </c>
      <c r="J17" s="318" t="s">
        <v>464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I18" s="317" t="s">
        <v>468</v>
      </c>
      <c r="J18" s="318" t="s">
        <v>450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7" t="s">
        <v>473</v>
      </c>
      <c r="J20" s="318" t="s">
        <v>454</v>
      </c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4" t="s">
        <v>466</v>
      </c>
      <c r="J21" s="315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6" t="s">
        <v>466</v>
      </c>
      <c r="J22" s="316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4" t="s">
        <v>466</v>
      </c>
      <c r="J24" s="315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I25" s="316" t="s">
        <v>466</v>
      </c>
      <c r="J25" s="316"/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3"/>
  <sheetViews>
    <sheetView showGridLines="0" topLeftCell="A127" workbookViewId="0">
      <selection activeCell="C140" sqref="C14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1285</v>
      </c>
      <c r="C138">
        <v>2335959599</v>
      </c>
    </row>
    <row r="139" spans="1:4">
      <c r="A139" t="s">
        <v>740</v>
      </c>
      <c r="B139" t="s">
        <v>764</v>
      </c>
      <c r="C139">
        <v>5315100101</v>
      </c>
      <c r="D139" t="s">
        <v>740</v>
      </c>
    </row>
    <row r="140" spans="1:4">
      <c r="A140" t="s">
        <v>740</v>
      </c>
      <c r="B140" t="s">
        <v>765</v>
      </c>
      <c r="C140">
        <v>5315959501</v>
      </c>
      <c r="D140" t="s">
        <v>740</v>
      </c>
    </row>
    <row r="141" spans="1:4">
      <c r="A141" t="s">
        <v>740</v>
      </c>
      <c r="B141" t="s">
        <v>766</v>
      </c>
      <c r="C141">
        <v>5315959502</v>
      </c>
      <c r="D141" t="s">
        <v>740</v>
      </c>
    </row>
    <row r="142" spans="1:4">
      <c r="A142" t="s">
        <v>740</v>
      </c>
      <c r="B142" t="s">
        <v>767</v>
      </c>
      <c r="C142">
        <v>5315050101</v>
      </c>
      <c r="D142" t="s">
        <v>740</v>
      </c>
    </row>
    <row r="143" spans="1:4">
      <c r="A143" t="s">
        <v>740</v>
      </c>
      <c r="B143" t="s">
        <v>768</v>
      </c>
      <c r="C143">
        <v>5315150101</v>
      </c>
      <c r="D143" t="s">
        <v>740</v>
      </c>
    </row>
    <row r="144" spans="1:4">
      <c r="A144" t="s">
        <v>740</v>
      </c>
      <c r="B144" t="s">
        <v>769</v>
      </c>
      <c r="C144">
        <v>5315200101</v>
      </c>
      <c r="D144" t="s">
        <v>740</v>
      </c>
    </row>
    <row r="145" spans="1:4">
      <c r="A145" t="s">
        <v>740</v>
      </c>
      <c r="B145" t="s">
        <v>770</v>
      </c>
      <c r="C145">
        <v>5315150102</v>
      </c>
      <c r="D145" t="s">
        <v>740</v>
      </c>
    </row>
    <row r="146" spans="1:4">
      <c r="A146" t="s">
        <v>740</v>
      </c>
      <c r="B146" t="s">
        <v>771</v>
      </c>
      <c r="C146">
        <v>5315959595</v>
      </c>
      <c r="D146" t="s">
        <v>740</v>
      </c>
    </row>
    <row r="149" spans="1:4">
      <c r="A149" t="s">
        <v>772</v>
      </c>
      <c r="B149" t="s">
        <v>630</v>
      </c>
      <c r="C149">
        <v>6209020609</v>
      </c>
      <c r="D149" t="s">
        <v>772</v>
      </c>
    </row>
    <row r="150" spans="1:4">
      <c r="A150" t="s">
        <v>772</v>
      </c>
      <c r="B150" t="s">
        <v>631</v>
      </c>
      <c r="C150">
        <v>6209020602</v>
      </c>
      <c r="D150" t="s">
        <v>772</v>
      </c>
    </row>
    <row r="151" spans="1:4">
      <c r="A151" t="s">
        <v>772</v>
      </c>
      <c r="B151" t="s">
        <v>632</v>
      </c>
      <c r="C151">
        <v>6209020601</v>
      </c>
      <c r="D151" t="s">
        <v>772</v>
      </c>
    </row>
    <row r="152" spans="1:4">
      <c r="A152" t="s">
        <v>772</v>
      </c>
      <c r="B152" t="s">
        <v>633</v>
      </c>
      <c r="C152">
        <v>6209020605</v>
      </c>
      <c r="D152" t="s">
        <v>772</v>
      </c>
    </row>
    <row r="153" spans="1:4">
      <c r="A153" t="s">
        <v>772</v>
      </c>
      <c r="B153" t="s">
        <v>634</v>
      </c>
      <c r="C153">
        <v>6209020607</v>
      </c>
      <c r="D153" t="s">
        <v>772</v>
      </c>
    </row>
    <row r="154" spans="1:4">
      <c r="A154" t="s">
        <v>772</v>
      </c>
      <c r="B154" t="s">
        <v>635</v>
      </c>
      <c r="C154">
        <v>6209020608</v>
      </c>
      <c r="D154" t="s">
        <v>772</v>
      </c>
    </row>
    <row r="155" spans="1:4">
      <c r="A155" t="s">
        <v>772</v>
      </c>
      <c r="B155" t="s">
        <v>636</v>
      </c>
      <c r="C155">
        <v>6209020603</v>
      </c>
      <c r="D155" t="s">
        <v>772</v>
      </c>
    </row>
    <row r="156" spans="1:4">
      <c r="A156" t="s">
        <v>772</v>
      </c>
      <c r="B156" t="s">
        <v>637</v>
      </c>
      <c r="C156">
        <v>6209020604</v>
      </c>
      <c r="D156" t="s">
        <v>772</v>
      </c>
    </row>
    <row r="157" spans="1:4">
      <c r="A157" t="s">
        <v>772</v>
      </c>
      <c r="B157" t="s">
        <v>638</v>
      </c>
      <c r="C157">
        <v>6209020610</v>
      </c>
      <c r="D157" t="s">
        <v>772</v>
      </c>
    </row>
    <row r="158" spans="1:4">
      <c r="A158" t="s">
        <v>772</v>
      </c>
      <c r="B158" t="s">
        <v>639</v>
      </c>
      <c r="C158">
        <v>6209020606</v>
      </c>
      <c r="D158" t="s">
        <v>772</v>
      </c>
    </row>
    <row r="159" spans="1:4">
      <c r="A159" t="s">
        <v>772</v>
      </c>
      <c r="B159" t="s">
        <v>773</v>
      </c>
      <c r="C159">
        <v>6209022302</v>
      </c>
      <c r="D159" t="s">
        <v>772</v>
      </c>
    </row>
    <row r="160" spans="1:4">
      <c r="A160" t="s">
        <v>772</v>
      </c>
      <c r="B160" t="s">
        <v>774</v>
      </c>
      <c r="C160">
        <v>6209022301</v>
      </c>
      <c r="D160" t="s">
        <v>772</v>
      </c>
    </row>
    <row r="161" spans="1:4">
      <c r="A161" t="s">
        <v>772</v>
      </c>
      <c r="B161" t="s">
        <v>775</v>
      </c>
      <c r="C161">
        <v>6209022303</v>
      </c>
      <c r="D161" t="s">
        <v>772</v>
      </c>
    </row>
    <row r="162" spans="1:4">
      <c r="A162" t="s">
        <v>772</v>
      </c>
      <c r="B162" t="s">
        <v>776</v>
      </c>
      <c r="C162">
        <v>6209100402</v>
      </c>
      <c r="D162" t="s">
        <v>772</v>
      </c>
    </row>
    <row r="163" spans="1:4">
      <c r="A163" t="s">
        <v>772</v>
      </c>
      <c r="B163" t="s">
        <v>777</v>
      </c>
      <c r="C163">
        <v>6209100401</v>
      </c>
      <c r="D163" t="s">
        <v>772</v>
      </c>
    </row>
    <row r="164" spans="1:4">
      <c r="A164" t="s">
        <v>772</v>
      </c>
      <c r="B164" t="s">
        <v>778</v>
      </c>
      <c r="C164">
        <v>6209100303</v>
      </c>
      <c r="D164" t="s">
        <v>772</v>
      </c>
    </row>
    <row r="165" spans="1:4">
      <c r="A165" t="s">
        <v>772</v>
      </c>
      <c r="B165" t="s">
        <v>640</v>
      </c>
      <c r="C165">
        <v>6209100301</v>
      </c>
      <c r="D165" t="s">
        <v>772</v>
      </c>
    </row>
    <row r="166" spans="1:4">
      <c r="A166" t="s">
        <v>772</v>
      </c>
      <c r="B166" t="s">
        <v>779</v>
      </c>
      <c r="C166">
        <v>6209100501</v>
      </c>
      <c r="D166" t="s">
        <v>772</v>
      </c>
    </row>
    <row r="167" spans="1:4">
      <c r="A167" t="s">
        <v>772</v>
      </c>
      <c r="B167" t="s">
        <v>641</v>
      </c>
      <c r="C167">
        <v>6209020902</v>
      </c>
      <c r="D167" t="s">
        <v>772</v>
      </c>
    </row>
    <row r="168" spans="1:4">
      <c r="A168" t="s">
        <v>772</v>
      </c>
      <c r="B168" t="s">
        <v>642</v>
      </c>
      <c r="C168">
        <v>6209020901</v>
      </c>
      <c r="D168" t="s">
        <v>772</v>
      </c>
    </row>
    <row r="169" spans="1:4">
      <c r="A169" t="s">
        <v>772</v>
      </c>
      <c r="B169" t="s">
        <v>643</v>
      </c>
      <c r="C169">
        <v>6209020101</v>
      </c>
      <c r="D169" t="s">
        <v>772</v>
      </c>
    </row>
    <row r="170" spans="1:4">
      <c r="A170" t="s">
        <v>772</v>
      </c>
      <c r="B170" t="s">
        <v>644</v>
      </c>
      <c r="C170">
        <v>6209021201</v>
      </c>
      <c r="D170" t="s">
        <v>772</v>
      </c>
    </row>
    <row r="171" spans="1:4">
      <c r="A171" t="s">
        <v>772</v>
      </c>
      <c r="B171" t="s">
        <v>645</v>
      </c>
      <c r="C171">
        <v>6209021202</v>
      </c>
      <c r="D171" t="s">
        <v>772</v>
      </c>
    </row>
    <row r="172" spans="1:4">
      <c r="A172" t="s">
        <v>772</v>
      </c>
      <c r="B172" t="s">
        <v>646</v>
      </c>
      <c r="C172">
        <v>6209021203</v>
      </c>
      <c r="D172" t="s">
        <v>772</v>
      </c>
    </row>
    <row r="173" spans="1:4">
      <c r="A173" t="s">
        <v>772</v>
      </c>
      <c r="B173" t="s">
        <v>647</v>
      </c>
      <c r="C173">
        <v>6209021204</v>
      </c>
      <c r="D173" t="s">
        <v>772</v>
      </c>
    </row>
    <row r="174" spans="1:4">
      <c r="A174" t="s">
        <v>772</v>
      </c>
      <c r="B174" t="s">
        <v>648</v>
      </c>
      <c r="C174">
        <v>6209022002</v>
      </c>
      <c r="D174" t="s">
        <v>772</v>
      </c>
    </row>
    <row r="175" spans="1:4">
      <c r="A175" t="s">
        <v>772</v>
      </c>
      <c r="B175" t="s">
        <v>649</v>
      </c>
      <c r="C175">
        <v>6209022001</v>
      </c>
      <c r="D175" t="s">
        <v>772</v>
      </c>
    </row>
    <row r="176" spans="1:4">
      <c r="A176" t="s">
        <v>772</v>
      </c>
      <c r="B176" t="s">
        <v>650</v>
      </c>
      <c r="C176">
        <v>6209022201</v>
      </c>
      <c r="D176" t="s">
        <v>772</v>
      </c>
    </row>
    <row r="177" spans="1:4">
      <c r="A177" t="s">
        <v>772</v>
      </c>
      <c r="B177" t="s">
        <v>651</v>
      </c>
      <c r="C177">
        <v>6209020501</v>
      </c>
      <c r="D177" t="s">
        <v>772</v>
      </c>
    </row>
    <row r="178" spans="1:4">
      <c r="A178" t="s">
        <v>772</v>
      </c>
      <c r="B178" t="s">
        <v>652</v>
      </c>
      <c r="C178">
        <v>6209020505</v>
      </c>
      <c r="D178" t="s">
        <v>772</v>
      </c>
    </row>
    <row r="179" spans="1:4">
      <c r="A179" t="s">
        <v>772</v>
      </c>
      <c r="B179" t="s">
        <v>653</v>
      </c>
      <c r="C179">
        <v>6209020503</v>
      </c>
      <c r="D179" t="s">
        <v>772</v>
      </c>
    </row>
    <row r="180" spans="1:4">
      <c r="A180" t="s">
        <v>772</v>
      </c>
      <c r="B180" t="s">
        <v>655</v>
      </c>
      <c r="C180">
        <v>6209021601</v>
      </c>
      <c r="D180" t="s">
        <v>772</v>
      </c>
    </row>
    <row r="181" spans="1:4">
      <c r="A181" t="s">
        <v>772</v>
      </c>
      <c r="B181" t="s">
        <v>656</v>
      </c>
      <c r="C181">
        <v>6209021602</v>
      </c>
      <c r="D181" t="s">
        <v>772</v>
      </c>
    </row>
    <row r="182" spans="1:4">
      <c r="A182" t="s">
        <v>772</v>
      </c>
      <c r="B182" t="s">
        <v>657</v>
      </c>
      <c r="C182">
        <v>6209020202</v>
      </c>
      <c r="D182" t="s">
        <v>772</v>
      </c>
    </row>
    <row r="183" spans="1:4">
      <c r="A183" t="s">
        <v>772</v>
      </c>
      <c r="B183" t="s">
        <v>658</v>
      </c>
      <c r="C183">
        <v>6209020201</v>
      </c>
      <c r="D183" t="s">
        <v>772</v>
      </c>
    </row>
    <row r="184" spans="1:4">
      <c r="A184" t="s">
        <v>772</v>
      </c>
      <c r="B184" t="s">
        <v>659</v>
      </c>
      <c r="C184">
        <v>6209020203</v>
      </c>
      <c r="D184" t="s">
        <v>772</v>
      </c>
    </row>
    <row r="185" spans="1:4">
      <c r="A185" t="s">
        <v>772</v>
      </c>
      <c r="B185" t="s">
        <v>660</v>
      </c>
      <c r="C185">
        <v>6209080106</v>
      </c>
      <c r="D185" t="s">
        <v>772</v>
      </c>
    </row>
    <row r="186" spans="1:4">
      <c r="A186" t="s">
        <v>772</v>
      </c>
      <c r="B186" t="s">
        <v>661</v>
      </c>
      <c r="C186">
        <v>6209080108</v>
      </c>
      <c r="D186" t="s">
        <v>772</v>
      </c>
    </row>
    <row r="187" spans="1:4">
      <c r="A187" t="s">
        <v>772</v>
      </c>
      <c r="B187" t="s">
        <v>662</v>
      </c>
      <c r="C187">
        <v>6209080107</v>
      </c>
      <c r="D187" t="s">
        <v>772</v>
      </c>
    </row>
    <row r="188" spans="1:4">
      <c r="A188" t="s">
        <v>772</v>
      </c>
      <c r="B188" t="s">
        <v>663</v>
      </c>
      <c r="C188">
        <v>6209080101</v>
      </c>
      <c r="D188" t="s">
        <v>772</v>
      </c>
    </row>
    <row r="189" spans="1:4">
      <c r="A189" t="s">
        <v>772</v>
      </c>
      <c r="B189" t="s">
        <v>664</v>
      </c>
      <c r="C189">
        <v>6209080103</v>
      </c>
      <c r="D189" t="s">
        <v>772</v>
      </c>
    </row>
    <row r="190" spans="1:4">
      <c r="A190" t="s">
        <v>772</v>
      </c>
      <c r="B190" t="s">
        <v>665</v>
      </c>
      <c r="C190">
        <v>6209080102</v>
      </c>
      <c r="D190" t="s">
        <v>772</v>
      </c>
    </row>
    <row r="191" spans="1:4">
      <c r="A191" t="s">
        <v>772</v>
      </c>
      <c r="B191" t="s">
        <v>666</v>
      </c>
      <c r="C191">
        <v>6209080104</v>
      </c>
      <c r="D191" t="s">
        <v>772</v>
      </c>
    </row>
    <row r="192" spans="1:4">
      <c r="A192" t="s">
        <v>772</v>
      </c>
      <c r="B192" t="s">
        <v>667</v>
      </c>
      <c r="C192">
        <v>6209080105</v>
      </c>
      <c r="D192" t="s">
        <v>772</v>
      </c>
    </row>
    <row r="193" spans="1:4">
      <c r="A193" t="s">
        <v>772</v>
      </c>
      <c r="B193" t="s">
        <v>668</v>
      </c>
      <c r="C193">
        <v>6209021815</v>
      </c>
      <c r="D193" t="s">
        <v>772</v>
      </c>
    </row>
    <row r="194" spans="1:4">
      <c r="A194" t="s">
        <v>772</v>
      </c>
      <c r="B194" t="s">
        <v>669</v>
      </c>
      <c r="C194">
        <v>6209020709</v>
      </c>
      <c r="D194" t="s">
        <v>772</v>
      </c>
    </row>
    <row r="195" spans="1:4">
      <c r="A195" t="s">
        <v>772</v>
      </c>
      <c r="B195" t="s">
        <v>670</v>
      </c>
      <c r="C195">
        <v>6209020710</v>
      </c>
      <c r="D195" t="s">
        <v>772</v>
      </c>
    </row>
    <row r="196" spans="1:4">
      <c r="A196" t="s">
        <v>772</v>
      </c>
      <c r="B196" t="s">
        <v>671</v>
      </c>
      <c r="C196">
        <v>6209020702</v>
      </c>
      <c r="D196" t="s">
        <v>772</v>
      </c>
    </row>
    <row r="197" spans="1:4">
      <c r="A197" t="s">
        <v>772</v>
      </c>
      <c r="B197" t="s">
        <v>672</v>
      </c>
      <c r="C197">
        <v>6209020701</v>
      </c>
      <c r="D197" t="s">
        <v>772</v>
      </c>
    </row>
    <row r="198" spans="1:4">
      <c r="A198" t="s">
        <v>772</v>
      </c>
      <c r="B198" t="s">
        <v>673</v>
      </c>
      <c r="C198">
        <v>6209020705</v>
      </c>
      <c r="D198" t="s">
        <v>772</v>
      </c>
    </row>
    <row r="199" spans="1:4">
      <c r="A199" t="s">
        <v>772</v>
      </c>
      <c r="B199" t="s">
        <v>674</v>
      </c>
      <c r="C199">
        <v>6209020707</v>
      </c>
      <c r="D199" t="s">
        <v>772</v>
      </c>
    </row>
    <row r="200" spans="1:4">
      <c r="A200" t="s">
        <v>772</v>
      </c>
      <c r="B200" t="s">
        <v>675</v>
      </c>
      <c r="C200">
        <v>6209020708</v>
      </c>
      <c r="D200" t="s">
        <v>772</v>
      </c>
    </row>
    <row r="201" spans="1:4">
      <c r="A201" t="s">
        <v>772</v>
      </c>
      <c r="B201" t="s">
        <v>676</v>
      </c>
      <c r="C201">
        <v>6209020703</v>
      </c>
      <c r="D201" t="s">
        <v>772</v>
      </c>
    </row>
    <row r="202" spans="1:4">
      <c r="A202" t="s">
        <v>772</v>
      </c>
      <c r="B202" t="s">
        <v>677</v>
      </c>
      <c r="C202">
        <v>6209020704</v>
      </c>
      <c r="D202" t="s">
        <v>772</v>
      </c>
    </row>
    <row r="203" spans="1:4">
      <c r="A203" t="s">
        <v>772</v>
      </c>
      <c r="B203" t="s">
        <v>678</v>
      </c>
      <c r="C203">
        <v>6209020712</v>
      </c>
      <c r="D203" t="s">
        <v>772</v>
      </c>
    </row>
    <row r="204" spans="1:4">
      <c r="A204" t="s">
        <v>772</v>
      </c>
      <c r="B204" t="s">
        <v>679</v>
      </c>
      <c r="C204">
        <v>6209020711</v>
      </c>
      <c r="D204" t="s">
        <v>772</v>
      </c>
    </row>
    <row r="205" spans="1:4">
      <c r="A205" t="s">
        <v>772</v>
      </c>
      <c r="B205" t="s">
        <v>680</v>
      </c>
      <c r="C205">
        <v>6209020706</v>
      </c>
      <c r="D205" t="s">
        <v>772</v>
      </c>
    </row>
    <row r="206" spans="1:4">
      <c r="A206" t="s">
        <v>772</v>
      </c>
      <c r="B206" t="s">
        <v>681</v>
      </c>
      <c r="C206">
        <v>6209021801</v>
      </c>
      <c r="D206" t="s">
        <v>772</v>
      </c>
    </row>
    <row r="207" spans="1:4">
      <c r="A207" t="s">
        <v>772</v>
      </c>
      <c r="B207" t="s">
        <v>682</v>
      </c>
      <c r="C207">
        <v>6209021810</v>
      </c>
      <c r="D207" t="s">
        <v>772</v>
      </c>
    </row>
    <row r="208" spans="1:4">
      <c r="A208" t="s">
        <v>772</v>
      </c>
      <c r="B208" t="s">
        <v>683</v>
      </c>
      <c r="C208">
        <v>6209021802</v>
      </c>
      <c r="D208" t="s">
        <v>772</v>
      </c>
    </row>
    <row r="209" spans="1:4">
      <c r="A209" t="s">
        <v>772</v>
      </c>
      <c r="B209" t="s">
        <v>684</v>
      </c>
      <c r="C209">
        <v>6209021808</v>
      </c>
      <c r="D209" t="s">
        <v>772</v>
      </c>
    </row>
    <row r="210" spans="1:4">
      <c r="A210" t="s">
        <v>772</v>
      </c>
      <c r="B210" t="s">
        <v>685</v>
      </c>
      <c r="C210">
        <v>6209021803</v>
      </c>
      <c r="D210" t="s">
        <v>772</v>
      </c>
    </row>
    <row r="211" spans="1:4">
      <c r="A211" t="s">
        <v>772</v>
      </c>
      <c r="B211" t="s">
        <v>686</v>
      </c>
      <c r="C211">
        <v>6209021804</v>
      </c>
      <c r="D211" t="s">
        <v>772</v>
      </c>
    </row>
    <row r="212" spans="1:4">
      <c r="A212" t="s">
        <v>772</v>
      </c>
      <c r="B212" t="s">
        <v>687</v>
      </c>
      <c r="C212">
        <v>6209021809</v>
      </c>
      <c r="D212" t="s">
        <v>772</v>
      </c>
    </row>
    <row r="213" spans="1:4">
      <c r="A213" t="s">
        <v>772</v>
      </c>
      <c r="B213" t="s">
        <v>688</v>
      </c>
      <c r="C213">
        <v>6209021805</v>
      </c>
      <c r="D213" t="s">
        <v>772</v>
      </c>
    </row>
    <row r="214" spans="1:4">
      <c r="A214" t="s">
        <v>772</v>
      </c>
      <c r="B214" t="s">
        <v>689</v>
      </c>
      <c r="C214">
        <v>6209021814</v>
      </c>
      <c r="D214" t="s">
        <v>772</v>
      </c>
    </row>
    <row r="215" spans="1:4">
      <c r="A215" t="s">
        <v>772</v>
      </c>
      <c r="B215" t="s">
        <v>690</v>
      </c>
      <c r="C215">
        <v>6209021806</v>
      </c>
      <c r="D215" t="s">
        <v>772</v>
      </c>
    </row>
    <row r="216" spans="1:4">
      <c r="A216" t="s">
        <v>772</v>
      </c>
      <c r="B216" t="s">
        <v>691</v>
      </c>
      <c r="C216">
        <v>6209021807</v>
      </c>
      <c r="D216" t="s">
        <v>772</v>
      </c>
    </row>
    <row r="217" spans="1:4">
      <c r="A217" t="s">
        <v>772</v>
      </c>
      <c r="B217" t="s">
        <v>692</v>
      </c>
      <c r="C217">
        <v>6209021002</v>
      </c>
      <c r="D217" t="s">
        <v>772</v>
      </c>
    </row>
    <row r="218" spans="1:4">
      <c r="A218" t="s">
        <v>772</v>
      </c>
      <c r="B218" t="s">
        <v>693</v>
      </c>
      <c r="C218">
        <v>6209021001</v>
      </c>
      <c r="D218" t="s">
        <v>772</v>
      </c>
    </row>
    <row r="219" spans="1:4">
      <c r="A219" t="s">
        <v>772</v>
      </c>
      <c r="B219" t="s">
        <v>694</v>
      </c>
      <c r="C219">
        <v>6209021007</v>
      </c>
      <c r="D219" t="s">
        <v>772</v>
      </c>
    </row>
    <row r="220" spans="1:4">
      <c r="A220" t="s">
        <v>772</v>
      </c>
      <c r="B220" t="s">
        <v>695</v>
      </c>
      <c r="C220">
        <v>6209021005</v>
      </c>
      <c r="D220" t="s">
        <v>772</v>
      </c>
    </row>
    <row r="221" spans="1:4">
      <c r="A221" t="s">
        <v>772</v>
      </c>
      <c r="B221" t="s">
        <v>696</v>
      </c>
      <c r="C221">
        <v>6209021006</v>
      </c>
      <c r="D221" t="s">
        <v>772</v>
      </c>
    </row>
    <row r="222" spans="1:4">
      <c r="A222" t="s">
        <v>772</v>
      </c>
      <c r="B222" t="s">
        <v>697</v>
      </c>
      <c r="C222">
        <v>6209021008</v>
      </c>
      <c r="D222" t="s">
        <v>772</v>
      </c>
    </row>
    <row r="223" spans="1:4">
      <c r="A223" t="s">
        <v>772</v>
      </c>
      <c r="B223" t="s">
        <v>698</v>
      </c>
      <c r="C223">
        <v>6209021004</v>
      </c>
      <c r="D223" t="s">
        <v>772</v>
      </c>
    </row>
    <row r="224" spans="1:4">
      <c r="A224" t="s">
        <v>772</v>
      </c>
      <c r="B224" t="s">
        <v>699</v>
      </c>
      <c r="C224">
        <v>6209021003</v>
      </c>
      <c r="D224" t="s">
        <v>772</v>
      </c>
    </row>
    <row r="225" spans="1:4">
      <c r="A225" t="s">
        <v>772</v>
      </c>
      <c r="B225" t="s">
        <v>700</v>
      </c>
      <c r="C225">
        <v>6209021301</v>
      </c>
      <c r="D225" t="s">
        <v>772</v>
      </c>
    </row>
    <row r="226" spans="1:4">
      <c r="A226" t="s">
        <v>772</v>
      </c>
      <c r="B226" t="s">
        <v>701</v>
      </c>
      <c r="C226">
        <v>6209020803</v>
      </c>
      <c r="D226" t="s">
        <v>772</v>
      </c>
    </row>
    <row r="227" spans="1:4">
      <c r="A227" t="s">
        <v>772</v>
      </c>
      <c r="B227" t="s">
        <v>702</v>
      </c>
      <c r="C227">
        <v>6209020802</v>
      </c>
      <c r="D227" t="s">
        <v>772</v>
      </c>
    </row>
    <row r="228" spans="1:4">
      <c r="A228" t="s">
        <v>772</v>
      </c>
      <c r="B228" t="s">
        <v>703</v>
      </c>
      <c r="C228">
        <v>6209020807</v>
      </c>
      <c r="D228" t="s">
        <v>772</v>
      </c>
    </row>
    <row r="229" spans="1:4">
      <c r="A229" t="s">
        <v>772</v>
      </c>
      <c r="B229" t="s">
        <v>704</v>
      </c>
      <c r="C229">
        <v>6209020804</v>
      </c>
      <c r="D229" t="s">
        <v>772</v>
      </c>
    </row>
    <row r="230" spans="1:4">
      <c r="A230" t="s">
        <v>772</v>
      </c>
      <c r="B230" t="s">
        <v>705</v>
      </c>
      <c r="C230">
        <v>6209020812</v>
      </c>
      <c r="D230" t="s">
        <v>772</v>
      </c>
    </row>
    <row r="231" spans="1:4">
      <c r="A231" t="s">
        <v>772</v>
      </c>
      <c r="B231" t="s">
        <v>706</v>
      </c>
      <c r="C231">
        <v>6209020801</v>
      </c>
      <c r="D231" t="s">
        <v>772</v>
      </c>
    </row>
    <row r="232" spans="1:4">
      <c r="A232" t="s">
        <v>772</v>
      </c>
      <c r="B232" t="s">
        <v>707</v>
      </c>
      <c r="C232">
        <v>6209020811</v>
      </c>
      <c r="D232" t="s">
        <v>772</v>
      </c>
    </row>
    <row r="233" spans="1:4">
      <c r="A233" t="s">
        <v>772</v>
      </c>
      <c r="B233" t="s">
        <v>708</v>
      </c>
      <c r="C233">
        <v>6209020814</v>
      </c>
      <c r="D233" t="s">
        <v>772</v>
      </c>
    </row>
    <row r="234" spans="1:4">
      <c r="A234" t="s">
        <v>772</v>
      </c>
      <c r="B234" t="s">
        <v>780</v>
      </c>
      <c r="C234">
        <v>6209020808</v>
      </c>
      <c r="D234" t="s">
        <v>772</v>
      </c>
    </row>
    <row r="235" spans="1:4">
      <c r="A235" t="s">
        <v>772</v>
      </c>
      <c r="B235" t="s">
        <v>710</v>
      </c>
      <c r="C235">
        <v>6209020809</v>
      </c>
      <c r="D235" t="s">
        <v>772</v>
      </c>
    </row>
    <row r="236" spans="1:4">
      <c r="A236" t="s">
        <v>772</v>
      </c>
      <c r="B236" t="s">
        <v>711</v>
      </c>
      <c r="C236">
        <v>6209020810</v>
      </c>
      <c r="D236" t="s">
        <v>772</v>
      </c>
    </row>
    <row r="237" spans="1:4">
      <c r="A237" t="s">
        <v>772</v>
      </c>
      <c r="B237" t="s">
        <v>712</v>
      </c>
      <c r="C237">
        <v>6209020806</v>
      </c>
      <c r="D237" t="s">
        <v>772</v>
      </c>
    </row>
    <row r="238" spans="1:4">
      <c r="A238" t="s">
        <v>772</v>
      </c>
      <c r="B238" t="s">
        <v>713</v>
      </c>
      <c r="C238">
        <v>6209020805</v>
      </c>
      <c r="D238" t="s">
        <v>772</v>
      </c>
    </row>
    <row r="239" spans="1:4">
      <c r="A239" t="s">
        <v>772</v>
      </c>
      <c r="B239" t="s">
        <v>714</v>
      </c>
      <c r="C239">
        <v>6209020813</v>
      </c>
      <c r="D239" t="s">
        <v>772</v>
      </c>
    </row>
    <row r="240" spans="1:4">
      <c r="A240" t="s">
        <v>772</v>
      </c>
      <c r="B240" t="s">
        <v>715</v>
      </c>
      <c r="C240">
        <v>6209021401</v>
      </c>
      <c r="D240" t="s">
        <v>772</v>
      </c>
    </row>
    <row r="241" spans="1:4">
      <c r="A241" t="s">
        <v>772</v>
      </c>
      <c r="B241" t="s">
        <v>716</v>
      </c>
      <c r="C241">
        <v>6209021402</v>
      </c>
      <c r="D241" t="s">
        <v>772</v>
      </c>
    </row>
    <row r="242" spans="1:4">
      <c r="A242" t="s">
        <v>772</v>
      </c>
      <c r="B242" t="s">
        <v>717</v>
      </c>
      <c r="C242">
        <v>6209021501</v>
      </c>
      <c r="D242" t="s">
        <v>772</v>
      </c>
    </row>
    <row r="243" spans="1:4">
      <c r="A243" t="s">
        <v>772</v>
      </c>
      <c r="B243" t="s">
        <v>718</v>
      </c>
      <c r="C243">
        <v>6209020402</v>
      </c>
      <c r="D243" t="s">
        <v>772</v>
      </c>
    </row>
    <row r="244" spans="1:4">
      <c r="A244" t="s">
        <v>772</v>
      </c>
      <c r="B244" t="s">
        <v>719</v>
      </c>
      <c r="C244">
        <v>6209020401</v>
      </c>
      <c r="D244" t="s">
        <v>772</v>
      </c>
    </row>
    <row r="245" spans="1:4">
      <c r="A245" t="s">
        <v>772</v>
      </c>
      <c r="B245" t="s">
        <v>720</v>
      </c>
      <c r="C245">
        <v>6209020403</v>
      </c>
      <c r="D245" t="s">
        <v>772</v>
      </c>
    </row>
    <row r="246" spans="1:4">
      <c r="A246" t="s">
        <v>772</v>
      </c>
      <c r="B246" t="s">
        <v>721</v>
      </c>
      <c r="C246">
        <v>6209020407</v>
      </c>
      <c r="D246" t="s">
        <v>772</v>
      </c>
    </row>
    <row r="247" spans="1:4">
      <c r="A247" t="s">
        <v>772</v>
      </c>
      <c r="B247" t="s">
        <v>722</v>
      </c>
      <c r="C247">
        <v>6209020406</v>
      </c>
      <c r="D247" t="s">
        <v>772</v>
      </c>
    </row>
    <row r="248" spans="1:4">
      <c r="A248" t="s">
        <v>772</v>
      </c>
      <c r="B248" t="s">
        <v>723</v>
      </c>
      <c r="C248">
        <v>6209020404</v>
      </c>
      <c r="D248" t="s">
        <v>772</v>
      </c>
    </row>
    <row r="249" spans="1:4">
      <c r="A249" t="s">
        <v>772</v>
      </c>
      <c r="B249" t="s">
        <v>724</v>
      </c>
      <c r="C249">
        <v>6209020405</v>
      </c>
      <c r="D249" t="s">
        <v>772</v>
      </c>
    </row>
    <row r="250" spans="1:4">
      <c r="A250" t="s">
        <v>772</v>
      </c>
      <c r="B250" t="s">
        <v>725</v>
      </c>
      <c r="C250">
        <v>6209020408</v>
      </c>
      <c r="D250" t="s">
        <v>772</v>
      </c>
    </row>
    <row r="251" spans="1:4">
      <c r="A251" t="s">
        <v>772</v>
      </c>
      <c r="B251" t="s">
        <v>726</v>
      </c>
      <c r="C251">
        <v>6209020301</v>
      </c>
      <c r="D251" t="s">
        <v>772</v>
      </c>
    </row>
    <row r="252" spans="1:4">
      <c r="A252" t="s">
        <v>772</v>
      </c>
      <c r="B252" t="s">
        <v>727</v>
      </c>
      <c r="C252">
        <v>6209020305</v>
      </c>
      <c r="D252" t="s">
        <v>772</v>
      </c>
    </row>
    <row r="253" spans="1:4">
      <c r="A253" t="s">
        <v>772</v>
      </c>
      <c r="B253" t="s">
        <v>728</v>
      </c>
      <c r="C253">
        <v>6209020307</v>
      </c>
      <c r="D253" t="s">
        <v>772</v>
      </c>
    </row>
    <row r="254" spans="1:4">
      <c r="A254" t="s">
        <v>772</v>
      </c>
      <c r="B254" t="s">
        <v>729</v>
      </c>
      <c r="C254">
        <v>6209020306</v>
      </c>
      <c r="D254" t="s">
        <v>772</v>
      </c>
    </row>
    <row r="255" spans="1:4">
      <c r="A255" t="s">
        <v>772</v>
      </c>
      <c r="B255" t="s">
        <v>730</v>
      </c>
      <c r="C255">
        <v>6209020308</v>
      </c>
      <c r="D255" t="s">
        <v>772</v>
      </c>
    </row>
    <row r="256" spans="1:4">
      <c r="A256" t="s">
        <v>772</v>
      </c>
      <c r="B256" t="s">
        <v>731</v>
      </c>
      <c r="C256">
        <v>6209020310</v>
      </c>
      <c r="D256" t="s">
        <v>772</v>
      </c>
    </row>
    <row r="257" spans="1:4">
      <c r="A257" t="s">
        <v>772</v>
      </c>
      <c r="B257" t="s">
        <v>732</v>
      </c>
      <c r="C257">
        <v>6209020311</v>
      </c>
      <c r="D257" t="s">
        <v>772</v>
      </c>
    </row>
    <row r="258" spans="1:4">
      <c r="A258" t="s">
        <v>772</v>
      </c>
      <c r="B258" t="s">
        <v>733</v>
      </c>
      <c r="C258">
        <v>6209020312</v>
      </c>
      <c r="D258" t="s">
        <v>772</v>
      </c>
    </row>
    <row r="259" spans="1:4">
      <c r="A259" t="s">
        <v>772</v>
      </c>
      <c r="B259" t="s">
        <v>734</v>
      </c>
      <c r="C259">
        <v>6209020302</v>
      </c>
      <c r="D259" t="s">
        <v>772</v>
      </c>
    </row>
    <row r="260" spans="1:4">
      <c r="A260" t="s">
        <v>772</v>
      </c>
      <c r="B260" t="s">
        <v>735</v>
      </c>
      <c r="C260">
        <v>6209020303</v>
      </c>
      <c r="D260" t="s">
        <v>772</v>
      </c>
    </row>
    <row r="261" spans="1:4">
      <c r="A261" t="s">
        <v>772</v>
      </c>
      <c r="B261" t="s">
        <v>736</v>
      </c>
      <c r="C261">
        <v>6209020309</v>
      </c>
      <c r="D261" t="s">
        <v>772</v>
      </c>
    </row>
    <row r="262" spans="1:4">
      <c r="A262" t="s">
        <v>772</v>
      </c>
      <c r="B262" t="s">
        <v>737</v>
      </c>
      <c r="C262">
        <v>6209020304</v>
      </c>
      <c r="D262" t="s">
        <v>772</v>
      </c>
    </row>
    <row r="265" spans="1:4">
      <c r="A265" t="s">
        <v>467</v>
      </c>
      <c r="B265" t="s">
        <v>781</v>
      </c>
      <c r="C265">
        <v>6208020609</v>
      </c>
      <c r="D265" t="s">
        <v>467</v>
      </c>
    </row>
    <row r="266" spans="1:4">
      <c r="A266" t="s">
        <v>467</v>
      </c>
      <c r="B266" t="s">
        <v>782</v>
      </c>
      <c r="C266">
        <v>6208020602</v>
      </c>
      <c r="D266" t="s">
        <v>467</v>
      </c>
    </row>
    <row r="267" spans="1:4">
      <c r="A267" t="s">
        <v>467</v>
      </c>
      <c r="B267" t="s">
        <v>783</v>
      </c>
      <c r="C267">
        <v>6208020601</v>
      </c>
      <c r="D267" t="s">
        <v>467</v>
      </c>
    </row>
    <row r="268" spans="1:4">
      <c r="A268" t="s">
        <v>467</v>
      </c>
      <c r="B268" t="s">
        <v>784</v>
      </c>
      <c r="C268">
        <v>6208020605</v>
      </c>
      <c r="D268" t="s">
        <v>467</v>
      </c>
    </row>
    <row r="269" spans="1:4">
      <c r="A269" t="s">
        <v>467</v>
      </c>
      <c r="B269" t="s">
        <v>785</v>
      </c>
      <c r="C269">
        <v>6208020607</v>
      </c>
      <c r="D269" t="s">
        <v>467</v>
      </c>
    </row>
    <row r="270" spans="1:4">
      <c r="A270" t="s">
        <v>467</v>
      </c>
      <c r="B270" t="s">
        <v>786</v>
      </c>
      <c r="C270">
        <v>6208020608</v>
      </c>
      <c r="D270" t="s">
        <v>467</v>
      </c>
    </row>
    <row r="271" spans="1:4">
      <c r="A271" t="s">
        <v>467</v>
      </c>
      <c r="B271" t="s">
        <v>787</v>
      </c>
      <c r="C271">
        <v>6208020603</v>
      </c>
      <c r="D271" t="s">
        <v>467</v>
      </c>
    </row>
    <row r="272" spans="1:4">
      <c r="A272" t="s">
        <v>467</v>
      </c>
      <c r="B272" t="s">
        <v>788</v>
      </c>
      <c r="C272">
        <v>6208020604</v>
      </c>
      <c r="D272" t="s">
        <v>467</v>
      </c>
    </row>
    <row r="273" spans="1:4">
      <c r="A273" t="s">
        <v>467</v>
      </c>
      <c r="B273" t="s">
        <v>789</v>
      </c>
      <c r="C273">
        <v>6208020610</v>
      </c>
      <c r="D273" t="s">
        <v>467</v>
      </c>
    </row>
    <row r="274" spans="1:4">
      <c r="A274" t="s">
        <v>467</v>
      </c>
      <c r="B274" t="s">
        <v>790</v>
      </c>
      <c r="C274">
        <v>6208020606</v>
      </c>
      <c r="D274" t="s">
        <v>467</v>
      </c>
    </row>
    <row r="275" spans="1:4">
      <c r="A275" t="s">
        <v>467</v>
      </c>
      <c r="B275" t="s">
        <v>791</v>
      </c>
      <c r="C275">
        <v>6208022302</v>
      </c>
      <c r="D275" t="s">
        <v>467</v>
      </c>
    </row>
    <row r="276" spans="1:4">
      <c r="A276" t="s">
        <v>467</v>
      </c>
      <c r="B276" t="s">
        <v>792</v>
      </c>
      <c r="C276">
        <v>6208022301</v>
      </c>
      <c r="D276" t="s">
        <v>467</v>
      </c>
    </row>
    <row r="277" spans="1:4">
      <c r="A277" t="s">
        <v>467</v>
      </c>
      <c r="B277" t="s">
        <v>793</v>
      </c>
      <c r="C277">
        <v>6208022303</v>
      </c>
      <c r="D277" t="s">
        <v>467</v>
      </c>
    </row>
    <row r="278" spans="1:4">
      <c r="A278" t="s">
        <v>467</v>
      </c>
      <c r="B278" t="s">
        <v>794</v>
      </c>
      <c r="C278">
        <v>6208100303</v>
      </c>
      <c r="D278" t="s">
        <v>467</v>
      </c>
    </row>
    <row r="279" spans="1:4">
      <c r="A279" t="s">
        <v>467</v>
      </c>
      <c r="B279" t="s">
        <v>795</v>
      </c>
      <c r="C279">
        <v>6208100301</v>
      </c>
      <c r="D279" t="s">
        <v>467</v>
      </c>
    </row>
    <row r="280" spans="1:4">
      <c r="A280" t="s">
        <v>467</v>
      </c>
      <c r="B280" t="s">
        <v>796</v>
      </c>
      <c r="C280">
        <v>6208020902</v>
      </c>
      <c r="D280" t="s">
        <v>467</v>
      </c>
    </row>
    <row r="281" spans="1:4">
      <c r="A281" t="s">
        <v>467</v>
      </c>
      <c r="B281" t="s">
        <v>797</v>
      </c>
      <c r="C281">
        <v>6208020901</v>
      </c>
      <c r="D281" t="s">
        <v>467</v>
      </c>
    </row>
    <row r="282" spans="1:4">
      <c r="A282" t="s">
        <v>467</v>
      </c>
      <c r="B282" t="s">
        <v>798</v>
      </c>
      <c r="C282">
        <v>6208020101</v>
      </c>
      <c r="D282" t="s">
        <v>467</v>
      </c>
    </row>
    <row r="283" spans="1:4">
      <c r="A283" t="s">
        <v>467</v>
      </c>
      <c r="B283" t="s">
        <v>799</v>
      </c>
      <c r="C283">
        <v>6208021201</v>
      </c>
      <c r="D283" t="s">
        <v>467</v>
      </c>
    </row>
    <row r="284" spans="1:4">
      <c r="A284" t="s">
        <v>467</v>
      </c>
      <c r="B284" t="s">
        <v>800</v>
      </c>
      <c r="C284">
        <v>6208021202</v>
      </c>
      <c r="D284" t="s">
        <v>467</v>
      </c>
    </row>
    <row r="285" spans="1:4">
      <c r="A285" t="s">
        <v>467</v>
      </c>
      <c r="B285" t="s">
        <v>801</v>
      </c>
      <c r="C285">
        <v>6208021203</v>
      </c>
      <c r="D285" t="s">
        <v>467</v>
      </c>
    </row>
    <row r="286" spans="1:4">
      <c r="A286" t="s">
        <v>467</v>
      </c>
      <c r="B286" t="s">
        <v>802</v>
      </c>
      <c r="C286">
        <v>6208021204</v>
      </c>
      <c r="D286" t="s">
        <v>467</v>
      </c>
    </row>
    <row r="287" spans="1:4">
      <c r="A287" t="s">
        <v>467</v>
      </c>
      <c r="B287" t="s">
        <v>803</v>
      </c>
      <c r="C287">
        <v>6208022002</v>
      </c>
      <c r="D287" t="s">
        <v>467</v>
      </c>
    </row>
    <row r="288" spans="1:4">
      <c r="A288" t="s">
        <v>467</v>
      </c>
      <c r="B288" t="s">
        <v>804</v>
      </c>
      <c r="C288">
        <v>6208022001</v>
      </c>
      <c r="D288" t="s">
        <v>467</v>
      </c>
    </row>
    <row r="289" spans="1:4">
      <c r="A289" t="s">
        <v>467</v>
      </c>
      <c r="B289" t="s">
        <v>805</v>
      </c>
      <c r="C289">
        <v>6208022201</v>
      </c>
      <c r="D289" t="s">
        <v>467</v>
      </c>
    </row>
    <row r="290" spans="1:4">
      <c r="A290" t="s">
        <v>467</v>
      </c>
      <c r="B290" t="s">
        <v>806</v>
      </c>
      <c r="C290">
        <v>6208020501</v>
      </c>
      <c r="D290" t="s">
        <v>467</v>
      </c>
    </row>
    <row r="291" spans="1:4">
      <c r="A291" t="s">
        <v>467</v>
      </c>
      <c r="B291" t="s">
        <v>807</v>
      </c>
      <c r="C291">
        <v>6208020505</v>
      </c>
      <c r="D291" t="s">
        <v>467</v>
      </c>
    </row>
    <row r="292" spans="1:4">
      <c r="A292" t="s">
        <v>467</v>
      </c>
      <c r="B292" t="s">
        <v>808</v>
      </c>
      <c r="C292">
        <v>6208020503</v>
      </c>
      <c r="D292" t="s">
        <v>467</v>
      </c>
    </row>
    <row r="293" spans="1:4">
      <c r="A293" t="s">
        <v>467</v>
      </c>
      <c r="B293" t="s">
        <v>809</v>
      </c>
      <c r="C293">
        <v>6208100501</v>
      </c>
      <c r="D293" t="s">
        <v>467</v>
      </c>
    </row>
    <row r="294" spans="1:4">
      <c r="A294" t="s">
        <v>467</v>
      </c>
      <c r="B294" t="s">
        <v>810</v>
      </c>
      <c r="C294">
        <v>6208021601</v>
      </c>
      <c r="D294" t="s">
        <v>467</v>
      </c>
    </row>
    <row r="295" spans="1:4">
      <c r="A295" t="s">
        <v>467</v>
      </c>
      <c r="B295" t="s">
        <v>811</v>
      </c>
      <c r="C295">
        <v>6208021602</v>
      </c>
      <c r="D295" t="s">
        <v>467</v>
      </c>
    </row>
    <row r="296" spans="1:4">
      <c r="A296" t="s">
        <v>467</v>
      </c>
      <c r="B296" t="s">
        <v>812</v>
      </c>
      <c r="C296">
        <v>6208020202</v>
      </c>
      <c r="D296" t="s">
        <v>467</v>
      </c>
    </row>
    <row r="297" spans="1:4">
      <c r="A297" t="s">
        <v>467</v>
      </c>
      <c r="B297" t="s">
        <v>813</v>
      </c>
      <c r="C297">
        <v>6208020201</v>
      </c>
      <c r="D297" t="s">
        <v>467</v>
      </c>
    </row>
    <row r="298" spans="1:4">
      <c r="A298" t="s">
        <v>467</v>
      </c>
      <c r="B298" t="s">
        <v>814</v>
      </c>
      <c r="C298">
        <v>6208020203</v>
      </c>
      <c r="D298" t="s">
        <v>467</v>
      </c>
    </row>
    <row r="299" spans="1:4">
      <c r="A299" t="s">
        <v>467</v>
      </c>
      <c r="B299" t="s">
        <v>815</v>
      </c>
      <c r="C299">
        <v>6208080106</v>
      </c>
      <c r="D299" t="s">
        <v>467</v>
      </c>
    </row>
    <row r="300" spans="1:4">
      <c r="A300" t="s">
        <v>467</v>
      </c>
      <c r="B300" t="s">
        <v>816</v>
      </c>
      <c r="C300">
        <v>6208080108</v>
      </c>
      <c r="D300" t="s">
        <v>467</v>
      </c>
    </row>
    <row r="301" spans="1:4">
      <c r="A301" t="s">
        <v>467</v>
      </c>
      <c r="B301" t="s">
        <v>817</v>
      </c>
      <c r="C301">
        <v>6208080107</v>
      </c>
      <c r="D301" t="s">
        <v>467</v>
      </c>
    </row>
    <row r="302" spans="1:4">
      <c r="A302" t="s">
        <v>467</v>
      </c>
      <c r="B302" t="s">
        <v>818</v>
      </c>
      <c r="C302">
        <v>6208080101</v>
      </c>
      <c r="D302" t="s">
        <v>467</v>
      </c>
    </row>
    <row r="303" spans="1:4">
      <c r="A303" t="s">
        <v>467</v>
      </c>
      <c r="B303" t="s">
        <v>819</v>
      </c>
      <c r="C303">
        <v>6208080103</v>
      </c>
      <c r="D303" t="s">
        <v>467</v>
      </c>
    </row>
    <row r="304" spans="1:4">
      <c r="A304" t="s">
        <v>467</v>
      </c>
      <c r="B304" t="s">
        <v>820</v>
      </c>
      <c r="C304">
        <v>6208080102</v>
      </c>
      <c r="D304" t="s">
        <v>467</v>
      </c>
    </row>
    <row r="305" spans="1:4">
      <c r="A305" t="s">
        <v>467</v>
      </c>
      <c r="B305" t="s">
        <v>821</v>
      </c>
      <c r="C305">
        <v>6208080104</v>
      </c>
      <c r="D305" t="s">
        <v>467</v>
      </c>
    </row>
    <row r="306" spans="1:4">
      <c r="A306" t="s">
        <v>467</v>
      </c>
      <c r="B306" t="s">
        <v>822</v>
      </c>
      <c r="C306">
        <v>6208080105</v>
      </c>
      <c r="D306" t="s">
        <v>467</v>
      </c>
    </row>
    <row r="307" spans="1:4">
      <c r="A307" t="s">
        <v>467</v>
      </c>
      <c r="B307" t="s">
        <v>823</v>
      </c>
      <c r="C307">
        <v>6208021815</v>
      </c>
      <c r="D307" t="s">
        <v>467</v>
      </c>
    </row>
    <row r="308" spans="1:4">
      <c r="A308" t="s">
        <v>467</v>
      </c>
      <c r="B308" t="s">
        <v>824</v>
      </c>
      <c r="C308">
        <v>6208020709</v>
      </c>
      <c r="D308" t="s">
        <v>467</v>
      </c>
    </row>
    <row r="309" spans="1:4">
      <c r="A309" t="s">
        <v>467</v>
      </c>
      <c r="B309" t="s">
        <v>825</v>
      </c>
      <c r="C309">
        <v>6208020710</v>
      </c>
      <c r="D309" t="s">
        <v>467</v>
      </c>
    </row>
    <row r="310" spans="1:4">
      <c r="A310" t="s">
        <v>467</v>
      </c>
      <c r="B310" t="s">
        <v>826</v>
      </c>
      <c r="C310">
        <v>6208020702</v>
      </c>
      <c r="D310" t="s">
        <v>467</v>
      </c>
    </row>
    <row r="311" spans="1:4">
      <c r="A311" t="s">
        <v>467</v>
      </c>
      <c r="B311" t="s">
        <v>827</v>
      </c>
      <c r="C311">
        <v>6208020701</v>
      </c>
      <c r="D311" t="s">
        <v>467</v>
      </c>
    </row>
    <row r="312" spans="1:4">
      <c r="A312" t="s">
        <v>467</v>
      </c>
      <c r="B312" t="s">
        <v>828</v>
      </c>
      <c r="C312">
        <v>6208020705</v>
      </c>
      <c r="D312" t="s">
        <v>467</v>
      </c>
    </row>
    <row r="313" spans="1:4">
      <c r="A313" t="s">
        <v>467</v>
      </c>
      <c r="B313" t="s">
        <v>829</v>
      </c>
      <c r="C313">
        <v>6208020707</v>
      </c>
      <c r="D313" t="s">
        <v>467</v>
      </c>
    </row>
    <row r="314" spans="1:4">
      <c r="A314" t="s">
        <v>467</v>
      </c>
      <c r="B314" t="s">
        <v>830</v>
      </c>
      <c r="C314">
        <v>6208020708</v>
      </c>
      <c r="D314" t="s">
        <v>467</v>
      </c>
    </row>
    <row r="315" spans="1:4">
      <c r="A315" t="s">
        <v>467</v>
      </c>
      <c r="B315" t="s">
        <v>831</v>
      </c>
      <c r="C315">
        <v>6208020703</v>
      </c>
      <c r="D315" t="s">
        <v>467</v>
      </c>
    </row>
    <row r="316" spans="1:4">
      <c r="A316" t="s">
        <v>467</v>
      </c>
      <c r="B316" t="s">
        <v>832</v>
      </c>
      <c r="C316">
        <v>6208020704</v>
      </c>
      <c r="D316" t="s">
        <v>467</v>
      </c>
    </row>
    <row r="317" spans="1:4">
      <c r="A317" t="s">
        <v>467</v>
      </c>
      <c r="B317" t="s">
        <v>833</v>
      </c>
      <c r="C317">
        <v>6208020712</v>
      </c>
      <c r="D317" t="s">
        <v>467</v>
      </c>
    </row>
    <row r="318" spans="1:4">
      <c r="A318" t="s">
        <v>467</v>
      </c>
      <c r="B318" t="s">
        <v>834</v>
      </c>
      <c r="C318">
        <v>6208020711</v>
      </c>
      <c r="D318" t="s">
        <v>467</v>
      </c>
    </row>
    <row r="319" spans="1:4">
      <c r="A319" t="s">
        <v>467</v>
      </c>
      <c r="B319" t="s">
        <v>835</v>
      </c>
      <c r="C319">
        <v>6208020706</v>
      </c>
      <c r="D319" t="s">
        <v>467</v>
      </c>
    </row>
    <row r="320" spans="1:4">
      <c r="A320" t="s">
        <v>467</v>
      </c>
      <c r="B320" t="s">
        <v>836</v>
      </c>
      <c r="C320">
        <v>6208021801</v>
      </c>
      <c r="D320" t="s">
        <v>467</v>
      </c>
    </row>
    <row r="321" spans="1:4">
      <c r="A321" t="s">
        <v>467</v>
      </c>
      <c r="B321" t="s">
        <v>837</v>
      </c>
      <c r="C321">
        <v>6208021810</v>
      </c>
      <c r="D321" t="s">
        <v>467</v>
      </c>
    </row>
    <row r="322" spans="1:4">
      <c r="A322" t="s">
        <v>467</v>
      </c>
      <c r="B322" t="s">
        <v>838</v>
      </c>
      <c r="C322">
        <v>6208021802</v>
      </c>
      <c r="D322" t="s">
        <v>467</v>
      </c>
    </row>
    <row r="323" spans="1:4">
      <c r="A323" t="s">
        <v>467</v>
      </c>
      <c r="B323" t="s">
        <v>839</v>
      </c>
      <c r="C323">
        <v>6208021808</v>
      </c>
      <c r="D323" t="s">
        <v>467</v>
      </c>
    </row>
    <row r="324" spans="1:4">
      <c r="A324" t="s">
        <v>467</v>
      </c>
      <c r="B324" t="s">
        <v>840</v>
      </c>
      <c r="C324">
        <v>6208021803</v>
      </c>
      <c r="D324" t="s">
        <v>467</v>
      </c>
    </row>
    <row r="325" spans="1:4">
      <c r="A325" t="s">
        <v>467</v>
      </c>
      <c r="B325" t="s">
        <v>841</v>
      </c>
      <c r="C325">
        <v>6208021804</v>
      </c>
      <c r="D325" t="s">
        <v>467</v>
      </c>
    </row>
    <row r="326" spans="1:4">
      <c r="A326" t="s">
        <v>467</v>
      </c>
      <c r="B326" t="s">
        <v>842</v>
      </c>
      <c r="C326">
        <v>6208021809</v>
      </c>
      <c r="D326" t="s">
        <v>467</v>
      </c>
    </row>
    <row r="327" spans="1:4">
      <c r="A327" t="s">
        <v>467</v>
      </c>
      <c r="B327" t="s">
        <v>843</v>
      </c>
      <c r="C327">
        <v>6208021805</v>
      </c>
      <c r="D327" t="s">
        <v>467</v>
      </c>
    </row>
    <row r="328" spans="1:4">
      <c r="A328" t="s">
        <v>467</v>
      </c>
      <c r="B328" t="s">
        <v>844</v>
      </c>
      <c r="C328">
        <v>6208021814</v>
      </c>
      <c r="D328" t="s">
        <v>467</v>
      </c>
    </row>
    <row r="329" spans="1:4">
      <c r="A329" t="s">
        <v>467</v>
      </c>
      <c r="B329" t="s">
        <v>845</v>
      </c>
      <c r="C329">
        <v>6208021806</v>
      </c>
      <c r="D329" t="s">
        <v>467</v>
      </c>
    </row>
    <row r="330" spans="1:4">
      <c r="A330" t="s">
        <v>467</v>
      </c>
      <c r="B330" t="s">
        <v>846</v>
      </c>
      <c r="C330">
        <v>6208021807</v>
      </c>
      <c r="D330" t="s">
        <v>467</v>
      </c>
    </row>
    <row r="331" spans="1:4">
      <c r="A331" t="s">
        <v>467</v>
      </c>
      <c r="B331" t="s">
        <v>847</v>
      </c>
      <c r="C331">
        <v>6208021002</v>
      </c>
      <c r="D331" t="s">
        <v>467</v>
      </c>
    </row>
    <row r="332" spans="1:4">
      <c r="A332" t="s">
        <v>467</v>
      </c>
      <c r="B332" t="s">
        <v>848</v>
      </c>
      <c r="C332">
        <v>6208021001</v>
      </c>
      <c r="D332" t="s">
        <v>467</v>
      </c>
    </row>
    <row r="333" spans="1:4">
      <c r="A333" t="s">
        <v>467</v>
      </c>
      <c r="B333" t="s">
        <v>849</v>
      </c>
      <c r="C333">
        <v>6208021007</v>
      </c>
      <c r="D333" t="s">
        <v>467</v>
      </c>
    </row>
    <row r="334" spans="1:4">
      <c r="A334" t="s">
        <v>467</v>
      </c>
      <c r="B334" t="s">
        <v>850</v>
      </c>
      <c r="C334">
        <v>6208021005</v>
      </c>
      <c r="D334" t="s">
        <v>467</v>
      </c>
    </row>
    <row r="335" spans="1:4">
      <c r="A335" t="s">
        <v>467</v>
      </c>
      <c r="B335" t="s">
        <v>851</v>
      </c>
      <c r="C335">
        <v>6208021006</v>
      </c>
      <c r="D335" t="s">
        <v>467</v>
      </c>
    </row>
    <row r="336" spans="1:4">
      <c r="A336" t="s">
        <v>467</v>
      </c>
      <c r="B336" t="s">
        <v>852</v>
      </c>
      <c r="C336">
        <v>6208021008</v>
      </c>
      <c r="D336" t="s">
        <v>467</v>
      </c>
    </row>
    <row r="337" spans="1:4">
      <c r="A337" t="s">
        <v>467</v>
      </c>
      <c r="B337" t="s">
        <v>853</v>
      </c>
      <c r="C337">
        <v>6208021004</v>
      </c>
      <c r="D337" t="s">
        <v>467</v>
      </c>
    </row>
    <row r="338" spans="1:4">
      <c r="A338" t="s">
        <v>467</v>
      </c>
      <c r="B338" t="s">
        <v>854</v>
      </c>
      <c r="C338">
        <v>6208021003</v>
      </c>
      <c r="D338" t="s">
        <v>467</v>
      </c>
    </row>
    <row r="339" spans="1:4">
      <c r="A339" t="s">
        <v>467</v>
      </c>
      <c r="B339" t="s">
        <v>855</v>
      </c>
      <c r="C339">
        <v>6208021301</v>
      </c>
      <c r="D339" t="s">
        <v>467</v>
      </c>
    </row>
    <row r="340" spans="1:4">
      <c r="A340" t="s">
        <v>467</v>
      </c>
      <c r="B340" t="s">
        <v>856</v>
      </c>
      <c r="C340">
        <v>6208020803</v>
      </c>
      <c r="D340" t="s">
        <v>467</v>
      </c>
    </row>
    <row r="341" spans="1:4">
      <c r="A341" t="s">
        <v>467</v>
      </c>
      <c r="B341" t="s">
        <v>857</v>
      </c>
      <c r="C341">
        <v>6208020802</v>
      </c>
      <c r="D341" t="s">
        <v>467</v>
      </c>
    </row>
    <row r="342" spans="1:4">
      <c r="A342" t="s">
        <v>467</v>
      </c>
      <c r="B342" t="s">
        <v>858</v>
      </c>
      <c r="C342">
        <v>6208020807</v>
      </c>
      <c r="D342" t="s">
        <v>467</v>
      </c>
    </row>
    <row r="343" spans="1:4">
      <c r="A343" t="s">
        <v>467</v>
      </c>
      <c r="B343" t="s">
        <v>859</v>
      </c>
      <c r="C343">
        <v>6208020804</v>
      </c>
      <c r="D343" t="s">
        <v>467</v>
      </c>
    </row>
    <row r="344" spans="1:4">
      <c r="A344" t="s">
        <v>467</v>
      </c>
      <c r="B344" t="s">
        <v>860</v>
      </c>
      <c r="C344">
        <v>6208020812</v>
      </c>
      <c r="D344" t="s">
        <v>467</v>
      </c>
    </row>
    <row r="345" spans="1:4">
      <c r="A345" t="s">
        <v>467</v>
      </c>
      <c r="B345" t="s">
        <v>861</v>
      </c>
      <c r="C345">
        <v>6208020801</v>
      </c>
      <c r="D345" t="s">
        <v>467</v>
      </c>
    </row>
    <row r="346" spans="1:4">
      <c r="A346" t="s">
        <v>467</v>
      </c>
      <c r="B346" t="s">
        <v>862</v>
      </c>
      <c r="C346">
        <v>6208020811</v>
      </c>
      <c r="D346" t="s">
        <v>467</v>
      </c>
    </row>
    <row r="347" spans="1:4">
      <c r="A347" t="s">
        <v>467</v>
      </c>
      <c r="B347" t="s">
        <v>863</v>
      </c>
      <c r="C347">
        <v>6208020814</v>
      </c>
      <c r="D347" t="s">
        <v>467</v>
      </c>
    </row>
    <row r="348" spans="1:4">
      <c r="A348" t="s">
        <v>467</v>
      </c>
      <c r="B348" t="s">
        <v>864</v>
      </c>
      <c r="C348">
        <v>6208020808</v>
      </c>
      <c r="D348" t="s">
        <v>467</v>
      </c>
    </row>
    <row r="349" spans="1:4">
      <c r="A349" t="s">
        <v>467</v>
      </c>
      <c r="B349" t="s">
        <v>865</v>
      </c>
      <c r="C349">
        <v>6208020809</v>
      </c>
      <c r="D349" t="s">
        <v>467</v>
      </c>
    </row>
    <row r="350" spans="1:4">
      <c r="A350" t="s">
        <v>467</v>
      </c>
      <c r="B350" t="s">
        <v>866</v>
      </c>
      <c r="C350">
        <v>6208020810</v>
      </c>
      <c r="D350" t="s">
        <v>467</v>
      </c>
    </row>
    <row r="351" spans="1:4">
      <c r="A351" t="s">
        <v>467</v>
      </c>
      <c r="B351" t="s">
        <v>867</v>
      </c>
      <c r="C351">
        <v>6208020806</v>
      </c>
      <c r="D351" t="s">
        <v>467</v>
      </c>
    </row>
    <row r="352" spans="1:4">
      <c r="A352" t="s">
        <v>467</v>
      </c>
      <c r="B352" t="s">
        <v>868</v>
      </c>
      <c r="C352">
        <v>6208020805</v>
      </c>
      <c r="D352" t="s">
        <v>467</v>
      </c>
    </row>
    <row r="353" spans="1:4">
      <c r="A353" t="s">
        <v>467</v>
      </c>
      <c r="B353" t="s">
        <v>869</v>
      </c>
      <c r="C353">
        <v>6208020813</v>
      </c>
      <c r="D353" t="s">
        <v>467</v>
      </c>
    </row>
    <row r="354" spans="1:4">
      <c r="A354" t="s">
        <v>467</v>
      </c>
      <c r="B354" t="s">
        <v>870</v>
      </c>
      <c r="C354">
        <v>6208050306</v>
      </c>
      <c r="D354" t="s">
        <v>467</v>
      </c>
    </row>
    <row r="355" spans="1:4">
      <c r="A355" t="s">
        <v>467</v>
      </c>
      <c r="B355" t="s">
        <v>871</v>
      </c>
      <c r="C355">
        <v>6208021401</v>
      </c>
      <c r="D355" t="s">
        <v>467</v>
      </c>
    </row>
    <row r="356" spans="1:4">
      <c r="A356" t="s">
        <v>467</v>
      </c>
      <c r="B356" t="s">
        <v>872</v>
      </c>
      <c r="C356">
        <v>6208021402</v>
      </c>
      <c r="D356" t="s">
        <v>467</v>
      </c>
    </row>
    <row r="357" spans="1:4">
      <c r="A357" t="s">
        <v>467</v>
      </c>
      <c r="B357" t="s">
        <v>873</v>
      </c>
      <c r="C357">
        <v>6208021501</v>
      </c>
      <c r="D357" t="s">
        <v>467</v>
      </c>
    </row>
    <row r="358" spans="1:4">
      <c r="A358" t="s">
        <v>467</v>
      </c>
      <c r="B358" t="s">
        <v>874</v>
      </c>
      <c r="C358">
        <v>6208020402</v>
      </c>
      <c r="D358" t="s">
        <v>467</v>
      </c>
    </row>
    <row r="359" spans="1:4">
      <c r="A359" t="s">
        <v>467</v>
      </c>
      <c r="B359" t="s">
        <v>875</v>
      </c>
      <c r="C359">
        <v>6208020401</v>
      </c>
      <c r="D359" t="s">
        <v>467</v>
      </c>
    </row>
    <row r="360" spans="1:4">
      <c r="A360" t="s">
        <v>467</v>
      </c>
      <c r="B360" t="s">
        <v>876</v>
      </c>
      <c r="C360">
        <v>6208020403</v>
      </c>
      <c r="D360" t="s">
        <v>467</v>
      </c>
    </row>
    <row r="361" spans="1:4">
      <c r="A361" t="s">
        <v>467</v>
      </c>
      <c r="B361" t="s">
        <v>877</v>
      </c>
      <c r="C361">
        <v>6208020407</v>
      </c>
      <c r="D361" t="s">
        <v>467</v>
      </c>
    </row>
    <row r="362" spans="1:4">
      <c r="A362" t="s">
        <v>467</v>
      </c>
      <c r="B362" t="s">
        <v>878</v>
      </c>
      <c r="C362">
        <v>6208020406</v>
      </c>
      <c r="D362" t="s">
        <v>467</v>
      </c>
    </row>
    <row r="363" spans="1:4">
      <c r="A363" t="s">
        <v>467</v>
      </c>
      <c r="B363" t="s">
        <v>879</v>
      </c>
      <c r="C363">
        <v>6208020404</v>
      </c>
      <c r="D363" t="s">
        <v>467</v>
      </c>
    </row>
    <row r="364" spans="1:4">
      <c r="A364" t="s">
        <v>467</v>
      </c>
      <c r="B364" t="s">
        <v>880</v>
      </c>
      <c r="C364">
        <v>6208020405</v>
      </c>
      <c r="D364" t="s">
        <v>467</v>
      </c>
    </row>
    <row r="365" spans="1:4">
      <c r="A365" t="s">
        <v>467</v>
      </c>
      <c r="B365" t="s">
        <v>881</v>
      </c>
      <c r="C365">
        <v>6208020408</v>
      </c>
      <c r="D365" t="s">
        <v>467</v>
      </c>
    </row>
    <row r="366" spans="1:4">
      <c r="A366" t="s">
        <v>467</v>
      </c>
      <c r="B366" t="s">
        <v>882</v>
      </c>
      <c r="C366">
        <v>6208020301</v>
      </c>
      <c r="D366" t="s">
        <v>467</v>
      </c>
    </row>
    <row r="367" spans="1:4">
      <c r="A367" t="s">
        <v>467</v>
      </c>
      <c r="B367" t="s">
        <v>883</v>
      </c>
      <c r="C367">
        <v>6208020305</v>
      </c>
      <c r="D367" t="s">
        <v>467</v>
      </c>
    </row>
    <row r="368" spans="1:4">
      <c r="A368" t="s">
        <v>467</v>
      </c>
      <c r="B368" t="s">
        <v>884</v>
      </c>
      <c r="C368">
        <v>6208020307</v>
      </c>
      <c r="D368" t="s">
        <v>467</v>
      </c>
    </row>
    <row r="369" spans="1:4">
      <c r="A369" t="s">
        <v>467</v>
      </c>
      <c r="B369" t="s">
        <v>885</v>
      </c>
      <c r="C369">
        <v>6208020306</v>
      </c>
      <c r="D369" t="s">
        <v>467</v>
      </c>
    </row>
    <row r="370" spans="1:4">
      <c r="A370" t="s">
        <v>467</v>
      </c>
      <c r="B370" t="s">
        <v>886</v>
      </c>
      <c r="C370">
        <v>6208020308</v>
      </c>
      <c r="D370" t="s">
        <v>467</v>
      </c>
    </row>
    <row r="371" spans="1:4">
      <c r="A371" t="s">
        <v>467</v>
      </c>
      <c r="B371" t="s">
        <v>887</v>
      </c>
      <c r="C371">
        <v>6208020310</v>
      </c>
      <c r="D371" t="s">
        <v>467</v>
      </c>
    </row>
    <row r="372" spans="1:4">
      <c r="A372" t="s">
        <v>467</v>
      </c>
      <c r="B372" t="s">
        <v>888</v>
      </c>
      <c r="C372">
        <v>6208020311</v>
      </c>
      <c r="D372" t="s">
        <v>467</v>
      </c>
    </row>
    <row r="373" spans="1:4">
      <c r="A373" t="s">
        <v>467</v>
      </c>
      <c r="B373" t="s">
        <v>889</v>
      </c>
      <c r="C373">
        <v>6208020312</v>
      </c>
      <c r="D373" t="s">
        <v>467</v>
      </c>
    </row>
    <row r="374" spans="1:4">
      <c r="A374" t="s">
        <v>467</v>
      </c>
      <c r="B374" t="s">
        <v>890</v>
      </c>
      <c r="C374">
        <v>6208020302</v>
      </c>
      <c r="D374" t="s">
        <v>467</v>
      </c>
    </row>
    <row r="375" spans="1:4">
      <c r="A375" t="s">
        <v>467</v>
      </c>
      <c r="B375" t="s">
        <v>891</v>
      </c>
      <c r="C375">
        <v>6208020303</v>
      </c>
      <c r="D375" t="s">
        <v>467</v>
      </c>
    </row>
    <row r="376" spans="1:4">
      <c r="A376" t="s">
        <v>467</v>
      </c>
      <c r="B376" t="s">
        <v>892</v>
      </c>
      <c r="C376">
        <v>6208020309</v>
      </c>
      <c r="D376" t="s">
        <v>467</v>
      </c>
    </row>
    <row r="377" spans="1:4">
      <c r="A377" t="s">
        <v>467</v>
      </c>
      <c r="B377" t="s">
        <v>893</v>
      </c>
      <c r="C377">
        <v>6208020304</v>
      </c>
      <c r="D377" t="s">
        <v>467</v>
      </c>
    </row>
    <row r="378" spans="1:4">
      <c r="A378" t="s">
        <v>467</v>
      </c>
      <c r="B378" t="s">
        <v>894</v>
      </c>
      <c r="C378">
        <v>6208100402</v>
      </c>
      <c r="D378" t="s">
        <v>467</v>
      </c>
    </row>
    <row r="379" spans="1:4">
      <c r="A379" t="s">
        <v>467</v>
      </c>
      <c r="B379" t="s">
        <v>750</v>
      </c>
      <c r="C379">
        <v>5395959501</v>
      </c>
      <c r="D379" t="s">
        <v>467</v>
      </c>
    </row>
    <row r="380" spans="1:4">
      <c r="A380" t="s">
        <v>467</v>
      </c>
      <c r="B380" t="s">
        <v>895</v>
      </c>
      <c r="C380">
        <v>6208100401</v>
      </c>
      <c r="D380" t="s">
        <v>467</v>
      </c>
    </row>
    <row r="383" spans="1:4">
      <c r="A383" t="s">
        <v>896</v>
      </c>
      <c r="B383" t="s">
        <v>897</v>
      </c>
      <c r="C383">
        <v>1556100101</v>
      </c>
      <c r="D383" t="s">
        <v>896</v>
      </c>
    </row>
    <row r="384" spans="1:4">
      <c r="A384" t="s">
        <v>896</v>
      </c>
      <c r="B384" t="s">
        <v>898</v>
      </c>
      <c r="C384">
        <v>1560050101</v>
      </c>
      <c r="D384" t="s">
        <v>896</v>
      </c>
    </row>
    <row r="385" spans="1:4">
      <c r="A385" t="s">
        <v>896</v>
      </c>
      <c r="B385" t="s">
        <v>899</v>
      </c>
      <c r="C385">
        <v>1540050101</v>
      </c>
      <c r="D385" t="s">
        <v>896</v>
      </c>
    </row>
    <row r="386" spans="1:4">
      <c r="A386" t="s">
        <v>896</v>
      </c>
      <c r="B386" t="s">
        <v>900</v>
      </c>
      <c r="C386">
        <v>1805100101</v>
      </c>
      <c r="D386" t="s">
        <v>896</v>
      </c>
    </row>
    <row r="387" spans="1:4">
      <c r="A387" t="s">
        <v>896</v>
      </c>
      <c r="B387" t="s">
        <v>901</v>
      </c>
      <c r="C387">
        <v>1516150101</v>
      </c>
      <c r="D387" t="s">
        <v>896</v>
      </c>
    </row>
    <row r="388" spans="1:4">
      <c r="A388" t="s">
        <v>896</v>
      </c>
      <c r="B388" t="s">
        <v>902</v>
      </c>
      <c r="C388">
        <v>1508050101</v>
      </c>
      <c r="D388" t="s">
        <v>896</v>
      </c>
    </row>
    <row r="389" spans="1:4">
      <c r="A389" t="s">
        <v>896</v>
      </c>
      <c r="B389" t="s">
        <v>903</v>
      </c>
      <c r="C389">
        <v>1584050102</v>
      </c>
      <c r="D389" t="s">
        <v>896</v>
      </c>
    </row>
    <row r="390" spans="1:4">
      <c r="A390" t="s">
        <v>896</v>
      </c>
      <c r="B390" t="s">
        <v>904</v>
      </c>
      <c r="C390">
        <v>1516050101</v>
      </c>
      <c r="D390" t="s">
        <v>896</v>
      </c>
    </row>
    <row r="391" spans="1:4">
      <c r="A391" t="s">
        <v>896</v>
      </c>
      <c r="B391" t="s">
        <v>905</v>
      </c>
      <c r="C391">
        <v>1805959501</v>
      </c>
      <c r="D391" t="s">
        <v>896</v>
      </c>
    </row>
    <row r="392" spans="1:4">
      <c r="A392" t="s">
        <v>896</v>
      </c>
      <c r="B392" t="s">
        <v>906</v>
      </c>
      <c r="C392">
        <v>1805050101</v>
      </c>
      <c r="D392" t="s">
        <v>896</v>
      </c>
    </row>
    <row r="393" spans="1:4">
      <c r="A393" t="s">
        <v>896</v>
      </c>
      <c r="B393" t="s">
        <v>907</v>
      </c>
      <c r="C393">
        <v>1520050103</v>
      </c>
      <c r="D393" t="s">
        <v>896</v>
      </c>
    </row>
    <row r="394" spans="1:4">
      <c r="A394" t="s">
        <v>896</v>
      </c>
      <c r="B394" t="s">
        <v>908</v>
      </c>
      <c r="C394">
        <v>1520050107</v>
      </c>
      <c r="D394" t="s">
        <v>896</v>
      </c>
    </row>
    <row r="395" spans="1:4">
      <c r="A395" t="s">
        <v>896</v>
      </c>
      <c r="B395" t="s">
        <v>909</v>
      </c>
      <c r="C395">
        <v>1520050106</v>
      </c>
      <c r="D395" t="s">
        <v>896</v>
      </c>
    </row>
    <row r="396" spans="1:4">
      <c r="A396" t="s">
        <v>896</v>
      </c>
      <c r="B396" t="s">
        <v>910</v>
      </c>
      <c r="C396">
        <v>1520050102</v>
      </c>
      <c r="D396" t="s">
        <v>896</v>
      </c>
    </row>
    <row r="397" spans="1:4">
      <c r="A397" t="s">
        <v>896</v>
      </c>
      <c r="B397" t="s">
        <v>911</v>
      </c>
      <c r="C397">
        <v>1520050104</v>
      </c>
      <c r="D397" t="s">
        <v>896</v>
      </c>
    </row>
    <row r="398" spans="1:4">
      <c r="A398" t="s">
        <v>896</v>
      </c>
      <c r="B398" t="s">
        <v>912</v>
      </c>
      <c r="C398">
        <v>1520050108</v>
      </c>
      <c r="D398" t="s">
        <v>896</v>
      </c>
    </row>
    <row r="399" spans="1:4">
      <c r="A399" t="s">
        <v>896</v>
      </c>
      <c r="B399" t="s">
        <v>913</v>
      </c>
      <c r="C399">
        <v>1528100101</v>
      </c>
      <c r="D399" t="s">
        <v>896</v>
      </c>
    </row>
    <row r="400" spans="1:4">
      <c r="A400" t="s">
        <v>896</v>
      </c>
      <c r="B400" t="s">
        <v>914</v>
      </c>
      <c r="C400">
        <v>1524100101</v>
      </c>
      <c r="D400" t="s">
        <v>896</v>
      </c>
    </row>
    <row r="401" spans="1:4">
      <c r="A401" t="s">
        <v>896</v>
      </c>
      <c r="B401" t="s">
        <v>915</v>
      </c>
      <c r="C401">
        <v>1528150101</v>
      </c>
      <c r="D401" t="s">
        <v>896</v>
      </c>
    </row>
    <row r="402" spans="1:4">
      <c r="A402" t="s">
        <v>896</v>
      </c>
      <c r="B402" t="s">
        <v>916</v>
      </c>
      <c r="C402">
        <v>1805100102</v>
      </c>
      <c r="D402" t="s">
        <v>896</v>
      </c>
    </row>
    <row r="403" spans="1:4">
      <c r="A403" t="s">
        <v>896</v>
      </c>
      <c r="B403" t="s">
        <v>916</v>
      </c>
      <c r="C403">
        <v>1805959502</v>
      </c>
      <c r="D403" t="s">
        <v>896</v>
      </c>
    </row>
    <row r="404" spans="1:4">
      <c r="A404" t="s">
        <v>896</v>
      </c>
      <c r="B404" t="s">
        <v>917</v>
      </c>
      <c r="C404">
        <v>1528050101</v>
      </c>
      <c r="D404" t="s">
        <v>896</v>
      </c>
    </row>
    <row r="405" spans="1:4">
      <c r="A405" t="s">
        <v>896</v>
      </c>
      <c r="B405" t="s">
        <v>918</v>
      </c>
      <c r="C405">
        <v>1805100103</v>
      </c>
      <c r="D405" t="s">
        <v>896</v>
      </c>
    </row>
    <row r="406" spans="1:4">
      <c r="A406" t="s">
        <v>896</v>
      </c>
      <c r="B406" t="s">
        <v>918</v>
      </c>
      <c r="C406">
        <v>1805959503</v>
      </c>
      <c r="D406" t="s">
        <v>896</v>
      </c>
    </row>
    <row r="407" spans="1:4">
      <c r="A407" t="s">
        <v>896</v>
      </c>
      <c r="B407" t="s">
        <v>919</v>
      </c>
      <c r="C407">
        <v>1584050101</v>
      </c>
      <c r="D407" t="s">
        <v>896</v>
      </c>
    </row>
    <row r="408" spans="1:4">
      <c r="A408" t="s">
        <v>896</v>
      </c>
      <c r="B408" t="s">
        <v>920</v>
      </c>
      <c r="C408">
        <v>1520050105</v>
      </c>
      <c r="D408" t="s">
        <v>896</v>
      </c>
    </row>
    <row r="409" spans="1:4">
      <c r="A409" t="s">
        <v>896</v>
      </c>
      <c r="B409" t="s">
        <v>921</v>
      </c>
      <c r="C409">
        <v>1556050101</v>
      </c>
      <c r="D409" t="s">
        <v>896</v>
      </c>
    </row>
    <row r="410" spans="1:4">
      <c r="A410" t="s">
        <v>896</v>
      </c>
      <c r="B410" t="s">
        <v>922</v>
      </c>
      <c r="C410">
        <v>1532200101</v>
      </c>
      <c r="D410" t="s">
        <v>896</v>
      </c>
    </row>
    <row r="411" spans="1:4">
      <c r="A411" t="s">
        <v>896</v>
      </c>
      <c r="B411" t="s">
        <v>923</v>
      </c>
      <c r="C411">
        <v>1805959504</v>
      </c>
      <c r="D411" t="s">
        <v>896</v>
      </c>
    </row>
    <row r="412" spans="1:4">
      <c r="A412" t="s">
        <v>896</v>
      </c>
      <c r="B412" t="s">
        <v>924</v>
      </c>
      <c r="C412">
        <v>1532150101</v>
      </c>
      <c r="D412" t="s">
        <v>896</v>
      </c>
    </row>
    <row r="413" spans="1:4">
      <c r="A413" t="s">
        <v>896</v>
      </c>
      <c r="B413" t="s">
        <v>925</v>
      </c>
      <c r="C413">
        <v>1528250101</v>
      </c>
      <c r="D413" t="s">
        <v>896</v>
      </c>
    </row>
    <row r="414" spans="1:4">
      <c r="A414" t="s">
        <v>896</v>
      </c>
      <c r="B414" t="s">
        <v>926</v>
      </c>
      <c r="C414">
        <v>1520050101</v>
      </c>
      <c r="D414" t="s">
        <v>896</v>
      </c>
    </row>
    <row r="415" spans="1:4">
      <c r="A415" t="s">
        <v>896</v>
      </c>
      <c r="B415" t="s">
        <v>927</v>
      </c>
      <c r="C415">
        <v>1532050101</v>
      </c>
      <c r="D415" t="s">
        <v>896</v>
      </c>
    </row>
    <row r="416" spans="1:4">
      <c r="A416" t="s">
        <v>896</v>
      </c>
      <c r="B416" t="s">
        <v>928</v>
      </c>
      <c r="C416">
        <v>1805050102</v>
      </c>
      <c r="D416" t="s">
        <v>896</v>
      </c>
    </row>
    <row r="417" spans="1:4">
      <c r="A417" t="s">
        <v>896</v>
      </c>
      <c r="B417" t="s">
        <v>929</v>
      </c>
      <c r="C417">
        <v>1524050101</v>
      </c>
      <c r="D417" t="s">
        <v>896</v>
      </c>
    </row>
    <row r="418" spans="1:4">
      <c r="A418" t="s">
        <v>896</v>
      </c>
      <c r="B418" t="s">
        <v>930</v>
      </c>
      <c r="C418">
        <v>1805050103</v>
      </c>
      <c r="D418" t="s">
        <v>896</v>
      </c>
    </row>
    <row r="419" spans="1:4">
      <c r="A419" t="s">
        <v>896</v>
      </c>
      <c r="B419" t="s">
        <v>931</v>
      </c>
      <c r="C419">
        <v>1532100101</v>
      </c>
      <c r="D419" t="s">
        <v>896</v>
      </c>
    </row>
    <row r="420" spans="1:4">
      <c r="A420" t="s">
        <v>896</v>
      </c>
      <c r="B420" t="s">
        <v>932</v>
      </c>
      <c r="C420">
        <v>1516100101</v>
      </c>
      <c r="D420" t="s">
        <v>896</v>
      </c>
    </row>
    <row r="421" spans="1:4">
      <c r="A421" t="s">
        <v>896</v>
      </c>
      <c r="B421" t="s">
        <v>933</v>
      </c>
      <c r="C421">
        <v>1524959595</v>
      </c>
      <c r="D421" t="s">
        <v>896</v>
      </c>
    </row>
    <row r="422" spans="1:4">
      <c r="A422" t="s">
        <v>896</v>
      </c>
      <c r="B422" t="s">
        <v>933</v>
      </c>
      <c r="C422">
        <v>1528959595</v>
      </c>
      <c r="D422" t="s">
        <v>896</v>
      </c>
    </row>
    <row r="423" spans="1:4">
      <c r="A423" t="s">
        <v>896</v>
      </c>
      <c r="B423" t="s">
        <v>933</v>
      </c>
      <c r="C423">
        <v>1532959595</v>
      </c>
      <c r="D423" t="s">
        <v>896</v>
      </c>
    </row>
    <row r="424" spans="1:4">
      <c r="A424" t="s">
        <v>896</v>
      </c>
      <c r="B424" t="s">
        <v>933</v>
      </c>
      <c r="C424">
        <v>1556959595</v>
      </c>
      <c r="D424" t="s">
        <v>896</v>
      </c>
    </row>
    <row r="425" spans="1:4">
      <c r="A425" t="s">
        <v>896</v>
      </c>
      <c r="B425" t="s">
        <v>934</v>
      </c>
      <c r="C425">
        <v>1805959595</v>
      </c>
      <c r="D425" t="s">
        <v>896</v>
      </c>
    </row>
    <row r="426" spans="1:4">
      <c r="A426" t="s">
        <v>896</v>
      </c>
      <c r="B426" t="s">
        <v>935</v>
      </c>
      <c r="C426">
        <v>1556280101</v>
      </c>
      <c r="D426" t="s">
        <v>896</v>
      </c>
    </row>
    <row r="427" spans="1:4">
      <c r="A427" t="s">
        <v>896</v>
      </c>
      <c r="B427" t="s">
        <v>936</v>
      </c>
      <c r="C427">
        <v>1556150101</v>
      </c>
      <c r="D427" t="s">
        <v>896</v>
      </c>
    </row>
    <row r="428" spans="1:4">
      <c r="A428" t="s">
        <v>896</v>
      </c>
      <c r="B428" t="s">
        <v>937</v>
      </c>
      <c r="C428">
        <v>1556300101</v>
      </c>
      <c r="D428" t="s">
        <v>896</v>
      </c>
    </row>
    <row r="429" spans="1:4">
      <c r="A429" t="s">
        <v>896</v>
      </c>
      <c r="B429" t="s">
        <v>938</v>
      </c>
      <c r="C429">
        <v>1556500101</v>
      </c>
      <c r="D429" t="s">
        <v>896</v>
      </c>
    </row>
    <row r="430" spans="1:4">
      <c r="A430" t="s">
        <v>896</v>
      </c>
      <c r="B430" t="s">
        <v>939</v>
      </c>
      <c r="C430">
        <v>1504100101</v>
      </c>
      <c r="D430" t="s">
        <v>896</v>
      </c>
    </row>
    <row r="431" spans="1:4">
      <c r="A431" t="s">
        <v>896</v>
      </c>
      <c r="B431" t="s">
        <v>940</v>
      </c>
      <c r="C431">
        <v>1504050101</v>
      </c>
      <c r="D431" t="s">
        <v>896</v>
      </c>
    </row>
    <row r="435" spans="1:4">
      <c r="A435" t="s">
        <v>941</v>
      </c>
      <c r="B435" t="s">
        <v>942</v>
      </c>
      <c r="C435">
        <v>6210020502</v>
      </c>
      <c r="D435" t="s">
        <v>941</v>
      </c>
    </row>
    <row r="436" spans="1:4">
      <c r="A436" t="s">
        <v>941</v>
      </c>
      <c r="B436" t="s">
        <v>943</v>
      </c>
      <c r="C436">
        <v>6210022102</v>
      </c>
      <c r="D436" t="s">
        <v>941</v>
      </c>
    </row>
    <row r="437" spans="1:4">
      <c r="A437" t="s">
        <v>941</v>
      </c>
      <c r="B437" t="s">
        <v>944</v>
      </c>
      <c r="C437">
        <v>6210100302</v>
      </c>
      <c r="D437" t="s">
        <v>941</v>
      </c>
    </row>
    <row r="438" spans="1:4">
      <c r="A438" t="s">
        <v>941</v>
      </c>
      <c r="B438" t="s">
        <v>945</v>
      </c>
      <c r="C438">
        <v>6210022101</v>
      </c>
      <c r="D438" t="s">
        <v>941</v>
      </c>
    </row>
    <row r="439" spans="1:4">
      <c r="A439" t="s">
        <v>941</v>
      </c>
      <c r="B439" t="s">
        <v>946</v>
      </c>
      <c r="C439">
        <v>6210021903</v>
      </c>
      <c r="D439" t="s">
        <v>941</v>
      </c>
    </row>
    <row r="440" spans="1:4">
      <c r="A440" t="s">
        <v>941</v>
      </c>
      <c r="B440" t="s">
        <v>947</v>
      </c>
      <c r="C440">
        <v>6210021902</v>
      </c>
      <c r="D440" t="s">
        <v>941</v>
      </c>
    </row>
    <row r="441" spans="1:4">
      <c r="A441" t="s">
        <v>941</v>
      </c>
      <c r="B441" t="s">
        <v>948</v>
      </c>
      <c r="C441">
        <v>6210021102</v>
      </c>
      <c r="D441" t="s">
        <v>941</v>
      </c>
    </row>
    <row r="442" spans="1:4">
      <c r="A442" t="s">
        <v>941</v>
      </c>
      <c r="B442" t="s">
        <v>949</v>
      </c>
      <c r="C442">
        <v>6210021901</v>
      </c>
      <c r="D442" t="s">
        <v>941</v>
      </c>
    </row>
    <row r="443" spans="1:4">
      <c r="A443" t="s">
        <v>941</v>
      </c>
      <c r="B443" t="s">
        <v>950</v>
      </c>
      <c r="C443">
        <v>6210021812</v>
      </c>
      <c r="D443" t="s">
        <v>941</v>
      </c>
    </row>
    <row r="444" spans="1:4">
      <c r="A444" t="s">
        <v>941</v>
      </c>
      <c r="B444" t="s">
        <v>951</v>
      </c>
      <c r="C444">
        <v>6210020504</v>
      </c>
      <c r="D444" t="s">
        <v>941</v>
      </c>
    </row>
    <row r="445" spans="1:4">
      <c r="A445" t="s">
        <v>941</v>
      </c>
      <c r="B445" t="s">
        <v>952</v>
      </c>
      <c r="C445">
        <v>6210021701</v>
      </c>
      <c r="D445" t="s">
        <v>941</v>
      </c>
    </row>
    <row r="446" spans="1:4">
      <c r="A446" t="s">
        <v>941</v>
      </c>
      <c r="B446" t="s">
        <v>953</v>
      </c>
      <c r="C446">
        <v>6210021103</v>
      </c>
      <c r="D446" t="s">
        <v>941</v>
      </c>
    </row>
    <row r="447" spans="1:4">
      <c r="A447" t="s">
        <v>941</v>
      </c>
      <c r="B447" t="s">
        <v>954</v>
      </c>
      <c r="C447">
        <v>6210021813</v>
      </c>
      <c r="D447" t="s">
        <v>941</v>
      </c>
    </row>
    <row r="448" spans="1:4">
      <c r="A448" t="s">
        <v>941</v>
      </c>
      <c r="B448" t="s">
        <v>955</v>
      </c>
      <c r="C448">
        <v>6210021101</v>
      </c>
      <c r="D448" t="s">
        <v>941</v>
      </c>
    </row>
    <row r="449" spans="1:4">
      <c r="A449" t="s">
        <v>941</v>
      </c>
      <c r="B449" t="s">
        <v>956</v>
      </c>
      <c r="C449">
        <v>6210021104</v>
      </c>
      <c r="D449" t="s">
        <v>941</v>
      </c>
    </row>
    <row r="450" spans="1:4">
      <c r="A450" t="s">
        <v>941</v>
      </c>
      <c r="B450" t="s">
        <v>957</v>
      </c>
      <c r="C450">
        <v>6210021811</v>
      </c>
      <c r="D450" t="s">
        <v>941</v>
      </c>
    </row>
    <row r="451" spans="1:4">
      <c r="A451" t="s">
        <v>941</v>
      </c>
      <c r="B451" s="280" t="s">
        <v>1009</v>
      </c>
      <c r="C451" s="342">
        <v>6210110101</v>
      </c>
      <c r="D451" t="s">
        <v>941</v>
      </c>
    </row>
    <row r="454" spans="1:4">
      <c r="A454" t="s">
        <v>958</v>
      </c>
      <c r="B454" t="s">
        <v>959</v>
      </c>
      <c r="C454">
        <v>6209020502</v>
      </c>
      <c r="D454" t="s">
        <v>958</v>
      </c>
    </row>
    <row r="455" spans="1:4">
      <c r="A455" t="s">
        <v>958</v>
      </c>
      <c r="B455" t="s">
        <v>960</v>
      </c>
      <c r="C455">
        <v>6209022102</v>
      </c>
      <c r="D455" t="s">
        <v>958</v>
      </c>
    </row>
    <row r="456" spans="1:4">
      <c r="A456" t="s">
        <v>958</v>
      </c>
      <c r="B456" t="s">
        <v>961</v>
      </c>
      <c r="C456">
        <v>6209100302</v>
      </c>
      <c r="D456" t="s">
        <v>958</v>
      </c>
    </row>
    <row r="457" spans="1:4">
      <c r="A457" t="s">
        <v>958</v>
      </c>
      <c r="B457" t="s">
        <v>962</v>
      </c>
      <c r="C457">
        <v>6209022101</v>
      </c>
      <c r="D457" t="s">
        <v>958</v>
      </c>
    </row>
    <row r="458" spans="1:4">
      <c r="A458" t="s">
        <v>958</v>
      </c>
      <c r="B458" t="s">
        <v>963</v>
      </c>
      <c r="C458">
        <v>6209021903</v>
      </c>
      <c r="D458" t="s">
        <v>958</v>
      </c>
    </row>
    <row r="459" spans="1:4">
      <c r="A459" t="s">
        <v>958</v>
      </c>
      <c r="B459" t="s">
        <v>964</v>
      </c>
      <c r="C459">
        <v>6209021902</v>
      </c>
      <c r="D459" t="s">
        <v>958</v>
      </c>
    </row>
    <row r="460" spans="1:4">
      <c r="A460" t="s">
        <v>958</v>
      </c>
      <c r="B460" t="s">
        <v>965</v>
      </c>
      <c r="C460">
        <v>6209021102</v>
      </c>
      <c r="D460" t="s">
        <v>958</v>
      </c>
    </row>
    <row r="461" spans="1:4">
      <c r="A461" t="s">
        <v>958</v>
      </c>
      <c r="B461" t="s">
        <v>966</v>
      </c>
      <c r="C461">
        <v>6209021901</v>
      </c>
      <c r="D461" t="s">
        <v>958</v>
      </c>
    </row>
    <row r="462" spans="1:4">
      <c r="A462" t="s">
        <v>958</v>
      </c>
      <c r="B462" t="s">
        <v>967</v>
      </c>
      <c r="C462">
        <v>6209021812</v>
      </c>
      <c r="D462" t="s">
        <v>958</v>
      </c>
    </row>
    <row r="463" spans="1:4">
      <c r="A463" t="s">
        <v>958</v>
      </c>
      <c r="B463" t="s">
        <v>968</v>
      </c>
      <c r="C463">
        <v>6209020504</v>
      </c>
      <c r="D463" t="s">
        <v>958</v>
      </c>
    </row>
    <row r="464" spans="1:4">
      <c r="A464" t="s">
        <v>958</v>
      </c>
      <c r="B464" t="s">
        <v>969</v>
      </c>
      <c r="C464">
        <v>6209021701</v>
      </c>
      <c r="D464" t="s">
        <v>958</v>
      </c>
    </row>
    <row r="465" spans="1:4">
      <c r="A465" t="s">
        <v>958</v>
      </c>
      <c r="B465" t="s">
        <v>970</v>
      </c>
      <c r="C465">
        <v>6209021103</v>
      </c>
      <c r="D465" t="s">
        <v>958</v>
      </c>
    </row>
    <row r="466" spans="1:4">
      <c r="A466" t="s">
        <v>958</v>
      </c>
      <c r="B466" t="s">
        <v>971</v>
      </c>
      <c r="C466">
        <v>6209021813</v>
      </c>
      <c r="D466" t="s">
        <v>958</v>
      </c>
    </row>
    <row r="467" spans="1:4">
      <c r="A467" t="s">
        <v>958</v>
      </c>
      <c r="B467" t="s">
        <v>972</v>
      </c>
      <c r="C467">
        <v>6209021101</v>
      </c>
      <c r="D467" t="s">
        <v>958</v>
      </c>
    </row>
    <row r="468" spans="1:4">
      <c r="A468" t="s">
        <v>958</v>
      </c>
      <c r="B468" t="s">
        <v>973</v>
      </c>
      <c r="C468">
        <v>6209021104</v>
      </c>
      <c r="D468" t="s">
        <v>958</v>
      </c>
    </row>
    <row r="469" spans="1:4">
      <c r="A469" t="s">
        <v>958</v>
      </c>
      <c r="B469" t="s">
        <v>974</v>
      </c>
      <c r="C469">
        <v>6209021811</v>
      </c>
      <c r="D469" t="s">
        <v>958</v>
      </c>
    </row>
    <row r="473" spans="1:4">
      <c r="A473" t="s">
        <v>975</v>
      </c>
      <c r="B473" t="s">
        <v>976</v>
      </c>
      <c r="C473">
        <v>6208020502</v>
      </c>
      <c r="D473" t="s">
        <v>975</v>
      </c>
    </row>
    <row r="474" spans="1:4">
      <c r="A474" t="s">
        <v>975</v>
      </c>
      <c r="B474" t="s">
        <v>977</v>
      </c>
      <c r="C474">
        <v>6208022102</v>
      </c>
      <c r="D474" t="s">
        <v>975</v>
      </c>
    </row>
    <row r="475" spans="1:4">
      <c r="A475" t="s">
        <v>975</v>
      </c>
      <c r="B475" t="s">
        <v>978</v>
      </c>
      <c r="C475">
        <v>6208100302</v>
      </c>
      <c r="D475" t="s">
        <v>975</v>
      </c>
    </row>
    <row r="476" spans="1:4">
      <c r="A476" t="s">
        <v>975</v>
      </c>
      <c r="B476" t="s">
        <v>979</v>
      </c>
      <c r="C476">
        <v>6208022101</v>
      </c>
      <c r="D476" t="s">
        <v>975</v>
      </c>
    </row>
    <row r="477" spans="1:4">
      <c r="A477" t="s">
        <v>975</v>
      </c>
      <c r="B477" t="s">
        <v>980</v>
      </c>
      <c r="C477">
        <v>6208021903</v>
      </c>
      <c r="D477" t="s">
        <v>975</v>
      </c>
    </row>
    <row r="478" spans="1:4">
      <c r="A478" t="s">
        <v>975</v>
      </c>
      <c r="B478" t="s">
        <v>981</v>
      </c>
      <c r="C478">
        <v>6208021902</v>
      </c>
      <c r="D478" t="s">
        <v>975</v>
      </c>
    </row>
    <row r="479" spans="1:4">
      <c r="A479" t="s">
        <v>975</v>
      </c>
      <c r="B479" t="s">
        <v>982</v>
      </c>
      <c r="C479">
        <v>6208021102</v>
      </c>
      <c r="D479" t="s">
        <v>975</v>
      </c>
    </row>
    <row r="480" spans="1:4">
      <c r="A480" t="s">
        <v>975</v>
      </c>
      <c r="B480" t="s">
        <v>983</v>
      </c>
      <c r="C480">
        <v>6208021901</v>
      </c>
      <c r="D480" t="s">
        <v>975</v>
      </c>
    </row>
    <row r="481" spans="1:4">
      <c r="A481" t="s">
        <v>975</v>
      </c>
      <c r="B481" t="s">
        <v>984</v>
      </c>
      <c r="C481">
        <v>6208021812</v>
      </c>
      <c r="D481" t="s">
        <v>975</v>
      </c>
    </row>
    <row r="482" spans="1:4">
      <c r="A482" t="s">
        <v>975</v>
      </c>
      <c r="B482" t="s">
        <v>985</v>
      </c>
      <c r="C482">
        <v>6208020504</v>
      </c>
      <c r="D482" t="s">
        <v>975</v>
      </c>
    </row>
    <row r="483" spans="1:4">
      <c r="A483" t="s">
        <v>975</v>
      </c>
      <c r="B483" t="s">
        <v>986</v>
      </c>
      <c r="C483">
        <v>6208021701</v>
      </c>
      <c r="D483" t="s">
        <v>975</v>
      </c>
    </row>
    <row r="484" spans="1:4">
      <c r="A484" t="s">
        <v>975</v>
      </c>
      <c r="B484" t="s">
        <v>987</v>
      </c>
      <c r="C484">
        <v>6208021103</v>
      </c>
      <c r="D484" t="s">
        <v>975</v>
      </c>
    </row>
    <row r="485" spans="1:4">
      <c r="A485" t="s">
        <v>975</v>
      </c>
      <c r="B485" t="s">
        <v>988</v>
      </c>
      <c r="C485">
        <v>6208021813</v>
      </c>
      <c r="D485" t="s">
        <v>975</v>
      </c>
    </row>
    <row r="486" spans="1:4">
      <c r="A486" t="s">
        <v>975</v>
      </c>
      <c r="B486" t="s">
        <v>989</v>
      </c>
      <c r="C486">
        <v>6208021101</v>
      </c>
      <c r="D486" t="s">
        <v>975</v>
      </c>
    </row>
    <row r="487" spans="1:4">
      <c r="A487" t="s">
        <v>975</v>
      </c>
      <c r="B487" t="s">
        <v>990</v>
      </c>
      <c r="C487">
        <v>6208021104</v>
      </c>
      <c r="D487" t="s">
        <v>975</v>
      </c>
    </row>
    <row r="488" spans="1:4">
      <c r="A488" t="s">
        <v>975</v>
      </c>
      <c r="B488" t="s">
        <v>991</v>
      </c>
      <c r="C488">
        <v>6208021811</v>
      </c>
      <c r="D488" t="s">
        <v>975</v>
      </c>
    </row>
    <row r="492" spans="1:4">
      <c r="A492" t="s">
        <v>992</v>
      </c>
      <c r="B492" t="s">
        <v>993</v>
      </c>
      <c r="C492">
        <v>6221020502</v>
      </c>
      <c r="D492" t="s">
        <v>992</v>
      </c>
    </row>
    <row r="493" spans="1:4">
      <c r="A493" t="s">
        <v>992</v>
      </c>
      <c r="B493" t="s">
        <v>994</v>
      </c>
      <c r="C493">
        <v>6221022102</v>
      </c>
      <c r="D493" t="s">
        <v>992</v>
      </c>
    </row>
    <row r="494" spans="1:4">
      <c r="A494" t="s">
        <v>992</v>
      </c>
      <c r="B494" t="s">
        <v>995</v>
      </c>
      <c r="C494">
        <v>6221100302</v>
      </c>
      <c r="D494" t="s">
        <v>992</v>
      </c>
    </row>
    <row r="495" spans="1:4">
      <c r="A495" t="s">
        <v>992</v>
      </c>
      <c r="B495" t="s">
        <v>996</v>
      </c>
      <c r="C495">
        <v>6221022101</v>
      </c>
      <c r="D495" t="s">
        <v>992</v>
      </c>
    </row>
    <row r="496" spans="1:4">
      <c r="A496" t="s">
        <v>992</v>
      </c>
      <c r="B496" t="s">
        <v>997</v>
      </c>
      <c r="C496">
        <v>6221021903</v>
      </c>
      <c r="D496" t="s">
        <v>992</v>
      </c>
    </row>
    <row r="497" spans="1:4">
      <c r="A497" t="s">
        <v>992</v>
      </c>
      <c r="B497" t="s">
        <v>998</v>
      </c>
      <c r="C497">
        <v>6221021902</v>
      </c>
      <c r="D497" t="s">
        <v>992</v>
      </c>
    </row>
    <row r="498" spans="1:4">
      <c r="A498" t="s">
        <v>992</v>
      </c>
      <c r="B498" t="s">
        <v>999</v>
      </c>
      <c r="C498">
        <v>6221021102</v>
      </c>
      <c r="D498" t="s">
        <v>992</v>
      </c>
    </row>
    <row r="499" spans="1:4">
      <c r="A499" t="s">
        <v>992</v>
      </c>
      <c r="B499" t="s">
        <v>1000</v>
      </c>
      <c r="C499">
        <v>6221021901</v>
      </c>
      <c r="D499" t="s">
        <v>992</v>
      </c>
    </row>
    <row r="500" spans="1:4">
      <c r="A500" t="s">
        <v>992</v>
      </c>
      <c r="B500" t="s">
        <v>1001</v>
      </c>
      <c r="C500">
        <v>6221021812</v>
      </c>
      <c r="D500" t="s">
        <v>992</v>
      </c>
    </row>
    <row r="501" spans="1:4">
      <c r="A501" t="s">
        <v>992</v>
      </c>
      <c r="B501" t="s">
        <v>1002</v>
      </c>
      <c r="C501">
        <v>6221020504</v>
      </c>
      <c r="D501" t="s">
        <v>992</v>
      </c>
    </row>
    <row r="502" spans="1:4">
      <c r="A502" t="s">
        <v>992</v>
      </c>
      <c r="B502" t="s">
        <v>1003</v>
      </c>
      <c r="C502">
        <v>6221021701</v>
      </c>
      <c r="D502" t="s">
        <v>992</v>
      </c>
    </row>
    <row r="503" spans="1:4">
      <c r="A503" t="s">
        <v>992</v>
      </c>
      <c r="B503" t="s">
        <v>1004</v>
      </c>
      <c r="C503">
        <v>6221021103</v>
      </c>
      <c r="D503" t="s">
        <v>992</v>
      </c>
    </row>
    <row r="504" spans="1:4">
      <c r="A504" t="s">
        <v>992</v>
      </c>
      <c r="B504" t="s">
        <v>1005</v>
      </c>
      <c r="C504">
        <v>6221021813</v>
      </c>
      <c r="D504" t="s">
        <v>992</v>
      </c>
    </row>
    <row r="505" spans="1:4">
      <c r="A505" t="s">
        <v>992</v>
      </c>
      <c r="B505" t="s">
        <v>1006</v>
      </c>
      <c r="C505">
        <v>6221021101</v>
      </c>
      <c r="D505" t="s">
        <v>992</v>
      </c>
    </row>
    <row r="506" spans="1:4">
      <c r="A506" t="s">
        <v>992</v>
      </c>
      <c r="B506" t="s">
        <v>1007</v>
      </c>
      <c r="C506">
        <v>6221021104</v>
      </c>
      <c r="D506" t="s">
        <v>992</v>
      </c>
    </row>
    <row r="507" spans="1:4">
      <c r="A507" t="s">
        <v>992</v>
      </c>
      <c r="B507" t="s">
        <v>1008</v>
      </c>
      <c r="C507">
        <v>6221021811</v>
      </c>
      <c r="D507" t="s">
        <v>992</v>
      </c>
    </row>
    <row r="510" spans="1:4">
      <c r="A510" s="371" t="s">
        <v>472</v>
      </c>
      <c r="B510" s="371" t="s">
        <v>1065</v>
      </c>
      <c r="C510" s="371">
        <v>5150100101</v>
      </c>
    </row>
    <row r="511" spans="1:4">
      <c r="A511" s="371" t="s">
        <v>472</v>
      </c>
      <c r="B511" s="371" t="s">
        <v>1066</v>
      </c>
      <c r="C511" s="371">
        <v>5150959502</v>
      </c>
    </row>
    <row r="512" spans="1:4">
      <c r="A512" s="371" t="s">
        <v>472</v>
      </c>
      <c r="B512" s="371" t="s">
        <v>1067</v>
      </c>
      <c r="C512" s="371">
        <v>5150050101</v>
      </c>
    </row>
    <row r="513" spans="1:3">
      <c r="A513" s="371" t="s">
        <v>472</v>
      </c>
      <c r="B513" s="371" t="s">
        <v>1068</v>
      </c>
      <c r="C513" s="371">
        <v>5150959595</v>
      </c>
    </row>
    <row r="514" spans="1:3">
      <c r="A514" s="371" t="s">
        <v>472</v>
      </c>
      <c r="B514" s="371" t="s">
        <v>1069</v>
      </c>
      <c r="C514" s="371">
        <v>5150150101</v>
      </c>
    </row>
    <row r="515" spans="1:3">
      <c r="A515" s="371" t="s">
        <v>472</v>
      </c>
      <c r="B515" s="371" t="s">
        <v>1070</v>
      </c>
      <c r="C515" s="371">
        <v>5150959501</v>
      </c>
    </row>
    <row r="516" spans="1:3">
      <c r="A516" s="371" t="s">
        <v>472</v>
      </c>
      <c r="B516" s="371" t="s">
        <v>1071</v>
      </c>
      <c r="C516" s="371">
        <v>5120600102</v>
      </c>
    </row>
    <row r="517" spans="1:3">
      <c r="A517" s="371" t="s">
        <v>472</v>
      </c>
      <c r="B517" s="371" t="s">
        <v>1072</v>
      </c>
      <c r="C517" s="371">
        <v>5120400101</v>
      </c>
    </row>
    <row r="518" spans="1:3">
      <c r="A518" s="371" t="s">
        <v>472</v>
      </c>
      <c r="B518" s="371" t="s">
        <v>1073</v>
      </c>
      <c r="C518" s="371">
        <v>5120100101</v>
      </c>
    </row>
    <row r="519" spans="1:3">
      <c r="A519" s="371" t="s">
        <v>472</v>
      </c>
      <c r="B519" s="371" t="s">
        <v>1074</v>
      </c>
      <c r="C519" s="371">
        <v>5120200102</v>
      </c>
    </row>
    <row r="520" spans="1:3">
      <c r="A520" s="371" t="s">
        <v>472</v>
      </c>
      <c r="B520" s="371" t="s">
        <v>1075</v>
      </c>
      <c r="C520" s="371">
        <v>5120250101</v>
      </c>
    </row>
    <row r="521" spans="1:3">
      <c r="A521" s="371" t="s">
        <v>472</v>
      </c>
      <c r="B521" s="371" t="s">
        <v>1076</v>
      </c>
      <c r="C521" s="371">
        <v>5120250103</v>
      </c>
    </row>
    <row r="522" spans="1:3">
      <c r="A522" s="371" t="s">
        <v>472</v>
      </c>
      <c r="B522" s="371" t="s">
        <v>1077</v>
      </c>
      <c r="C522" s="371">
        <v>5120250102</v>
      </c>
    </row>
    <row r="523" spans="1:3">
      <c r="A523" s="371" t="s">
        <v>472</v>
      </c>
      <c r="B523" s="371" t="s">
        <v>1078</v>
      </c>
      <c r="C523" s="371">
        <v>5120600101</v>
      </c>
    </row>
    <row r="524" spans="1:3">
      <c r="A524" s="371" t="s">
        <v>472</v>
      </c>
      <c r="B524" s="371" t="s">
        <v>1079</v>
      </c>
      <c r="C524" s="371">
        <v>5120300104</v>
      </c>
    </row>
    <row r="525" spans="1:3">
      <c r="A525" s="371" t="s">
        <v>472</v>
      </c>
      <c r="B525" s="371" t="s">
        <v>1080</v>
      </c>
      <c r="C525" s="371">
        <v>5120300103</v>
      </c>
    </row>
    <row r="526" spans="1:3">
      <c r="A526" s="371" t="s">
        <v>472</v>
      </c>
      <c r="B526" s="371" t="s">
        <v>1081</v>
      </c>
      <c r="C526" s="371">
        <v>5120250104</v>
      </c>
    </row>
    <row r="527" spans="1:3">
      <c r="A527" s="371" t="s">
        <v>472</v>
      </c>
      <c r="B527" s="371" t="s">
        <v>1082</v>
      </c>
      <c r="C527" s="371">
        <v>5120150101</v>
      </c>
    </row>
    <row r="528" spans="1:3">
      <c r="A528" s="371" t="s">
        <v>472</v>
      </c>
      <c r="B528" s="371" t="s">
        <v>1083</v>
      </c>
      <c r="C528" s="371">
        <v>5120300101</v>
      </c>
    </row>
    <row r="529" spans="1:3">
      <c r="A529" s="371" t="s">
        <v>472</v>
      </c>
      <c r="B529" s="371" t="s">
        <v>1084</v>
      </c>
      <c r="C529" s="371">
        <v>5120200101</v>
      </c>
    </row>
    <row r="530" spans="1:3">
      <c r="A530" s="371" t="s">
        <v>472</v>
      </c>
      <c r="B530" s="371" t="s">
        <v>1085</v>
      </c>
      <c r="C530" s="371">
        <v>5120300102</v>
      </c>
    </row>
    <row r="531" spans="1:3">
      <c r="A531" s="371" t="s">
        <v>472</v>
      </c>
      <c r="B531" s="371" t="s">
        <v>1086</v>
      </c>
      <c r="C531" s="371">
        <v>5120200195</v>
      </c>
    </row>
    <row r="532" spans="1:3">
      <c r="A532" s="371" t="s">
        <v>472</v>
      </c>
      <c r="B532" s="371" t="s">
        <v>1086</v>
      </c>
      <c r="C532" s="371">
        <v>5120250195</v>
      </c>
    </row>
    <row r="533" spans="1:3">
      <c r="A533" s="371" t="s">
        <v>472</v>
      </c>
      <c r="B533" s="371" t="s">
        <v>1086</v>
      </c>
      <c r="C533" s="371">
        <v>5120300195</v>
      </c>
    </row>
    <row r="534" spans="1:3">
      <c r="A534" s="371" t="s">
        <v>472</v>
      </c>
      <c r="B534" s="371" t="s">
        <v>1086</v>
      </c>
      <c r="C534" s="371">
        <v>5120600195</v>
      </c>
    </row>
    <row r="535" spans="1:3">
      <c r="A535" s="371" t="s">
        <v>472</v>
      </c>
      <c r="B535" s="371" t="s">
        <v>1086</v>
      </c>
      <c r="C535" s="371">
        <v>5120959595</v>
      </c>
    </row>
    <row r="536" spans="1:3">
      <c r="A536" s="371" t="s">
        <v>472</v>
      </c>
      <c r="B536" s="371" t="s">
        <v>1087</v>
      </c>
      <c r="C536" s="371">
        <v>5120600104</v>
      </c>
    </row>
    <row r="537" spans="1:3">
      <c r="A537" s="371" t="s">
        <v>472</v>
      </c>
      <c r="B537" s="371" t="s">
        <v>1088</v>
      </c>
      <c r="C537" s="371">
        <v>5120600103</v>
      </c>
    </row>
    <row r="538" spans="1:3">
      <c r="A538" s="371" t="s">
        <v>472</v>
      </c>
      <c r="B538" s="371" t="s">
        <v>1089</v>
      </c>
      <c r="C538" s="371">
        <v>5120600105</v>
      </c>
    </row>
    <row r="539" spans="1:3">
      <c r="A539" s="371" t="s">
        <v>472</v>
      </c>
      <c r="B539" s="371" t="s">
        <v>1090</v>
      </c>
      <c r="C539" s="371">
        <v>5120700101</v>
      </c>
    </row>
    <row r="540" spans="1:3">
      <c r="A540" s="371" t="s">
        <v>472</v>
      </c>
      <c r="B540" s="371" t="s">
        <v>1091</v>
      </c>
      <c r="C540" s="371">
        <v>5120050101</v>
      </c>
    </row>
    <row r="541" spans="1:3">
      <c r="A541" s="371" t="s">
        <v>472</v>
      </c>
      <c r="B541" s="371" t="s">
        <v>1092</v>
      </c>
      <c r="C541" s="371">
        <v>5105450104</v>
      </c>
    </row>
    <row r="542" spans="1:3">
      <c r="A542" s="371" t="s">
        <v>472</v>
      </c>
      <c r="B542" s="371" t="s">
        <v>1093</v>
      </c>
      <c r="C542" s="371">
        <v>5105450103</v>
      </c>
    </row>
    <row r="543" spans="1:3">
      <c r="A543" s="371" t="s">
        <v>472</v>
      </c>
      <c r="B543" s="371" t="s">
        <v>1094</v>
      </c>
      <c r="C543" s="371">
        <v>5105450101</v>
      </c>
    </row>
    <row r="544" spans="1:3">
      <c r="A544" s="371" t="s">
        <v>472</v>
      </c>
      <c r="B544" s="371" t="s">
        <v>1095</v>
      </c>
      <c r="C544" s="371">
        <v>5105450102</v>
      </c>
    </row>
    <row r="545" spans="1:3">
      <c r="A545" s="371" t="s">
        <v>472</v>
      </c>
      <c r="B545" s="371" t="s">
        <v>1096</v>
      </c>
      <c r="C545" s="371">
        <v>5105450105</v>
      </c>
    </row>
    <row r="546" spans="1:3">
      <c r="A546" s="371" t="s">
        <v>472</v>
      </c>
      <c r="B546" s="371" t="s">
        <v>1097</v>
      </c>
      <c r="C546" s="371">
        <v>5105630103</v>
      </c>
    </row>
    <row r="547" spans="1:3">
      <c r="A547" s="371" t="s">
        <v>472</v>
      </c>
      <c r="B547" s="371" t="s">
        <v>1098</v>
      </c>
      <c r="C547" s="371">
        <v>5105630101</v>
      </c>
    </row>
    <row r="548" spans="1:3">
      <c r="A548" s="371" t="s">
        <v>472</v>
      </c>
      <c r="B548" s="371" t="s">
        <v>1099</v>
      </c>
      <c r="C548" s="371">
        <v>5125100101</v>
      </c>
    </row>
    <row r="549" spans="1:3">
      <c r="A549" s="371" t="s">
        <v>472</v>
      </c>
      <c r="B549" s="371" t="s">
        <v>1100</v>
      </c>
      <c r="C549" s="371">
        <v>5125050101</v>
      </c>
    </row>
    <row r="550" spans="1:3">
      <c r="A550" s="371" t="s">
        <v>472</v>
      </c>
      <c r="B550" s="371" t="s">
        <v>1101</v>
      </c>
      <c r="C550" s="371">
        <v>5195959501</v>
      </c>
    </row>
    <row r="551" spans="1:3">
      <c r="A551" s="371" t="s">
        <v>472</v>
      </c>
      <c r="B551" s="371" t="s">
        <v>1102</v>
      </c>
      <c r="C551" s="371">
        <v>5195959502</v>
      </c>
    </row>
    <row r="552" spans="1:3">
      <c r="A552" s="371" t="s">
        <v>472</v>
      </c>
      <c r="B552" s="371" t="s">
        <v>1103</v>
      </c>
      <c r="C552" s="371">
        <v>5195800101</v>
      </c>
    </row>
    <row r="553" spans="1:3">
      <c r="A553" s="371" t="s">
        <v>472</v>
      </c>
      <c r="B553" s="371" t="s">
        <v>1104</v>
      </c>
      <c r="C553" s="371">
        <v>5195959527</v>
      </c>
    </row>
    <row r="554" spans="1:3">
      <c r="A554" s="371" t="s">
        <v>472</v>
      </c>
      <c r="B554" s="371" t="s">
        <v>1105</v>
      </c>
      <c r="C554" s="371">
        <v>5195959503</v>
      </c>
    </row>
    <row r="555" spans="1:3">
      <c r="A555" s="371" t="s">
        <v>472</v>
      </c>
      <c r="B555" s="371" t="s">
        <v>1106</v>
      </c>
      <c r="C555" s="371">
        <v>5195959531</v>
      </c>
    </row>
    <row r="556" spans="1:3">
      <c r="A556" s="371" t="s">
        <v>472</v>
      </c>
      <c r="B556" s="371" t="s">
        <v>1107</v>
      </c>
      <c r="C556" s="371">
        <v>5195959530</v>
      </c>
    </row>
    <row r="557" spans="1:3">
      <c r="A557" s="371" t="s">
        <v>472</v>
      </c>
      <c r="B557" s="371" t="s">
        <v>1108</v>
      </c>
      <c r="C557" s="371">
        <v>5195600101</v>
      </c>
    </row>
    <row r="558" spans="1:3">
      <c r="A558" s="371" t="s">
        <v>472</v>
      </c>
      <c r="B558" s="371" t="s">
        <v>1109</v>
      </c>
      <c r="C558" s="371">
        <v>5195350101</v>
      </c>
    </row>
    <row r="559" spans="1:3">
      <c r="A559" s="371" t="s">
        <v>472</v>
      </c>
      <c r="B559" s="371" t="s">
        <v>1110</v>
      </c>
      <c r="C559" s="371">
        <v>5195050101</v>
      </c>
    </row>
    <row r="560" spans="1:3">
      <c r="A560" s="371" t="s">
        <v>472</v>
      </c>
      <c r="B560" s="371" t="s">
        <v>1111</v>
      </c>
      <c r="C560" s="371">
        <v>5195959504</v>
      </c>
    </row>
    <row r="561" spans="1:3">
      <c r="A561" s="371" t="s">
        <v>472</v>
      </c>
      <c r="B561" s="371" t="s">
        <v>1112</v>
      </c>
      <c r="C561" s="371">
        <v>5195959505</v>
      </c>
    </row>
    <row r="562" spans="1:3">
      <c r="A562" s="371" t="s">
        <v>472</v>
      </c>
      <c r="B562" s="371" t="s">
        <v>1113</v>
      </c>
      <c r="C562" s="371">
        <v>5195959506</v>
      </c>
    </row>
    <row r="563" spans="1:3">
      <c r="A563" s="371" t="s">
        <v>472</v>
      </c>
      <c r="B563" s="371" t="s">
        <v>1114</v>
      </c>
      <c r="C563" s="371">
        <v>5195250101</v>
      </c>
    </row>
    <row r="564" spans="1:3">
      <c r="A564" s="371" t="s">
        <v>472</v>
      </c>
      <c r="B564" s="371" t="s">
        <v>1115</v>
      </c>
      <c r="C564" s="371">
        <v>5195959525</v>
      </c>
    </row>
    <row r="565" spans="1:3">
      <c r="A565" s="371" t="s">
        <v>472</v>
      </c>
      <c r="B565" s="371" t="s">
        <v>1116</v>
      </c>
      <c r="C565" s="371">
        <v>5195959507</v>
      </c>
    </row>
    <row r="566" spans="1:3">
      <c r="A566" s="371" t="s">
        <v>472</v>
      </c>
      <c r="B566" s="371" t="s">
        <v>1117</v>
      </c>
      <c r="C566" s="371">
        <v>5195959508</v>
      </c>
    </row>
    <row r="567" spans="1:3">
      <c r="A567" s="371" t="s">
        <v>472</v>
      </c>
      <c r="B567" s="371" t="s">
        <v>1118</v>
      </c>
      <c r="C567" s="371">
        <v>5195959526</v>
      </c>
    </row>
    <row r="568" spans="1:3">
      <c r="A568" s="371" t="s">
        <v>472</v>
      </c>
      <c r="B568" s="371" t="s">
        <v>1119</v>
      </c>
      <c r="C568" s="371">
        <v>5195959509</v>
      </c>
    </row>
    <row r="569" spans="1:3">
      <c r="A569" s="371" t="s">
        <v>472</v>
      </c>
      <c r="B569" s="371" t="s">
        <v>1120</v>
      </c>
      <c r="C569" s="371">
        <v>5195959510</v>
      </c>
    </row>
    <row r="570" spans="1:3">
      <c r="A570" s="371" t="s">
        <v>472</v>
      </c>
      <c r="B570" s="371" t="s">
        <v>1121</v>
      </c>
      <c r="C570" s="371">
        <v>5195400101</v>
      </c>
    </row>
    <row r="571" spans="1:3">
      <c r="A571" s="371" t="s">
        <v>472</v>
      </c>
      <c r="B571" s="371" t="s">
        <v>1122</v>
      </c>
      <c r="C571" s="371">
        <v>5195500101</v>
      </c>
    </row>
    <row r="572" spans="1:3">
      <c r="A572" s="371" t="s">
        <v>472</v>
      </c>
      <c r="B572" s="371" t="s">
        <v>1123</v>
      </c>
      <c r="C572" s="371">
        <v>5195959511</v>
      </c>
    </row>
    <row r="573" spans="1:3">
      <c r="A573" s="371" t="s">
        <v>472</v>
      </c>
      <c r="B573" s="371" t="s">
        <v>1124</v>
      </c>
      <c r="C573" s="371">
        <v>5195959528</v>
      </c>
    </row>
    <row r="574" spans="1:3">
      <c r="A574" s="371" t="s">
        <v>472</v>
      </c>
      <c r="B574" s="371" t="s">
        <v>1125</v>
      </c>
      <c r="C574" s="371">
        <v>5195959512</v>
      </c>
    </row>
    <row r="575" spans="1:3">
      <c r="A575" s="371" t="s">
        <v>472</v>
      </c>
      <c r="B575" s="371" t="s">
        <v>1126</v>
      </c>
      <c r="C575" s="371">
        <v>5195959513</v>
      </c>
    </row>
    <row r="576" spans="1:3">
      <c r="A576" s="371" t="s">
        <v>472</v>
      </c>
      <c r="B576" s="371" t="s">
        <v>1127</v>
      </c>
      <c r="C576" s="371">
        <v>5195200101</v>
      </c>
    </row>
    <row r="577" spans="1:3">
      <c r="A577" s="371" t="s">
        <v>472</v>
      </c>
      <c r="B577" s="371" t="s">
        <v>1128</v>
      </c>
      <c r="C577" s="371">
        <v>5195959515</v>
      </c>
    </row>
    <row r="578" spans="1:3">
      <c r="A578" s="371" t="s">
        <v>472</v>
      </c>
      <c r="B578" s="371" t="s">
        <v>1129</v>
      </c>
      <c r="C578" s="371">
        <v>5195959516</v>
      </c>
    </row>
    <row r="579" spans="1:3">
      <c r="A579" s="371" t="s">
        <v>472</v>
      </c>
      <c r="B579" s="371" t="s">
        <v>1130</v>
      </c>
      <c r="C579" s="371">
        <v>5195959517</v>
      </c>
    </row>
    <row r="580" spans="1:3">
      <c r="A580" s="371" t="s">
        <v>472</v>
      </c>
      <c r="B580" s="371" t="s">
        <v>1131</v>
      </c>
      <c r="C580" s="371">
        <v>5195959518</v>
      </c>
    </row>
    <row r="581" spans="1:3">
      <c r="A581" s="371" t="s">
        <v>472</v>
      </c>
      <c r="B581" s="371" t="s">
        <v>1132</v>
      </c>
      <c r="C581" s="371">
        <v>5195700101</v>
      </c>
    </row>
    <row r="582" spans="1:3">
      <c r="A582" s="371" t="s">
        <v>472</v>
      </c>
      <c r="B582" s="371" t="s">
        <v>1133</v>
      </c>
      <c r="C582" s="371">
        <v>5195959519</v>
      </c>
    </row>
    <row r="583" spans="1:3">
      <c r="A583" s="371" t="s">
        <v>472</v>
      </c>
      <c r="B583" s="371" t="s">
        <v>1134</v>
      </c>
      <c r="C583" s="371">
        <v>5195100102</v>
      </c>
    </row>
    <row r="584" spans="1:3">
      <c r="A584" s="371" t="s">
        <v>472</v>
      </c>
      <c r="B584" s="371" t="s">
        <v>1135</v>
      </c>
      <c r="C584" s="371">
        <v>5195959520</v>
      </c>
    </row>
    <row r="585" spans="1:3">
      <c r="A585" s="371" t="s">
        <v>472</v>
      </c>
      <c r="B585" s="371" t="s">
        <v>1136</v>
      </c>
      <c r="C585" s="371">
        <v>5195550101</v>
      </c>
    </row>
    <row r="586" spans="1:3">
      <c r="A586" s="371" t="s">
        <v>472</v>
      </c>
      <c r="B586" s="371" t="s">
        <v>1137</v>
      </c>
      <c r="C586" s="371">
        <v>5195150101</v>
      </c>
    </row>
    <row r="587" spans="1:3">
      <c r="A587" s="371" t="s">
        <v>472</v>
      </c>
      <c r="B587" s="371" t="s">
        <v>1138</v>
      </c>
      <c r="C587" s="371">
        <v>5195959521</v>
      </c>
    </row>
    <row r="588" spans="1:3">
      <c r="A588" s="371" t="s">
        <v>472</v>
      </c>
      <c r="B588" s="371" t="s">
        <v>1139</v>
      </c>
      <c r="C588" s="371">
        <v>5195959522</v>
      </c>
    </row>
    <row r="589" spans="1:3">
      <c r="A589" s="371" t="s">
        <v>472</v>
      </c>
      <c r="B589" s="371" t="s">
        <v>1140</v>
      </c>
      <c r="C589" s="371">
        <v>5195959595</v>
      </c>
    </row>
    <row r="590" spans="1:3">
      <c r="A590" s="371" t="s">
        <v>472</v>
      </c>
      <c r="B590" s="371" t="s">
        <v>1141</v>
      </c>
      <c r="C590" s="371">
        <v>5195650101</v>
      </c>
    </row>
    <row r="591" spans="1:3">
      <c r="A591" s="371" t="s">
        <v>472</v>
      </c>
      <c r="B591" s="371" t="s">
        <v>1142</v>
      </c>
      <c r="C591" s="371">
        <v>5195750101</v>
      </c>
    </row>
    <row r="592" spans="1:3">
      <c r="A592" s="371" t="s">
        <v>472</v>
      </c>
      <c r="B592" s="371" t="s">
        <v>1143</v>
      </c>
      <c r="C592" s="371">
        <v>5195100103</v>
      </c>
    </row>
    <row r="593" spans="1:3">
      <c r="A593" s="371" t="s">
        <v>472</v>
      </c>
      <c r="B593" s="371" t="s">
        <v>1144</v>
      </c>
      <c r="C593" s="371">
        <v>5195959524</v>
      </c>
    </row>
    <row r="594" spans="1:3">
      <c r="A594" s="371" t="s">
        <v>472</v>
      </c>
      <c r="B594" s="371" t="s">
        <v>1145</v>
      </c>
      <c r="C594" s="371">
        <v>5195600102</v>
      </c>
    </row>
    <row r="595" spans="1:3">
      <c r="A595" s="371" t="s">
        <v>472</v>
      </c>
      <c r="B595" s="371" t="s">
        <v>1146</v>
      </c>
      <c r="C595" s="371">
        <v>5195100101</v>
      </c>
    </row>
    <row r="596" spans="1:3">
      <c r="A596" s="371" t="s">
        <v>472</v>
      </c>
      <c r="B596" s="371" t="s">
        <v>1147</v>
      </c>
      <c r="C596" s="371">
        <v>5195100104</v>
      </c>
    </row>
    <row r="597" spans="1:3">
      <c r="A597" s="371" t="s">
        <v>472</v>
      </c>
      <c r="B597" s="371" t="s">
        <v>1148</v>
      </c>
      <c r="C597" s="371">
        <v>5195450101</v>
      </c>
    </row>
    <row r="598" spans="1:3">
      <c r="A598" s="371" t="s">
        <v>472</v>
      </c>
      <c r="B598" s="371" t="s">
        <v>1149</v>
      </c>
      <c r="C598" s="371">
        <v>5195300101</v>
      </c>
    </row>
    <row r="599" spans="1:3">
      <c r="A599" s="371" t="s">
        <v>472</v>
      </c>
      <c r="B599" s="371" t="s">
        <v>1150</v>
      </c>
      <c r="C599" s="371">
        <v>5155050102</v>
      </c>
    </row>
    <row r="600" spans="1:3">
      <c r="A600" s="371" t="s">
        <v>472</v>
      </c>
      <c r="B600" s="371" t="s">
        <v>1151</v>
      </c>
      <c r="C600" s="371">
        <v>5155050101</v>
      </c>
    </row>
    <row r="601" spans="1:3">
      <c r="A601" s="371" t="s">
        <v>472</v>
      </c>
      <c r="B601" s="371" t="s">
        <v>1152</v>
      </c>
      <c r="C601" s="371">
        <v>5155959595</v>
      </c>
    </row>
    <row r="602" spans="1:3">
      <c r="A602" s="371" t="s">
        <v>472</v>
      </c>
      <c r="B602" s="371" t="s">
        <v>1153</v>
      </c>
      <c r="C602" s="371">
        <v>5155150101</v>
      </c>
    </row>
    <row r="603" spans="1:3">
      <c r="A603" s="371" t="s">
        <v>472</v>
      </c>
      <c r="B603" s="371" t="s">
        <v>1154</v>
      </c>
      <c r="C603" s="371">
        <v>5155150102</v>
      </c>
    </row>
    <row r="604" spans="1:3">
      <c r="A604" s="371" t="s">
        <v>472</v>
      </c>
      <c r="B604" s="371" t="s">
        <v>1155</v>
      </c>
      <c r="C604" s="371">
        <v>5155200101</v>
      </c>
    </row>
    <row r="605" spans="1:3">
      <c r="A605" s="371" t="s">
        <v>472</v>
      </c>
      <c r="B605" s="371" t="s">
        <v>1156</v>
      </c>
      <c r="C605" s="371">
        <v>5105660102</v>
      </c>
    </row>
    <row r="606" spans="1:3">
      <c r="A606" s="371" t="s">
        <v>472</v>
      </c>
      <c r="B606" s="371" t="s">
        <v>1157</v>
      </c>
      <c r="C606" s="371">
        <v>5105660103</v>
      </c>
    </row>
    <row r="607" spans="1:3">
      <c r="A607" s="371" t="s">
        <v>472</v>
      </c>
      <c r="B607" s="371" t="s">
        <v>1158</v>
      </c>
      <c r="C607" s="371">
        <v>5105660101</v>
      </c>
    </row>
    <row r="608" spans="1:3">
      <c r="A608" s="371" t="s">
        <v>472</v>
      </c>
      <c r="B608" s="371" t="s">
        <v>1159</v>
      </c>
      <c r="C608" s="371">
        <v>5140050101</v>
      </c>
    </row>
    <row r="609" spans="1:3">
      <c r="A609" s="371" t="s">
        <v>472</v>
      </c>
      <c r="B609" s="371" t="s">
        <v>1160</v>
      </c>
      <c r="C609" s="371">
        <v>5140959595</v>
      </c>
    </row>
    <row r="610" spans="1:3">
      <c r="A610" s="371" t="s">
        <v>472</v>
      </c>
      <c r="B610" s="371" t="s">
        <v>1161</v>
      </c>
      <c r="C610" s="371">
        <v>5140150101</v>
      </c>
    </row>
    <row r="611" spans="1:3">
      <c r="A611" s="371" t="s">
        <v>472</v>
      </c>
      <c r="B611" s="371" t="s">
        <v>657</v>
      </c>
      <c r="C611" s="371">
        <v>5110300101</v>
      </c>
    </row>
    <row r="612" spans="1:3">
      <c r="A612" s="371" t="s">
        <v>472</v>
      </c>
      <c r="B612" s="371" t="s">
        <v>658</v>
      </c>
      <c r="C612" s="371">
        <v>5110250101</v>
      </c>
    </row>
    <row r="613" spans="1:3">
      <c r="A613" s="371" t="s">
        <v>472</v>
      </c>
      <c r="B613" s="371" t="s">
        <v>1162</v>
      </c>
      <c r="C613" s="371">
        <v>5110350101</v>
      </c>
    </row>
    <row r="614" spans="1:3">
      <c r="A614" s="371" t="s">
        <v>472</v>
      </c>
      <c r="B614" s="371" t="s">
        <v>1163</v>
      </c>
      <c r="C614" s="371">
        <v>5110150101</v>
      </c>
    </row>
    <row r="615" spans="1:3">
      <c r="A615" s="371" t="s">
        <v>472</v>
      </c>
      <c r="B615" s="371" t="s">
        <v>1164</v>
      </c>
      <c r="C615" s="371">
        <v>5110200101</v>
      </c>
    </row>
    <row r="616" spans="1:3">
      <c r="A616" s="371" t="s">
        <v>472</v>
      </c>
      <c r="B616" s="371" t="s">
        <v>1165</v>
      </c>
      <c r="C616" s="371">
        <v>5110050101</v>
      </c>
    </row>
    <row r="617" spans="1:3">
      <c r="A617" s="371" t="s">
        <v>472</v>
      </c>
      <c r="B617" s="371" t="s">
        <v>1166</v>
      </c>
      <c r="C617" s="371">
        <v>5110959595</v>
      </c>
    </row>
    <row r="618" spans="1:3">
      <c r="A618" s="371" t="s">
        <v>472</v>
      </c>
      <c r="B618" s="371" t="s">
        <v>1167</v>
      </c>
      <c r="C618" s="371">
        <v>5110959502</v>
      </c>
    </row>
    <row r="619" spans="1:3">
      <c r="A619" s="371" t="s">
        <v>472</v>
      </c>
      <c r="B619" s="371" t="s">
        <v>1168</v>
      </c>
      <c r="C619" s="371">
        <v>5110100101</v>
      </c>
    </row>
    <row r="620" spans="1:3">
      <c r="A620" s="371" t="s">
        <v>472</v>
      </c>
      <c r="B620" s="371" t="s">
        <v>1169</v>
      </c>
      <c r="C620" s="371">
        <v>5110959501</v>
      </c>
    </row>
    <row r="621" spans="1:3">
      <c r="A621" s="371" t="s">
        <v>472</v>
      </c>
      <c r="B621" s="371" t="s">
        <v>1170</v>
      </c>
      <c r="C621" s="371">
        <v>5115150101</v>
      </c>
    </row>
    <row r="622" spans="1:3">
      <c r="A622" s="371" t="s">
        <v>472</v>
      </c>
      <c r="B622" s="371" t="s">
        <v>1171</v>
      </c>
      <c r="C622" s="371">
        <v>5115100101</v>
      </c>
    </row>
    <row r="623" spans="1:3">
      <c r="A623" s="371" t="s">
        <v>472</v>
      </c>
      <c r="B623" s="371" t="s">
        <v>1172</v>
      </c>
      <c r="C623" s="371">
        <v>5115250101</v>
      </c>
    </row>
    <row r="624" spans="1:3">
      <c r="A624" s="371" t="s">
        <v>472</v>
      </c>
      <c r="B624" s="371" t="s">
        <v>1173</v>
      </c>
      <c r="C624" s="371">
        <v>5115400101</v>
      </c>
    </row>
    <row r="625" spans="1:3">
      <c r="A625" s="371" t="s">
        <v>472</v>
      </c>
      <c r="B625" s="371" t="s">
        <v>1174</v>
      </c>
      <c r="C625" s="371">
        <v>5115959501</v>
      </c>
    </row>
    <row r="626" spans="1:3">
      <c r="A626" s="371" t="s">
        <v>472</v>
      </c>
      <c r="B626" s="371" t="s">
        <v>1175</v>
      </c>
      <c r="C626" s="371">
        <v>5115959503</v>
      </c>
    </row>
    <row r="627" spans="1:3">
      <c r="A627" s="371" t="s">
        <v>472</v>
      </c>
      <c r="B627" s="371" t="s">
        <v>1176</v>
      </c>
      <c r="C627" s="371">
        <v>5115959502</v>
      </c>
    </row>
    <row r="628" spans="1:3">
      <c r="A628" s="371" t="s">
        <v>472</v>
      </c>
      <c r="B628" s="371" t="s">
        <v>1177</v>
      </c>
      <c r="C628" s="371">
        <v>5115450101</v>
      </c>
    </row>
    <row r="629" spans="1:3">
      <c r="A629" s="371" t="s">
        <v>472</v>
      </c>
      <c r="B629" s="371" t="s">
        <v>1178</v>
      </c>
      <c r="C629" s="371">
        <v>5115050101</v>
      </c>
    </row>
    <row r="630" spans="1:3">
      <c r="A630" s="371" t="s">
        <v>472</v>
      </c>
      <c r="B630" s="371" t="s">
        <v>1179</v>
      </c>
      <c r="C630" s="371">
        <v>5115959595</v>
      </c>
    </row>
    <row r="631" spans="1:3">
      <c r="A631" s="371" t="s">
        <v>472</v>
      </c>
      <c r="B631" s="371" t="s">
        <v>1180</v>
      </c>
      <c r="C631" s="371">
        <v>5195959529</v>
      </c>
    </row>
    <row r="632" spans="1:3">
      <c r="A632" s="371" t="s">
        <v>472</v>
      </c>
      <c r="B632" s="371" t="s">
        <v>1181</v>
      </c>
      <c r="C632" s="371">
        <v>5195959523</v>
      </c>
    </row>
    <row r="633" spans="1:3">
      <c r="A633" s="371" t="s">
        <v>472</v>
      </c>
      <c r="B633" s="371" t="s">
        <v>1182</v>
      </c>
      <c r="C633" s="371">
        <v>5195959514</v>
      </c>
    </row>
    <row r="634" spans="1:3">
      <c r="A634" s="371" t="s">
        <v>472</v>
      </c>
      <c r="B634" s="371" t="s">
        <v>1183</v>
      </c>
      <c r="C634" s="371">
        <v>5145600102</v>
      </c>
    </row>
    <row r="635" spans="1:3">
      <c r="A635" s="371" t="s">
        <v>472</v>
      </c>
      <c r="B635" s="371" t="s">
        <v>1184</v>
      </c>
      <c r="C635" s="371">
        <v>5145650101</v>
      </c>
    </row>
    <row r="636" spans="1:3">
      <c r="A636" s="371" t="s">
        <v>472</v>
      </c>
      <c r="B636" s="371" t="s">
        <v>1185</v>
      </c>
      <c r="C636" s="371">
        <v>5145400101</v>
      </c>
    </row>
    <row r="637" spans="1:3">
      <c r="A637" s="371" t="s">
        <v>472</v>
      </c>
      <c r="B637" s="371" t="s">
        <v>1186</v>
      </c>
      <c r="C637" s="371">
        <v>5145100101</v>
      </c>
    </row>
    <row r="638" spans="1:3">
      <c r="A638" s="371" t="s">
        <v>472</v>
      </c>
      <c r="B638" s="371" t="s">
        <v>1187</v>
      </c>
      <c r="C638" s="371">
        <v>5145200102</v>
      </c>
    </row>
    <row r="639" spans="1:3">
      <c r="A639" s="371" t="s">
        <v>472</v>
      </c>
      <c r="B639" s="371" t="s">
        <v>1188</v>
      </c>
      <c r="C639" s="371">
        <v>5145250101</v>
      </c>
    </row>
    <row r="640" spans="1:3">
      <c r="A640" s="371" t="s">
        <v>472</v>
      </c>
      <c r="B640" s="371" t="s">
        <v>1189</v>
      </c>
      <c r="C640" s="371">
        <v>5145250103</v>
      </c>
    </row>
    <row r="641" spans="1:3">
      <c r="A641" s="371" t="s">
        <v>472</v>
      </c>
      <c r="B641" s="371" t="s">
        <v>1190</v>
      </c>
      <c r="C641" s="371">
        <v>5145250102</v>
      </c>
    </row>
    <row r="642" spans="1:3">
      <c r="A642" s="371" t="s">
        <v>472</v>
      </c>
      <c r="B642" s="371" t="s">
        <v>1191</v>
      </c>
      <c r="C642" s="371">
        <v>5145600101</v>
      </c>
    </row>
    <row r="643" spans="1:3">
      <c r="A643" s="371" t="s">
        <v>472</v>
      </c>
      <c r="B643" s="371" t="s">
        <v>1192</v>
      </c>
      <c r="C643" s="371">
        <v>5145300104</v>
      </c>
    </row>
    <row r="644" spans="1:3">
      <c r="A644" s="371" t="s">
        <v>472</v>
      </c>
      <c r="B644" s="371" t="s">
        <v>1193</v>
      </c>
      <c r="C644" s="371">
        <v>5145300103</v>
      </c>
    </row>
    <row r="645" spans="1:3">
      <c r="A645" s="371" t="s">
        <v>472</v>
      </c>
      <c r="B645" s="371" t="s">
        <v>1194</v>
      </c>
      <c r="C645" s="371">
        <v>5145250104</v>
      </c>
    </row>
    <row r="646" spans="1:3">
      <c r="A646" s="371" t="s">
        <v>472</v>
      </c>
      <c r="B646" s="371" t="s">
        <v>1195</v>
      </c>
      <c r="C646" s="371">
        <v>5145150101</v>
      </c>
    </row>
    <row r="647" spans="1:3">
      <c r="A647" s="371" t="s">
        <v>472</v>
      </c>
      <c r="B647" s="371" t="s">
        <v>1196</v>
      </c>
      <c r="C647" s="371">
        <v>5145300101</v>
      </c>
    </row>
    <row r="648" spans="1:3">
      <c r="A648" s="371" t="s">
        <v>472</v>
      </c>
      <c r="B648" s="371" t="s">
        <v>1197</v>
      </c>
      <c r="C648" s="371">
        <v>5145200101</v>
      </c>
    </row>
    <row r="649" spans="1:3">
      <c r="A649" s="371" t="s">
        <v>472</v>
      </c>
      <c r="B649" s="371" t="s">
        <v>1198</v>
      </c>
      <c r="C649" s="371">
        <v>5145300102</v>
      </c>
    </row>
    <row r="650" spans="1:3">
      <c r="A650" s="371" t="s">
        <v>472</v>
      </c>
      <c r="B650" s="371" t="s">
        <v>1199</v>
      </c>
      <c r="C650" s="371">
        <v>5145200195</v>
      </c>
    </row>
    <row r="651" spans="1:3">
      <c r="A651" s="371" t="s">
        <v>472</v>
      </c>
      <c r="B651" s="371" t="s">
        <v>1199</v>
      </c>
      <c r="C651" s="371">
        <v>5145250195</v>
      </c>
    </row>
    <row r="652" spans="1:3">
      <c r="A652" s="371" t="s">
        <v>472</v>
      </c>
      <c r="B652" s="371" t="s">
        <v>1199</v>
      </c>
      <c r="C652" s="371">
        <v>5145300195</v>
      </c>
    </row>
    <row r="653" spans="1:3">
      <c r="A653" s="371" t="s">
        <v>472</v>
      </c>
      <c r="B653" s="371" t="s">
        <v>1199</v>
      </c>
      <c r="C653" s="371">
        <v>5145600195</v>
      </c>
    </row>
    <row r="654" spans="1:3">
      <c r="A654" s="371" t="s">
        <v>472</v>
      </c>
      <c r="B654" s="371" t="s">
        <v>1200</v>
      </c>
      <c r="C654" s="371">
        <v>5145600104</v>
      </c>
    </row>
    <row r="655" spans="1:3">
      <c r="A655" s="371" t="s">
        <v>472</v>
      </c>
      <c r="B655" s="371" t="s">
        <v>1201</v>
      </c>
      <c r="C655" s="371">
        <v>5145600103</v>
      </c>
    </row>
    <row r="656" spans="1:3">
      <c r="A656" s="371" t="s">
        <v>472</v>
      </c>
      <c r="B656" s="371" t="s">
        <v>1202</v>
      </c>
      <c r="C656" s="371">
        <v>5145600105</v>
      </c>
    </row>
    <row r="657" spans="1:4">
      <c r="A657" s="371" t="s">
        <v>472</v>
      </c>
      <c r="B657" s="371" t="s">
        <v>1203</v>
      </c>
      <c r="C657" s="371">
        <v>5145050101</v>
      </c>
    </row>
    <row r="658" spans="1:4">
      <c r="A658" s="371" t="s">
        <v>472</v>
      </c>
      <c r="B658" s="371" t="s">
        <v>1204</v>
      </c>
      <c r="C658" s="371">
        <v>5105060104</v>
      </c>
    </row>
    <row r="659" spans="1:4">
      <c r="A659" s="371" t="s">
        <v>472</v>
      </c>
      <c r="B659" s="371" t="s">
        <v>1205</v>
      </c>
      <c r="C659" s="371">
        <v>5105060102</v>
      </c>
    </row>
    <row r="660" spans="1:4">
      <c r="A660" s="371" t="s">
        <v>472</v>
      </c>
      <c r="B660" s="371" t="s">
        <v>1206</v>
      </c>
      <c r="C660" s="371">
        <v>5105060103</v>
      </c>
    </row>
    <row r="661" spans="1:4">
      <c r="A661" s="371" t="s">
        <v>472</v>
      </c>
      <c r="B661" s="371" t="s">
        <v>1249</v>
      </c>
      <c r="C661" s="371">
        <v>5130150101</v>
      </c>
      <c r="D661" t="str">
        <f t="shared" ref="D661:D670" si="0">+_xlfn.CONCAT(B661," "," ")</f>
        <v xml:space="preserve">(Seguros) Corriente Debil    </v>
      </c>
    </row>
    <row r="662" spans="1:4">
      <c r="A662" s="371" t="s">
        <v>472</v>
      </c>
      <c r="B662" s="371" t="s">
        <v>1250</v>
      </c>
      <c r="C662" s="371">
        <v>5130100101</v>
      </c>
      <c r="D662" t="str">
        <f t="shared" si="0"/>
        <v xml:space="preserve">(Seguros) Cumplimiento    </v>
      </c>
    </row>
    <row r="663" spans="1:4">
      <c r="A663" s="371" t="s">
        <v>472</v>
      </c>
      <c r="B663" s="371" t="s">
        <v>1251</v>
      </c>
      <c r="C663" s="371">
        <v>5130400101</v>
      </c>
      <c r="D663" t="str">
        <f t="shared" si="0"/>
        <v xml:space="preserve">(Seguros) Flota y Equipo De Transporte    </v>
      </c>
    </row>
    <row r="664" spans="1:4">
      <c r="A664" s="371" t="s">
        <v>472</v>
      </c>
      <c r="B664" s="371" t="s">
        <v>1252</v>
      </c>
      <c r="C664" s="371">
        <v>5130250101</v>
      </c>
      <c r="D664" t="str">
        <f t="shared" si="0"/>
        <v xml:space="preserve">(Seguros) Incendio      </v>
      </c>
    </row>
    <row r="665" spans="1:4">
      <c r="A665" s="371" t="s">
        <v>472</v>
      </c>
      <c r="B665" s="371" t="s">
        <v>1253</v>
      </c>
      <c r="C665" s="371">
        <v>5130800101</v>
      </c>
      <c r="D665" t="str">
        <f t="shared" si="0"/>
        <v xml:space="preserve">(Seguros) Lucro Cesante    </v>
      </c>
    </row>
    <row r="666" spans="1:4">
      <c r="A666" s="371" t="s">
        <v>472</v>
      </c>
      <c r="B666" s="371" t="s">
        <v>1254</v>
      </c>
      <c r="C666" s="371">
        <v>5130050101</v>
      </c>
      <c r="D666" t="str">
        <f t="shared" si="0"/>
        <v xml:space="preserve">(Seguros) Manejo    </v>
      </c>
    </row>
    <row r="667" spans="1:4">
      <c r="A667" s="371" t="s">
        <v>472</v>
      </c>
      <c r="B667" s="371" t="s">
        <v>1255</v>
      </c>
      <c r="C667" s="371">
        <v>5130750101</v>
      </c>
      <c r="D667" t="str">
        <f t="shared" si="0"/>
        <v xml:space="preserve">(Seguros) Obligatorio Accidente De Transito    </v>
      </c>
    </row>
    <row r="668" spans="1:4">
      <c r="A668" s="371" t="s">
        <v>472</v>
      </c>
      <c r="B668" s="371" t="s">
        <v>1256</v>
      </c>
      <c r="C668" s="371">
        <v>5130950101</v>
      </c>
      <c r="D668" t="str">
        <f t="shared" si="0"/>
        <v xml:space="preserve">(Seguros) Otros    </v>
      </c>
    </row>
    <row r="669" spans="1:4">
      <c r="A669" s="371" t="s">
        <v>472</v>
      </c>
      <c r="B669" s="371" t="s">
        <v>1256</v>
      </c>
      <c r="C669" s="371">
        <v>5130959501</v>
      </c>
      <c r="D669" t="str">
        <f t="shared" si="0"/>
        <v xml:space="preserve">(Seguros) Otros    </v>
      </c>
    </row>
    <row r="670" spans="1:4">
      <c r="A670" s="371" t="s">
        <v>472</v>
      </c>
      <c r="B670" s="371" t="s">
        <v>1256</v>
      </c>
      <c r="C670" s="371">
        <v>5130959595</v>
      </c>
      <c r="D670" t="str">
        <f t="shared" si="0"/>
        <v xml:space="preserve">(Seguros) Otros    </v>
      </c>
    </row>
    <row r="671" spans="1:4">
      <c r="A671" s="371" t="s">
        <v>472</v>
      </c>
      <c r="B671" s="371" t="s">
        <v>1257</v>
      </c>
      <c r="C671" s="371">
        <v>5105540195</v>
      </c>
      <c r="D671" t="str">
        <f>+_xlfn.CONCAT(B671," "," ")</f>
        <v xml:space="preserve">(seguros) Otros Seguros    </v>
      </c>
    </row>
    <row r="672" spans="1:4">
      <c r="A672" s="371" t="s">
        <v>472</v>
      </c>
      <c r="B672" s="371" t="s">
        <v>1258</v>
      </c>
      <c r="C672" s="371">
        <v>5130450101</v>
      </c>
      <c r="D672" t="str">
        <f t="shared" ref="D672:D681" si="1">+_xlfn.CONCAT(B672," "," ")</f>
        <v xml:space="preserve">(Seguros) Poliza estudiantil    </v>
      </c>
    </row>
    <row r="673" spans="1:4">
      <c r="A673" s="371" t="s">
        <v>472</v>
      </c>
      <c r="B673" s="371" t="s">
        <v>1258</v>
      </c>
      <c r="C673" s="371">
        <v>5130950102</v>
      </c>
      <c r="D673" t="str">
        <f t="shared" si="1"/>
        <v xml:space="preserve">(Seguros) Poliza estudiantil    </v>
      </c>
    </row>
    <row r="674" spans="1:4">
      <c r="A674" s="371" t="s">
        <v>472</v>
      </c>
      <c r="B674" s="371" t="s">
        <v>1259</v>
      </c>
      <c r="C674" s="371">
        <v>5130950103</v>
      </c>
      <c r="D674" t="str">
        <f t="shared" si="1"/>
        <v xml:space="preserve">(Seguros) Poliza Exequial    </v>
      </c>
    </row>
    <row r="675" spans="1:4">
      <c r="A675" s="371" t="s">
        <v>472</v>
      </c>
      <c r="B675" s="371" t="s">
        <v>1260</v>
      </c>
      <c r="C675" s="371">
        <v>5130600101</v>
      </c>
      <c r="D675" t="str">
        <f t="shared" si="1"/>
        <v xml:space="preserve">(Seguros) Responsabilidad Civil y Extracontractual    </v>
      </c>
    </row>
    <row r="676" spans="1:4">
      <c r="A676" s="371" t="s">
        <v>472</v>
      </c>
      <c r="B676" s="371" t="s">
        <v>1261</v>
      </c>
      <c r="C676" s="371">
        <v>5130700101</v>
      </c>
      <c r="D676" t="str">
        <f t="shared" si="1"/>
        <v xml:space="preserve">(Seguros) Rotura De Maquinaria    </v>
      </c>
    </row>
    <row r="677" spans="1:4">
      <c r="A677" s="371" t="s">
        <v>472</v>
      </c>
      <c r="B677" s="371" t="s">
        <v>1262</v>
      </c>
      <c r="C677" s="371">
        <v>5105540101</v>
      </c>
      <c r="D677" t="str">
        <f t="shared" si="1"/>
        <v xml:space="preserve">(seguros) Seguros de Vida    </v>
      </c>
    </row>
    <row r="678" spans="1:4">
      <c r="A678" s="371" t="s">
        <v>472</v>
      </c>
      <c r="B678" s="371" t="s">
        <v>1263</v>
      </c>
      <c r="C678" s="371">
        <v>5130350101</v>
      </c>
      <c r="D678" t="str">
        <f t="shared" si="1"/>
        <v xml:space="preserve">(Seguros) Sustraccion y Hurto    </v>
      </c>
    </row>
    <row r="679" spans="1:4">
      <c r="A679" s="371" t="s">
        <v>472</v>
      </c>
      <c r="B679" s="371" t="s">
        <v>1264</v>
      </c>
      <c r="C679" s="371">
        <v>5130300101</v>
      </c>
      <c r="D679" t="str">
        <f t="shared" si="1"/>
        <v xml:space="preserve">(Seguros) Terremoto    </v>
      </c>
    </row>
    <row r="680" spans="1:4">
      <c r="A680" s="371" t="s">
        <v>472</v>
      </c>
      <c r="B680" s="371" t="s">
        <v>1265</v>
      </c>
      <c r="C680" s="371">
        <v>5130850101</v>
      </c>
      <c r="D680" t="str">
        <f t="shared" si="1"/>
        <v xml:space="preserve">(Seguros) Transporte De Mercancia    </v>
      </c>
    </row>
    <row r="681" spans="1:4">
      <c r="A681" s="371" t="s">
        <v>472</v>
      </c>
      <c r="B681" s="371" t="s">
        <v>1266</v>
      </c>
      <c r="C681" s="371">
        <v>5130200101</v>
      </c>
      <c r="D681" t="str">
        <f t="shared" si="1"/>
        <v xml:space="preserve">(Seguros) Vida Colectiva    </v>
      </c>
    </row>
    <row r="682" spans="1:4">
      <c r="A682" s="371" t="s">
        <v>472</v>
      </c>
      <c r="B682" s="371" t="s">
        <v>1207</v>
      </c>
      <c r="C682" s="371">
        <v>5135250101</v>
      </c>
    </row>
    <row r="683" spans="1:4">
      <c r="A683" s="371" t="s">
        <v>472</v>
      </c>
      <c r="B683" s="371" t="s">
        <v>1208</v>
      </c>
      <c r="C683" s="371">
        <v>5135050101</v>
      </c>
    </row>
    <row r="684" spans="1:4">
      <c r="A684" s="371" t="s">
        <v>472</v>
      </c>
      <c r="B684" s="371" t="s">
        <v>1209</v>
      </c>
      <c r="C684" s="371">
        <v>5135150101</v>
      </c>
    </row>
    <row r="685" spans="1:4">
      <c r="A685" s="371" t="s">
        <v>472</v>
      </c>
      <c r="B685" s="371" t="s">
        <v>1210</v>
      </c>
      <c r="C685" s="371">
        <v>5135400101</v>
      </c>
    </row>
    <row r="686" spans="1:4">
      <c r="A686" s="371" t="s">
        <v>472</v>
      </c>
      <c r="B686" s="371" t="s">
        <v>1211</v>
      </c>
      <c r="C686" s="371">
        <v>5135959501</v>
      </c>
    </row>
    <row r="687" spans="1:4">
      <c r="A687" s="371" t="s">
        <v>472</v>
      </c>
      <c r="B687" s="371" t="s">
        <v>1212</v>
      </c>
      <c r="C687" s="371">
        <v>5135300101</v>
      </c>
    </row>
    <row r="688" spans="1:4">
      <c r="A688" s="371" t="s">
        <v>472</v>
      </c>
      <c r="B688" s="371" t="s">
        <v>1213</v>
      </c>
      <c r="C688" s="371">
        <v>5135550101</v>
      </c>
    </row>
    <row r="689" spans="1:3">
      <c r="A689" s="371" t="s">
        <v>472</v>
      </c>
      <c r="B689" s="371" t="s">
        <v>1214</v>
      </c>
      <c r="C689" s="371">
        <v>5135959503</v>
      </c>
    </row>
    <row r="690" spans="1:3">
      <c r="A690" s="371" t="s">
        <v>472</v>
      </c>
      <c r="B690" s="371" t="s">
        <v>1215</v>
      </c>
      <c r="C690" s="371">
        <v>5135959502</v>
      </c>
    </row>
    <row r="691" spans="1:3">
      <c r="A691" s="371" t="s">
        <v>472</v>
      </c>
      <c r="B691" s="371" t="s">
        <v>1216</v>
      </c>
      <c r="C691" s="371">
        <v>5135959504</v>
      </c>
    </row>
    <row r="692" spans="1:3">
      <c r="A692" s="371" t="s">
        <v>472</v>
      </c>
      <c r="B692" s="371" t="s">
        <v>1217</v>
      </c>
      <c r="C692" s="371">
        <v>5135450101</v>
      </c>
    </row>
    <row r="693" spans="1:3">
      <c r="A693" s="371" t="s">
        <v>472</v>
      </c>
      <c r="B693" s="371" t="s">
        <v>1218</v>
      </c>
      <c r="C693" s="371">
        <v>5135959595</v>
      </c>
    </row>
    <row r="694" spans="1:3">
      <c r="A694" s="371" t="s">
        <v>472</v>
      </c>
      <c r="B694" s="371" t="s">
        <v>1219</v>
      </c>
      <c r="C694" s="371">
        <v>5135200101</v>
      </c>
    </row>
    <row r="695" spans="1:3">
      <c r="A695" s="371" t="s">
        <v>472</v>
      </c>
      <c r="B695" s="371" t="s">
        <v>1220</v>
      </c>
      <c r="C695" s="371">
        <v>5135600101</v>
      </c>
    </row>
    <row r="696" spans="1:3">
      <c r="A696" s="371" t="s">
        <v>472</v>
      </c>
      <c r="B696" s="371" t="s">
        <v>1221</v>
      </c>
      <c r="C696" s="371">
        <v>5135350101</v>
      </c>
    </row>
    <row r="697" spans="1:3">
      <c r="A697" s="371" t="s">
        <v>472</v>
      </c>
      <c r="B697" s="371" t="s">
        <v>1222</v>
      </c>
      <c r="C697" s="371">
        <v>5135350102</v>
      </c>
    </row>
    <row r="698" spans="1:3">
      <c r="A698" s="371" t="s">
        <v>472</v>
      </c>
      <c r="B698" s="371" t="s">
        <v>1223</v>
      </c>
      <c r="C698" s="371">
        <v>5135100101</v>
      </c>
    </row>
    <row r="699" spans="1:3">
      <c r="A699" s="371" t="s">
        <v>472</v>
      </c>
      <c r="B699" s="371" t="s">
        <v>1224</v>
      </c>
      <c r="C699" s="371">
        <v>5135500101</v>
      </c>
    </row>
    <row r="700" spans="1:3">
      <c r="A700" s="371" t="s">
        <v>472</v>
      </c>
      <c r="B700" s="371" t="s">
        <v>1225</v>
      </c>
      <c r="C700" s="371">
        <v>5135959505</v>
      </c>
    </row>
    <row r="701" spans="1:3">
      <c r="A701" s="371" t="s">
        <v>472</v>
      </c>
      <c r="B701" s="371" t="s">
        <v>1226</v>
      </c>
      <c r="C701" s="371">
        <v>5135050102</v>
      </c>
    </row>
    <row r="702" spans="1:3">
      <c r="A702" s="371" t="s">
        <v>472</v>
      </c>
      <c r="B702" s="371" t="s">
        <v>1227</v>
      </c>
      <c r="C702" s="371">
        <v>5105210101</v>
      </c>
    </row>
    <row r="703" spans="1:3">
      <c r="A703" s="371" t="s">
        <v>472</v>
      </c>
      <c r="B703" s="371" t="s">
        <v>1228</v>
      </c>
      <c r="C703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70" t="s">
        <v>627</v>
      </c>
      <c r="C2" s="571"/>
      <c r="D2" s="571"/>
      <c r="E2" s="571"/>
      <c r="F2" s="572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68" t="s">
        <v>1017</v>
      </c>
      <c r="C4" s="568"/>
      <c r="D4" s="568"/>
      <c r="E4" s="568"/>
      <c r="F4" s="568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68" t="s">
        <v>1018</v>
      </c>
      <c r="C5" s="568"/>
      <c r="D5" s="568"/>
      <c r="E5" s="568"/>
      <c r="F5" s="568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68" t="s">
        <v>1019</v>
      </c>
      <c r="C6" s="568"/>
      <c r="D6" s="568"/>
      <c r="E6" s="568"/>
      <c r="F6" s="568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68" t="s">
        <v>1020</v>
      </c>
      <c r="C7" s="568"/>
      <c r="D7" s="568"/>
      <c r="E7" s="568"/>
      <c r="F7" s="568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68" t="s">
        <v>1021</v>
      </c>
      <c r="C8" s="568"/>
      <c r="D8" s="568"/>
      <c r="E8" s="568"/>
      <c r="F8" s="568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68" t="s">
        <v>1022</v>
      </c>
      <c r="C9" s="568"/>
      <c r="D9" s="568"/>
      <c r="E9" s="568"/>
      <c r="F9" s="568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68" t="s">
        <v>1023</v>
      </c>
      <c r="C10" s="568"/>
      <c r="D10" s="568"/>
      <c r="E10" s="568"/>
      <c r="F10" s="568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68" t="s">
        <v>1024</v>
      </c>
      <c r="C11" s="568"/>
      <c r="D11" s="568"/>
      <c r="E11" s="568"/>
      <c r="F11" s="568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68" t="s">
        <v>1025</v>
      </c>
      <c r="C12" s="568"/>
      <c r="D12" s="568"/>
      <c r="E12" s="568"/>
      <c r="F12" s="568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68" t="s">
        <v>1026</v>
      </c>
      <c r="C13" s="568"/>
      <c r="D13" s="568"/>
      <c r="E13" s="568"/>
      <c r="F13" s="568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68" t="s">
        <v>1027</v>
      </c>
      <c r="C14" s="568"/>
      <c r="D14" s="568"/>
      <c r="E14" s="568"/>
      <c r="F14" s="568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68" t="s">
        <v>1028</v>
      </c>
      <c r="C15" s="568"/>
      <c r="D15" s="568"/>
      <c r="E15" s="568"/>
      <c r="F15" s="568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68" t="s">
        <v>1029</v>
      </c>
      <c r="C16" s="568"/>
      <c r="D16" s="568"/>
      <c r="E16" s="568"/>
      <c r="F16" s="568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68" t="s">
        <v>1030</v>
      </c>
      <c r="C17" s="568"/>
      <c r="D17" s="568"/>
      <c r="E17" s="568"/>
      <c r="F17" s="568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68" t="s">
        <v>1031</v>
      </c>
      <c r="C18" s="568"/>
      <c r="D18" s="568"/>
      <c r="E18" s="568"/>
      <c r="F18" s="568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68" t="s">
        <v>1032</v>
      </c>
      <c r="C19" s="568"/>
      <c r="D19" s="568"/>
      <c r="E19" s="568"/>
      <c r="F19" s="568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68" t="s">
        <v>1033</v>
      </c>
      <c r="C20" s="568"/>
      <c r="D20" s="568"/>
      <c r="E20" s="568"/>
      <c r="F20" s="568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68" t="s">
        <v>1034</v>
      </c>
      <c r="C21" s="568"/>
      <c r="D21" s="568"/>
      <c r="E21" s="568"/>
      <c r="F21" s="568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68" t="s">
        <v>1035</v>
      </c>
      <c r="C22" s="568"/>
      <c r="D22" s="568"/>
      <c r="E22" s="568"/>
      <c r="F22" s="568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68" t="s">
        <v>1036</v>
      </c>
      <c r="C23" s="568"/>
      <c r="D23" s="568"/>
      <c r="E23" s="568"/>
      <c r="F23" s="568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68" t="s">
        <v>1037</v>
      </c>
      <c r="C24" s="568"/>
      <c r="D24" s="568"/>
      <c r="E24" s="568"/>
      <c r="F24" s="568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68" t="s">
        <v>1038</v>
      </c>
      <c r="C25" s="568"/>
      <c r="D25" s="568"/>
      <c r="E25" s="568"/>
      <c r="F25" s="568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68" t="s">
        <v>1039</v>
      </c>
      <c r="C26" s="568"/>
      <c r="D26" s="568"/>
      <c r="E26" s="568"/>
      <c r="F26" s="568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65168000</v>
      </c>
      <c r="J26" s="362"/>
      <c r="K26" s="364">
        <f t="shared" si="0"/>
        <v>65168000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65168000</v>
      </c>
      <c r="N26" s="362"/>
    </row>
    <row r="27" spans="1:14">
      <c r="A27" s="357">
        <v>10120101</v>
      </c>
      <c r="B27" s="568" t="s">
        <v>1040</v>
      </c>
      <c r="C27" s="568"/>
      <c r="D27" s="568"/>
      <c r="E27" s="568"/>
      <c r="F27" s="568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68" t="s">
        <v>1041</v>
      </c>
      <c r="C28" s="568"/>
      <c r="D28" s="568"/>
      <c r="E28" s="568"/>
      <c r="F28" s="568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48500000</v>
      </c>
      <c r="J28" s="362"/>
      <c r="K28" s="364">
        <f t="shared" si="0"/>
        <v>48500000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48500000</v>
      </c>
      <c r="N28" s="362"/>
    </row>
    <row r="29" spans="1:14">
      <c r="A29" s="357">
        <v>10130101</v>
      </c>
      <c r="B29" s="568" t="s">
        <v>1042</v>
      </c>
      <c r="C29" s="568"/>
      <c r="D29" s="568"/>
      <c r="E29" s="568"/>
      <c r="F29" s="568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68" t="s">
        <v>1043</v>
      </c>
      <c r="C30" s="568"/>
      <c r="D30" s="568"/>
      <c r="E30" s="568"/>
      <c r="F30" s="568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766000</v>
      </c>
      <c r="J30" s="362"/>
      <c r="K30" s="364">
        <f t="shared" si="0"/>
        <v>766000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766000</v>
      </c>
      <c r="N30" s="362"/>
    </row>
    <row r="31" spans="1:14">
      <c r="A31" s="357">
        <v>10140101</v>
      </c>
      <c r="B31" s="568" t="s">
        <v>1044</v>
      </c>
      <c r="C31" s="568"/>
      <c r="D31" s="568"/>
      <c r="E31" s="568"/>
      <c r="F31" s="568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68" t="s">
        <v>1045</v>
      </c>
      <c r="C32" s="568"/>
      <c r="D32" s="568"/>
      <c r="E32" s="568"/>
      <c r="F32" s="568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265175000</v>
      </c>
      <c r="J32" s="362"/>
      <c r="K32" s="364">
        <f t="shared" si="0"/>
        <v>265175000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265175000</v>
      </c>
      <c r="N32" s="362"/>
    </row>
    <row r="33" spans="1:14">
      <c r="A33" s="359" t="s">
        <v>149</v>
      </c>
      <c r="B33" s="568" t="s">
        <v>1046</v>
      </c>
      <c r="C33" s="568"/>
      <c r="D33" s="568"/>
      <c r="E33" s="568"/>
      <c r="F33" s="568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68" t="s">
        <v>1047</v>
      </c>
      <c r="C34" s="568"/>
      <c r="D34" s="568"/>
      <c r="E34" s="568"/>
      <c r="F34" s="568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68" t="s">
        <v>1048</v>
      </c>
      <c r="C35" s="568"/>
      <c r="D35" s="568"/>
      <c r="E35" s="568"/>
      <c r="F35" s="568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68" t="s">
        <v>1050</v>
      </c>
      <c r="C36" s="568"/>
      <c r="D36" s="568"/>
      <c r="E36" s="568"/>
      <c r="F36" s="568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68" t="s">
        <v>1052</v>
      </c>
      <c r="C37" s="568"/>
      <c r="D37" s="568"/>
      <c r="E37" s="568"/>
      <c r="F37" s="568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68" t="s">
        <v>1054</v>
      </c>
      <c r="C38" s="568"/>
      <c r="D38" s="568"/>
      <c r="E38" s="568"/>
      <c r="F38" s="568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68" t="s">
        <v>1056</v>
      </c>
      <c r="C39" s="568"/>
      <c r="D39" s="568"/>
      <c r="E39" s="568"/>
      <c r="F39" s="568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69" t="s">
        <v>1057</v>
      </c>
      <c r="B41" s="569"/>
      <c r="C41" s="569"/>
      <c r="D41" s="569"/>
      <c r="E41" s="569"/>
      <c r="F41" s="569"/>
      <c r="G41" s="363">
        <f>+SUM(G4:G39)</f>
        <v>0</v>
      </c>
      <c r="H41" s="363">
        <f t="shared" ref="H41:M41" si="2">+SUM(H4:H39)</f>
        <v>0</v>
      </c>
      <c r="I41" s="363">
        <f t="shared" si="2"/>
        <v>379609000</v>
      </c>
      <c r="J41" s="363">
        <f t="shared" si="2"/>
        <v>0</v>
      </c>
      <c r="K41" s="363">
        <f t="shared" si="2"/>
        <v>379609000</v>
      </c>
      <c r="L41" s="363">
        <f t="shared" si="2"/>
        <v>0</v>
      </c>
      <c r="M41" s="363">
        <f t="shared" si="2"/>
        <v>379609000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2019-11-14T14:46:41Z</dcterms:modified>
</cp:coreProperties>
</file>