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PUNTO CONSULTA SECCIONAL (Enero.2023)\INFOR_ADICIONAL\INFORMES\2022\Inf Proyecto 23 (2022)\"/>
    </mc:Choice>
  </mc:AlternateContent>
  <bookViews>
    <workbookView xWindow="-120" yWindow="-120" windowWidth="29040" windowHeight="15840" activeTab="4"/>
  </bookViews>
  <sheets>
    <sheet name="MENÚ" sheetId="1" r:id="rId1"/>
    <sheet name="G. AMBIENTAL" sheetId="2" r:id="rId2"/>
    <sheet name="G. SST" sheetId="3" r:id="rId3"/>
    <sheet name="G. DOCUMENTAL." sheetId="4" r:id="rId4"/>
    <sheet name="G. SOGC" sheetId="5" r:id="rId5"/>
    <sheet name="G. SEGURIDAD INFORMÁTICA" sheetId="6" r:id="rId6"/>
    <sheet name="Hoja5" sheetId="7" r:id="rId7"/>
  </sheets>
  <externalReferences>
    <externalReference r:id="rId8"/>
  </externalReferences>
  <definedNames>
    <definedName name="_xlnm.Print_Area" localSheetId="2">'G. SST'!$B$1:$J$341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4" i="5" l="1"/>
  <c r="G100" i="5"/>
  <c r="G120" i="5"/>
  <c r="G63" i="5"/>
  <c r="G50" i="5"/>
  <c r="G27" i="5"/>
  <c r="G12" i="5"/>
  <c r="G167" i="6" l="1"/>
  <c r="G158" i="6"/>
  <c r="G119" i="6"/>
  <c r="G110" i="6"/>
  <c r="G95" i="6" l="1"/>
  <c r="G70" i="6"/>
  <c r="G22" i="6"/>
  <c r="G143" i="6" l="1"/>
  <c r="G134" i="6"/>
  <c r="G85" i="6"/>
  <c r="G84" i="6"/>
  <c r="G60" i="6"/>
  <c r="G59" i="6"/>
  <c r="G46" i="6"/>
  <c r="G10" i="6"/>
  <c r="G12" i="6" s="1"/>
  <c r="G61" i="6" l="1"/>
  <c r="G86" i="6"/>
  <c r="G576" i="4"/>
  <c r="G560" i="4"/>
  <c r="G538" i="4"/>
  <c r="G522" i="4"/>
  <c r="G505" i="4"/>
  <c r="G495" i="4"/>
  <c r="G395" i="4"/>
  <c r="G383" i="4"/>
  <c r="G360" i="4"/>
  <c r="G348" i="4"/>
  <c r="G326" i="4"/>
  <c r="G309" i="4"/>
  <c r="G286" i="4"/>
  <c r="G275" i="4"/>
  <c r="G249" i="4"/>
  <c r="G233" i="4"/>
  <c r="G204" i="4"/>
  <c r="G187" i="4"/>
  <c r="G164" i="4"/>
  <c r="G138" i="4"/>
  <c r="G103" i="4"/>
  <c r="G86" i="4"/>
  <c r="G67" i="4"/>
  <c r="G51" i="4"/>
  <c r="G29" i="4"/>
  <c r="G12" i="4"/>
  <c r="G543" i="2" l="1"/>
  <c r="G465" i="2"/>
  <c r="G449" i="2"/>
  <c r="G389" i="2"/>
  <c r="G372" i="2"/>
  <c r="G349" i="2"/>
  <c r="G332" i="2"/>
  <c r="G309" i="2"/>
  <c r="G292" i="2"/>
  <c r="G269" i="2"/>
  <c r="G252" i="2"/>
  <c r="G229" i="2"/>
  <c r="G212" i="2"/>
  <c r="G189" i="2"/>
  <c r="G172" i="2"/>
  <c r="G149" i="2"/>
  <c r="G132" i="2"/>
  <c r="G109" i="2"/>
  <c r="G92" i="2"/>
  <c r="G69" i="2"/>
  <c r="G52" i="2"/>
  <c r="G29" i="2"/>
  <c r="G12" i="2"/>
  <c r="G336" i="3" l="1"/>
  <c r="G309" i="3" l="1"/>
  <c r="G299" i="3"/>
  <c r="G280" i="3"/>
  <c r="G251" i="3"/>
  <c r="G324" i="3" l="1"/>
  <c r="G325" i="3" s="1"/>
  <c r="G268" i="3" l="1"/>
  <c r="G241" i="3" l="1"/>
  <c r="G226" i="3"/>
  <c r="G198" i="3"/>
  <c r="G186" i="3"/>
  <c r="G168" i="3" l="1"/>
  <c r="G139" i="3"/>
  <c r="G127" i="3" l="1"/>
  <c r="G110" i="3"/>
  <c r="G99" i="3"/>
  <c r="G80" i="3"/>
  <c r="G53" i="3"/>
  <c r="G41" i="3"/>
  <c r="G23" i="3"/>
  <c r="G12" i="3"/>
  <c r="G69" i="3" l="1"/>
  <c r="G215" i="3" l="1"/>
  <c r="G156" i="3"/>
  <c r="L93" i="1" l="1"/>
  <c r="K93" i="1"/>
  <c r="L92" i="1"/>
  <c r="K92" i="1"/>
  <c r="L91" i="1"/>
  <c r="K91" i="1"/>
  <c r="L90" i="1"/>
  <c r="K90" i="1"/>
  <c r="L89" i="1"/>
  <c r="L94" i="1" s="1"/>
  <c r="K89" i="1"/>
  <c r="K94" i="1" s="1"/>
  <c r="K86" i="1"/>
  <c r="J86" i="1"/>
  <c r="L76" i="1"/>
  <c r="L77" i="1" s="1"/>
  <c r="K76" i="1"/>
  <c r="K77" i="1" s="1"/>
  <c r="K73" i="1"/>
  <c r="J73" i="1"/>
  <c r="L63" i="1"/>
  <c r="K63" i="1"/>
  <c r="L62" i="1"/>
  <c r="K62" i="1"/>
  <c r="L61" i="1"/>
  <c r="K61" i="1"/>
  <c r="L60" i="1"/>
  <c r="K60" i="1"/>
  <c r="L59" i="1"/>
  <c r="L64" i="1" s="1"/>
  <c r="K59" i="1"/>
  <c r="K64" i="1" s="1"/>
  <c r="K56" i="1"/>
  <c r="J56" i="1"/>
  <c r="L46" i="1"/>
  <c r="K46" i="1"/>
  <c r="L45" i="1"/>
  <c r="K45" i="1"/>
  <c r="L44" i="1"/>
  <c r="K44" i="1"/>
  <c r="L43" i="1"/>
  <c r="K43" i="1"/>
  <c r="L42" i="1"/>
  <c r="L47" i="1" s="1"/>
  <c r="K42" i="1"/>
  <c r="K47" i="1" s="1"/>
  <c r="K39" i="1"/>
  <c r="J39" i="1"/>
  <c r="L29" i="1"/>
  <c r="K29" i="1"/>
  <c r="L28" i="1"/>
  <c r="K28" i="1"/>
  <c r="L27" i="1"/>
  <c r="K27" i="1"/>
  <c r="L26" i="1"/>
  <c r="K26" i="1"/>
  <c r="L25" i="1"/>
  <c r="L30" i="1" s="1"/>
  <c r="K25" i="1"/>
  <c r="K22" i="1"/>
  <c r="J22" i="1"/>
  <c r="K30" i="1" l="1"/>
  <c r="K33" i="1" s="1"/>
  <c r="K97" i="1"/>
  <c r="K80" i="1"/>
  <c r="K67" i="1"/>
  <c r="K50" i="1"/>
  <c r="L12" i="1" l="1"/>
  <c r="K12" i="1"/>
  <c r="L11" i="1"/>
  <c r="K11" i="1"/>
  <c r="L10" i="1"/>
  <c r="K10" i="1"/>
  <c r="L9" i="1"/>
  <c r="K9" i="1"/>
  <c r="L8" i="1"/>
  <c r="K8" i="1"/>
  <c r="K5" i="1"/>
  <c r="J5" i="1"/>
  <c r="L13" i="1" l="1"/>
  <c r="K13" i="1"/>
  <c r="K16" i="1" l="1"/>
</calcChain>
</file>

<file path=xl/sharedStrings.xml><?xml version="1.0" encoding="utf-8"?>
<sst xmlns="http://schemas.openxmlformats.org/spreadsheetml/2006/main" count="1230" uniqueCount="355">
  <si>
    <t xml:space="preserve">Proyecto </t>
  </si>
  <si>
    <t>PRESUPUESTO AJUSTADO</t>
  </si>
  <si>
    <t>PRESUPUESTO EJECUTADO 2022-1</t>
  </si>
  <si>
    <t>PRESUPUESTO EJECUTADO 2022-2</t>
  </si>
  <si>
    <t xml:space="preserve">Dependencia </t>
  </si>
  <si>
    <t>Presidencia</t>
  </si>
  <si>
    <t>Lider de Proyecto</t>
  </si>
  <si>
    <t>% EJECUTADO 2022-1</t>
  </si>
  <si>
    <t>% EJECUCIÓN 2022-2</t>
  </si>
  <si>
    <t xml:space="preserve">Componente </t>
  </si>
  <si>
    <t>Administrativo</t>
  </si>
  <si>
    <t>ACCIONES</t>
  </si>
  <si>
    <t>% DE CUMPLIMIENTO PRIMER SEMESTRE</t>
  </si>
  <si>
    <t>% DE CUMPLIMIENTO SEGUNDO SEMESTRE</t>
  </si>
  <si>
    <t>Acción 1</t>
  </si>
  <si>
    <t>Optimizar los procesos por medio del Sistema de Gestión de Calidad.</t>
  </si>
  <si>
    <t>Acción 2</t>
  </si>
  <si>
    <t>Mejorar y fortalecer el proceso de selección y vinculación de la Universidad.</t>
  </si>
  <si>
    <t>Acción 3</t>
  </si>
  <si>
    <t>Diseñar programas de retención para el talento clave.</t>
  </si>
  <si>
    <t>Acción 4</t>
  </si>
  <si>
    <t>Fortalecer el sistema de promoción interna de los trabajadores.</t>
  </si>
  <si>
    <t>Acción 5</t>
  </si>
  <si>
    <t>Redimensionar los  planes de capacitación y formación  que permitan garantizar su impacto en la Institución.</t>
  </si>
  <si>
    <t>TOTAL</t>
  </si>
  <si>
    <t>% DE CUMPLIMIENTO PROYECTO 14 - 2022</t>
  </si>
  <si>
    <t>SISTEMA INTEGRADO DE GESTIÓN</t>
  </si>
  <si>
    <t>SISTEMA INTEGRADO DE GESTIÓN - SISTEMA DE GESTIÒN DOCUMENTAL</t>
  </si>
  <si>
    <t xml:space="preserve">Anyela Rodriguez Padilla </t>
  </si>
  <si>
    <t>Olga Lucia Zuluaga Madrid</t>
  </si>
  <si>
    <t>SISTEMA INTEGRADO DE GESTIÓN -  SISTEMA OBLIGATORIO DE GARANTÍA DE CALIDAD (SOGC)</t>
  </si>
  <si>
    <t>SISTEMA INTEGRADO DE GESTIÓN - SISTEMA DE GESTIÓN PARA LA SEGURIDAD INFORMATICA</t>
  </si>
  <si>
    <t>Jorge Tabares Zapata</t>
  </si>
  <si>
    <t>Adriana Felisa Guzmán Maya</t>
  </si>
  <si>
    <t>Valia Tamara Albino Muñoz</t>
  </si>
  <si>
    <t>SISTEMA INTEGRADO DE GESTIÓN - SISTEMA DE GESTIÓN DE SEGURIDAD Y SALUD EN EL TRABAJO</t>
  </si>
  <si>
    <t>SISTEMA INTEGRADO DE GESTIÓN - SISTEMA DE GESTIÓN DE AMBIENTAL</t>
  </si>
  <si>
    <t xml:space="preserve">Acción </t>
  </si>
  <si>
    <t>Actividad</t>
  </si>
  <si>
    <t>Indicador</t>
  </si>
  <si>
    <t>I Semestre</t>
  </si>
  <si>
    <t xml:space="preserve">Indicador </t>
  </si>
  <si>
    <t>Proyecto</t>
  </si>
  <si>
    <t>Cumplimiento</t>
  </si>
  <si>
    <t xml:space="preserve">Análisis Actividad </t>
  </si>
  <si>
    <t>II Semestre</t>
  </si>
  <si>
    <t>Diseñar e implementar el sistema de gestión ambiental</t>
  </si>
  <si>
    <t>Diseñar e implementar el sistema de gestión ambiental.</t>
  </si>
  <si>
    <t xml:space="preserve">Revisar y actualizar los PGIR Programa de Gestión Integral de Residuos existentes de acuerdo a la normatividad vigente </t>
  </si>
  <si>
    <t xml:space="preserve"> # total de PGIR por actualizar / # PGIR actualizados </t>
  </si>
  <si>
    <t xml:space="preserve"> # total de PGIR por actualizar </t>
  </si>
  <si>
    <t xml:space="preserve"> # PGIR actualizados </t>
  </si>
  <si>
    <t xml:space="preserve"> # de Comités Programados / # de Comité GAGAS</t>
  </si>
  <si>
    <t xml:space="preserve"> # de Comités Programados</t>
  </si>
  <si>
    <t># de Comité GAGAS</t>
  </si>
  <si>
    <t>Desarrollar estrategias de sensibilización en gestión ambiental al personal de mantenimiento, administrativos, docentes y estudiantes.</t>
  </si>
  <si>
    <t># total de capacitaciones programadas  / # capacitaciones desarrolladas</t>
  </si>
  <si>
    <t># total de capacitaciones programadas</t>
  </si>
  <si>
    <t># capacitaciones desarrolladas</t>
  </si>
  <si>
    <t>Planteamiento dentro del SGC de los Indicadores de Gestión Ambiental (Kawak)</t>
  </si>
  <si>
    <t># indicadores proyectados a plantear</t>
  </si>
  <si>
    <t>Realización de campañas ambientales basadas en los objetivos de desarrollo sostenible</t>
  </si>
  <si>
    <t># total de divulgaciones programadas</t>
  </si>
  <si>
    <t># divulgaciones realizadas</t>
  </si>
  <si>
    <t># indicadores planteados /# indicadores proyectados a plantear</t>
  </si>
  <si>
    <t># indicadores planteados</t>
  </si>
  <si>
    <t># divulgaciones realizadas /# total de divulgaciones programadas*</t>
  </si>
  <si>
    <t>Realizar seguimiento a la gestión de los vertimientos: de trampas de grasas por concesionarios.</t>
  </si>
  <si>
    <t xml:space="preserve"># total de  inspecciones programadas / # inspecciones realizadas </t>
  </si>
  <si>
    <t># total de  inspecciones programadas</t>
  </si>
  <si>
    <t xml:space="preserve"># inspecciones realizadas </t>
  </si>
  <si>
    <t xml:space="preserve">Documentar e implementar en un 100% con la metodología del SGC, la norma ISO 14001:2015 el sistema de gestión ambiental. </t>
  </si>
  <si>
    <t># actividades realizadas /# total de actividades programadas</t>
  </si>
  <si>
    <t>Ampliación de los Programas de Gestión Ambiental.</t>
  </si>
  <si>
    <t># de Programas de Gestión Ambiental Ampliados / # de  Programa de Gestión Ambiental proyectados a ampliar</t>
  </si>
  <si>
    <t># de  Programa de Gestión Ambiental proyectados a ampliar</t>
  </si>
  <si>
    <t># de Programas de Gestión Ambiental Ampliados</t>
  </si>
  <si>
    <t>Realizar seguimiento al Plan de Saneamiento Básico</t>
  </si>
  <si>
    <t xml:space="preserve">Implementar acciones que permitan la apertura del sendero ecológico al publico </t>
  </si>
  <si>
    <t xml:space="preserve">Apertura del Sendero Ecológico </t>
  </si>
  <si>
    <t>Adecuación de la Planta de tratamiento de Residuos Orgánicos. Fase 2</t>
  </si>
  <si>
    <t>Cantidad de abono generado</t>
  </si>
  <si>
    <t># de requisitos legales ambientales</t>
  </si>
  <si>
    <t># de requisitos legales a cumplir</t>
  </si>
  <si>
    <t>Seguimiento frente a la organización de los archivos de gestión de la Universidad, según lo dispuesto por los procedimientos internos, con el propósito de controlar el riesgo de la conformación de fondos acumulados o perdida de la información</t>
  </si>
  <si>
    <t>Diseñar e implementar el plan institucional de archivos, que contemple la unificación de los criterios de manejo documental a nivel nacional y la actualización permanentemente  de   los   instrumentos  archivísticos requeridos para la creación, uso, mantenimiento, retención, acceso y preservación de la información.</t>
  </si>
  <si>
    <t>No. de áreas académicas y administrativas organizados los archivos de gestión/ total Areas académicas y administrativas de la Seccional</t>
  </si>
  <si>
    <t>total Areas académicas y administrativas de la Seccional</t>
  </si>
  <si>
    <t>No. de áreas académicas y administrativas organizados los archivos de gestión</t>
  </si>
  <si>
    <t>Continuar con el proceso técnico de organización del fondo acumulado de la Seccional y archivo central.</t>
  </si>
  <si>
    <t>Archivo central organizado y clasificado</t>
  </si>
  <si>
    <t>Programar capacitación general de inducción y reinducción para manejo y organización de archivos de gestión, procedimientos de conservación y preservación de acuerdo a lineamientos Gestión Documental a nivel nacional.</t>
  </si>
  <si>
    <t>Capacitaciones realizadas/ Total capacitaciones proyectadas</t>
  </si>
  <si>
    <t>Capacitaciones realizadas</t>
  </si>
  <si>
    <t>Total capacitaciones proyectadas</t>
  </si>
  <si>
    <t>Realizar la valoración documental y eliminación de los documentos identificados para disposición final (fondo acumulado y aplicación TRD).</t>
  </si>
  <si>
    <t xml:space="preserve"> Archivo central depurado</t>
  </si>
  <si>
    <t>Apoyos y acompañamientos en organización de archivos para procesos críticos y mejoramiento en la gestión de archivos. (Apoyo a las áreas)</t>
  </si>
  <si>
    <t xml:space="preserve"> Estructura archivo de procesos críticos organizados</t>
  </si>
  <si>
    <t xml:space="preserve">Compra de Insumos para las transferencias documentales que se realizarán en en el año 2022 y para las actividades en el archivo central. </t>
  </si>
  <si>
    <t>No. de trasferencias realizadas en el Año/ No. de trasferencias programadas en el Año</t>
  </si>
  <si>
    <t>No. de trasferencias programadas en el Año</t>
  </si>
  <si>
    <t>No. de trasferencias realizadas en el Año</t>
  </si>
  <si>
    <t>Garantizar la óptima conservación y preservación de la documentación, por medio adecuaciones físicas a través de un programa de conservación y preservación integral institucional. 
PLAN DE MEJORAMIENTO EN CONSERVACIÓN PREVENTIVA Y CORRECTIVA DE ARCHIVOS DE LA SECCIONAL: 
SERVICIO DE SANEAMIENTO INTEGRAL PARA ARCHIVOS CON AFECTACIÓN POR BIODETERIORO (ACCIÓN CORRECTIVA)
*Diagnóstico microbiológico del espacio. Archivo Central y Archivos de Gestión.
*Diagnóstico puntual del acervo documental para establecer el porcentaje de material afectado por biodeterioro del archivo central y condiciones en archivos de gestión de la seccional.
*Diagnóstico puntual de la colección, para establecer el porcentaje de material afectado por biodeterioro y aquel que requiere procesos de restauración. 
*Limpieza documental de tipo superficial en cubiertas y cantos con aspiradoras de filtro HEPA. 
*Limpieza del mobiliario en el cual se encuentran las unidades documentales.
*Saneamiento masivo del espacio en el cual se encuentran las unidades. 
*Capacitación de personal en temas de conservación preventiva y entre otros.</t>
  </si>
  <si>
    <t>Archivo en condiciones optimas de conservación.</t>
  </si>
  <si>
    <t>Compra  de elementos de protección personal para el personal técnico de Archivo Central:
• TAPABOCAS REFERENCIA N95 1
• GUANTES DE NITRILO SIN POLVILLO (TALLA M Y L)
• ALCOHOL ANTISEPTICO 70% 
• JABÓN EN SPRAY BACTISAN 400CM
• MONOGAFAS LENTES V10 ELEMENT CLEAR SIN ANTIEMPAÑANTE
• BATAS MANGA LARGA</t>
  </si>
  <si>
    <t>Planificar y hacer seguimiento a las Transferencias Documentales conforme a lo establecido en el procedimiento ST-GDO-02-P-01 denominado "Procedimiento Transferencias Documentales Primarias"</t>
  </si>
  <si>
    <t>Implementación del gestor documental (software) para almacenamiento y administración documental de la seccional, que apoye la automatización de flujos de proceso (Proyecto Nacional) y Soporte para el mantenimiento del Software.</t>
  </si>
  <si>
    <t xml:space="preserve"> Equipos comprados e instalados.</t>
  </si>
  <si>
    <t>Proyecto Centenario Archivo Historico (Proyecto Nacional)</t>
  </si>
  <si>
    <t>Contrato  para el operador postal de la Universidad para correo certificado y  transporte de mensajería y paquetería.</t>
  </si>
  <si>
    <t>Número total de correspondencia entregada dentro del tiempo establecido/ No. Total de correspondencia recibida</t>
  </si>
  <si>
    <t>Total de correspondencia recibida</t>
  </si>
  <si>
    <t>Número total de correspondencia entregada dentro del tiempo establecido</t>
  </si>
  <si>
    <t xml:space="preserve">Capacitación en la aplicación de la nueva versión de TRD en la Seccional - </t>
  </si>
  <si>
    <t>Elaborar y/o actualizar el 100% de las Tablas de Retención Documental (TRD) de las Unidades Académicas y Administrativas de la Universidad por medio de visitas a campo y entrevistas, asegurando la producción documental versus las funciones dispuestas en los diferentes actos administrativos</t>
  </si>
  <si>
    <t>Apoyo a la Dirección Nacional de Gestión Documental en la elaboración de los Subprogramas - Seccional</t>
  </si>
  <si>
    <t>Elaborar e implementar los Subprogramas específicos del Programa de Gestión Documental (de acuerdo a las necesidades de la Universidad) acorde a la normatividad archivística nacional</t>
  </si>
  <si>
    <t>Índice de Información Clasificada y Reservada (de acuerdo a las Tablas de Retención Documental – TRD).onal</t>
  </si>
  <si>
    <t>Apoyo a la Dirección Nacional en Gestión Documental</t>
  </si>
  <si>
    <t>Actualización de Procedimientos de Institucionales</t>
  </si>
  <si>
    <t>Brindar a los usuarios el servicio de búsqueda y préstamo de Documentos</t>
  </si>
  <si>
    <t xml:space="preserve"> Número de solicitudes presentadas en el período</t>
  </si>
  <si>
    <t>Número de solicitudes entregadas dentro de los tiempos establecidos</t>
  </si>
  <si>
    <t>Número de solicitudes entregadas dentro de los tiempos establecidos / Número de solicitudes presentadas en el período</t>
  </si>
  <si>
    <t>No. De actividades realizadas</t>
  </si>
  <si>
    <t>Mantener las condiciones de habilitación de los consultorios del Área de Salud de Bienestar Universitario, teniendo en cuenta normatividad vigente en la materia.</t>
  </si>
  <si>
    <t>Total de acciones planteadas para la vigencia</t>
  </si>
  <si>
    <t>Número de acciones implementadas</t>
  </si>
  <si>
    <t xml:space="preserve">Realizar verificación continua al cumplimiento de los estándares del Sistema Único de Habilitación (Talento Humano, Infraestructura, Dotación, Medicamentos, Dispositivos Médicos e Insumos, Procesos Prioritarios, Historia Clínica y Registros, Interdependencia). </t>
  </si>
  <si>
    <t>Total de estándares definidos en la norma</t>
  </si>
  <si>
    <t>Número de estándares verificados</t>
  </si>
  <si>
    <t xml:space="preserve">Realizar autoevaluación de las condiciones de Habilitación para la renovación de la inscripción en el Registro Especial de Prestadores de Servicios de Salud (REPS). </t>
  </si>
  <si>
    <t>Autoevaluación anual realizada.</t>
  </si>
  <si>
    <t>Radicar en la plataforma REPS y en la Secretaría de Salud Departamental (si aplica) las novedades que se presenten en las sedes Belmonte y Centro.</t>
  </si>
  <si>
    <t>Número de novedades presentadas en el período</t>
  </si>
  <si>
    <t>Número de novedades presentadas en el período / Número de novedades radicadas en el período</t>
  </si>
  <si>
    <t>Número de novedades radicadas en el período</t>
  </si>
  <si>
    <t>Diseñar e implementar el Sistema de Gestión para la Seguridad Informática basados en las normas y disposiciones legales vigentes</t>
  </si>
  <si>
    <t>Brindar soporte técnico a los usuarios en procesos de validación y políticas implementadas a nivel nacional</t>
  </si>
  <si>
    <t>Aplicar  métodos de medición del sistema de seguridad informática basándose en encuestas, observación, inspección, supervisión y consultas de los actores de los procesos, para la evaluación de los indicadores de medición que sirvan para evidenciar el correcto funcionamiento de las implementaciones.</t>
  </si>
  <si>
    <t>Integrar las contraseñas de ingreso a los diferentes aplicativos (Seven, Kactus, Sinú, Correo, Plataforma Virtual, Bases de datos de Biblioteca, Directorio Activo) que maneje el usuario, ya sea estudiante, docente o administrativo, por medio de un LDAP (Protocolo de acceso a directorios), esto con el fin de agilizar el ingreso de los mismos a las aplicaciones en las que ingrese.</t>
  </si>
  <si>
    <t>Obtener información actualizada permanente</t>
  </si>
  <si>
    <t>La caracterización de AT del semestre se distribuye en 5 AT leve y 1 AT grave para un total de 6 durante el semestre. De los 6 ocurridos tres son de estudiantes en práctica y tres de trabajadores de la Universidad. Todos los AT fueron reportados en los tiempos establecidos ante la ARL, Se encuentra en curso la investigación del AT ocurrido a finales del mes de Julio, cuyo plazo está dentro de los tiempos establecidos por la norma.</t>
  </si>
  <si>
    <t>POLITICA Y RESPONSABILIDADES SST</t>
  </si>
  <si>
    <t>Diseñar e implementar el Sistema de Gestión de Seguridad y Salud en Trabajo basado en el cumplimiento de la normativa Colombiana legal vigente</t>
  </si>
  <si>
    <t>Promedio de trabajadores activos en el semestre</t>
  </si>
  <si>
    <t>Número de trabajadores (admvos y docentes) a las que se les asignó y comunicó las responsabilidades y polítca SG-SST</t>
  </si>
  <si>
    <t xml:space="preserve">ENERO - JUNIO: 
Se divulga la política de SST al 100% de los trabajadores a través del correo corporativo de la Universidad. 
Se divulga la política a estudiantes nuevo a través de proceso de inducción.
Se da cumplimiento al 100% en la divulgacion a los trabajadores y COPASST a través de proceso de inducción y reinducción de la universidad.
</t>
  </si>
  <si>
    <t>EJECUCION DEL PLAN DE TRABAJO ANUAL</t>
  </si>
  <si>
    <t>Número de actividades propuestas en el plan de trabajo del SG-SST</t>
  </si>
  <si>
    <t>Número de activdiades ejecutadas</t>
  </si>
  <si>
    <t>* Se desarrolla plan de trabajo con base en las necesidades del SG-SST y con base en los resultados de la autoevaluación de 2021.
* Se plantea la intervención y ajustes administrativos frente a Riesgo Priorizados en la Matriz de Jerarquización proponiéndolas para ejecutar a partir del segundo trimestre de 2022 en adelante
* Se da un cumplimiento semestral del 99% a las actividades planteadas (evluado a 30 junio de 2022)</t>
  </si>
  <si>
    <t>AVANCE DEL PLAN DE CAPACITACIÓN</t>
  </si>
  <si>
    <t># de capacitaciones planteadas</t>
  </si>
  <si>
    <t># de capacitaciones ejecutadas</t>
  </si>
  <si>
    <t xml:space="preserve">* Se construye plan de capacitación con base en la priorización de necesidades verificadas en Autoevaluación del año anterior.
* Se da un cumplimiento al 100% de las capacitaciones planteadas el primer semestre en riesgos, programas y sistemas identificados en la matriz de peligros como lo son: Riesgo biológico, Biomecánico, emergencias, psicosocial, Biológico, Estilos de vida saludable, Locativo, Quimico, Vial, Alturas, CCV,  entre otros
</t>
  </si>
  <si>
    <t>Intervenir los peligros y riesgos identificados acorde a criterios de priorización.</t>
  </si>
  <si>
    <t>INTERVENCIÓN DE RIESGOS Y PELIGROS</t>
  </si>
  <si>
    <t>Número de peligros priorizados y  riesgos intervenidos</t>
  </si>
  <si>
    <t xml:space="preserve">Número total de peligros y riesgos identificados </t>
  </si>
  <si>
    <t>Para el primer semestre de 2022 se realiza la intervencion de los riesgos , Químico, Biológico, Psicosocial y Biomecánico. Se proyecta dar continuidad a los mismos en el segundo semestre así como intervenir otros riesgos identificados en la matriz de prorización.</t>
  </si>
  <si>
    <t>Verificar el cumplimiento de los requisitos normativos aplicables y estándares mínimos</t>
  </si>
  <si>
    <t xml:space="preserve">Requisitos normativos aplicables cumplidos </t>
  </si>
  <si>
    <t>Se evidencia en el año 2021 el cumplimeinto del 93% de los estandares minimos.
Se evidencia el cumplimeinto frente a la meta de 0 mutas, quejas y sanciones por incumplimiento del SST durante elprimer semestre de 2022. 
Se evidencia que en el año 2021 hubo 8 hallazgos como resultado de la autoevaluación y auditoría interna al sistema, cuyo cierre se ha gestionado en el primer semestre de 2022 alcanzando el 70% de cierres en estos hallazgos.</t>
  </si>
  <si>
    <t>Gestionar de actividades corresponientes a la prevención y atención de emergencias</t>
  </si>
  <si>
    <t xml:space="preserve">Número de actividades programadas del Plan de emergencias ejecutadas </t>
  </si>
  <si>
    <t>Número total de actividades del Plan de emergencias planeadas</t>
  </si>
  <si>
    <t>Se logra la conformación de la Brigada para el 2022 con 33 miembros de todas las dependencias y sedes de la Universidad.
Se hace la ejecución del cronograma de capacitaciones a la brigada. Se hace intervención en temas como manejo del fuego, Manejo de heridas de tejido blando entre otras. Se tienen proyectados los simulacros para el segundo semestre de 2022.</t>
  </si>
  <si>
    <t>Gestión del diagnostico, evaluación y seguimiento de las condiciones de salud de los trabajadores</t>
  </si>
  <si>
    <t>CONDICIONES DE SALUD DE LOS TRABAJADORES</t>
  </si>
  <si>
    <t># de trabajadores programados para examen ocupacional</t>
  </si>
  <si>
    <t># de trabajadores que se realizo el examen ocupacional en el periodo</t>
  </si>
  <si>
    <t>Desarrollo y cumplimiento de los Sistemas de Vigilancia Epidemiológica de acorde a la condición de salud de los trabajadores y riesgos priorizados</t>
  </si>
  <si>
    <t>CUMPLIMIENTO DE LOS SVE DE LA SECCIONAL</t>
  </si>
  <si>
    <t># de actividades programadas en los SVE</t>
  </si>
  <si>
    <t># de actividades ejecutadas en los SVE durante el periodo</t>
  </si>
  <si>
    <t>Se realizaron actividades de capacitación, inclusión y seguimiento a casos, inspecciones para los Sistemas de Vigilancia Epidemiológico de Desórden Musculo Esquelético, Psicosocial y de Cuidado y Conservación de la Voz. Se proyecta al segundo semestre continuar con las actividades planteadas</t>
  </si>
  <si>
    <t>SEGUIMIENTO AC/AP</t>
  </si>
  <si>
    <t>Número total de acciones preventivas, correctivas y de mejora identificadas</t>
  </si>
  <si>
    <t>Número de acciones preventivas, correctivas y de mejora ejecutadas</t>
  </si>
  <si>
    <t>Ejecución de las diferentes acciones preventivas, correctivas y de mejora identificadas en el periodo</t>
  </si>
  <si>
    <t>Se identificaron 32 Acciones Preventivas, Correctivas ó de Mejora incluidas en la matriz, de las cuales se han cerrado 21. Se proyecta el cierre de las restantes en el segundo semestre del año</t>
  </si>
  <si>
    <t>Reporte e investigación de AT-EL</t>
  </si>
  <si>
    <t>REPORTE DE ACCIDENTALIDAD</t>
  </si>
  <si>
    <t>Número de AT-EL y Incidentes investigados</t>
  </si>
  <si>
    <t>Número total de AT-EL y Incidentes reportados a la ARL-EPS</t>
  </si>
  <si>
    <t>Revisión de Accidentalidad en el período</t>
  </si>
  <si>
    <t>FRECUENCIA DE ACCIDENTALIDAD</t>
  </si>
  <si>
    <t>No de AT en el periodo</t>
  </si>
  <si>
    <t>Promedio de Trabajadores en el periodo</t>
  </si>
  <si>
    <t xml:space="preserve">Revisión de Ausentismo </t>
  </si>
  <si>
    <t>AUSENTISMO EN EL PERIODO</t>
  </si>
  <si>
    <t>No de días no laborados por incapacidad</t>
  </si>
  <si>
    <t>No de dias laborados en el periodo</t>
  </si>
  <si>
    <t>El índice de ausentismo acumulado es de 7,6 para el semestre. Este indice se presenta debido a inacpacidades de origen común asociadas a DME, Mental y Respiratorio. Y de origen laboral de origen laboral asociadas a DME.</t>
  </si>
  <si>
    <t>CUMPLIMIENTO DE NORMATIVIDAD APLICABLE</t>
  </si>
  <si>
    <t>GESTION DE EMERGENCIAS Y AMENAZAS</t>
  </si>
  <si>
    <t xml:space="preserve">Ejecutar del Plan anual de trabajo del SG-SST </t>
  </si>
  <si>
    <t xml:space="preserve">Divulgar de política y responsabilidades en seguridad y salud en el trabajo: </t>
  </si>
  <si>
    <t>Ejecutar Plan de capacitación anual del SG-SST</t>
  </si>
  <si>
    <t xml:space="preserve">JULIO - DICIEMBRE 
Se divulga la política de SST al 100% de los trabajadores a través del correo corporativo de la Universidad. 
Se divulga la política a estudiantes nuevo a través de proceso de inducción.
Se divulga la política de SST al 45% de los contratistas a través de capacitación presencial. </t>
  </si>
  <si>
    <t>JULIO-DICIEMBRE
* Se da un cumplimiento Acumulado Semestral del 97% y ejecución del plan anual de 98% .</t>
  </si>
  <si>
    <t>JULIO- DICIEMBRE:
- Se ejecutan las actividades programadas conforme al cronograma de actividades
- Se da cumlimiento al 100% de las actividades planteadas en el semestre.
- Se da cumplimiento global del indicador del 100%</t>
  </si>
  <si>
    <t>Se actualiza la matriz de acuerdo al revisión periódica de la matriz de riesgos. Se continúa la internveción de los riesgos priorizados y su plan de intervención 
Se cumple con el objetivo planteado (Garantizar en un 75% la intervención de los riesgos identificados en la matriz de peligros, de acuerdo a su priorización por casa semestre)</t>
  </si>
  <si>
    <t>Se evidencia en el año 2021 el cumplimeinto del 97% de los estandares minimos.
Se evidencia el cumplimeinto frente a la meta de 0 mutas, quejas y sanciones por incumplimiento del SST durante el 2022. 
Se evidencia el cierre de hallazgos como resultado de la autoevaluación y auditoría interna al sistema del año 2021 alcanzando el 95% de cierres en estos hallazgos.</t>
  </si>
  <si>
    <t>* Se logra un promedio de asistencia parcial del 50%
* Se ejecuta el 100% de activdades y sumulacros planteados planteadas
* Se da alcance al indicador con un cumplimineto del 100% en capacitaciones y 100% en simulacros.</t>
  </si>
  <si>
    <t>Para el primer semestre se alcanza una cobertura del 95% de cumplimiento en los exámenes médicos de ingreso y retiro programados. Se proyecta la brigada de exámenes periódicos para el segundo semestre del año.
Se hace la incorporación de 2 casos al programa de Reincorporación Laboral con valoraciones ocupacionales en el momento dela terminación de la incapacidad.</t>
  </si>
  <si>
    <t>Para 2022 se evidencia una cobertura del 100% de realizacion de EMO que involucra población docente y administrativa:
- Se da cobertura al 100% de la población administrativa y docente proyectada para realización de EMO Periódico durante el año, de acuerdo a profesiograma.(Nov/22)
- Se hacen evaluación de pos posincapacidad de 3 casos, estos se gestionan en el PRRL</t>
  </si>
  <si>
    <t xml:space="preserve">Se alcanza una intervención del 86% en el semestre y  cumplimineto parcial anual al indicador del 93%. </t>
  </si>
  <si>
    <t xml:space="preserve">Se realiza el diligenciamiento y gestión de los hallazgos provenientes de los resultados obtenidos en la Autoevaluación y Auditoría interna de 2021 y revisión del SGSST en 2022, se da cierre al 45% de acciones correctivas, al 75% de acciones preventivas y al 100% de las acciones de mejora encontradas. Se da alcance anual al indicador de un 94% </t>
  </si>
  <si>
    <t>La caracterización de AT del semestre se distribuye en 9 AT leve y 1 AT grave para un total de 6 durante el 2022. De los cuales 5 son de estudiantes en práctica y el resto de trabajadores de la Universidad. Todos los AT fueron reportados en los tiempos establecidos ante la ARL, cuyo plazo está dentro de los tiempos establecidos por la norma.</t>
  </si>
  <si>
    <t>Se tiene una frecuencia de 0,57% de ocurrencia de AT en la universidad en un periodo de 6 meses, para una poblacion promedio de 1051 trabajadores.</t>
  </si>
  <si>
    <t>Se tiene una frecuencia de 0,35% de ocurrencia de AT en la universidad en un periodo de 6 meses, para una poblacion promedio de 1117 trabajadores.</t>
  </si>
  <si>
    <t>El índice de ausentismo acumulado es de 8.8 para el semestre. Este indice se presenta debido a inacpacidades de origen común asociadas a DME, Mental y Respiratorio. Y de origen laboral de origen laboral asociadas a DME.</t>
  </si>
  <si>
    <t xml:space="preserve">Se actualizaron los Documentos del PGIR correspondiente a la Sede Centro y Belmonte, siguiendo recomendación de la Secretaria de Salud en el que se debe actualizar el cuadro de RH1 de manera anual.
Este documento ya fue revisado por la CARDER en pasada visita en la que frente al documento y la ejecución del mismo, durante dicha auditoria se dio aprobado frente al manejo de Residuos Sólidos, específicamente en la Sede Belmonte que es la Generadora de Residuos Peligrosos ante el IDEAM por la cantidad dispuesta de dichos residuos. </t>
  </si>
  <si>
    <t xml:space="preserve">No se requirió la actualización de la Documentación.
Se trabajó en formaciones y seguimiento del manejo de los residuos tanto a nivel institucional como de consultorios médicos. </t>
  </si>
  <si>
    <t>Realizar Comités GAGAS mensualmente</t>
  </si>
  <si>
    <t xml:space="preserve">Se ha desarrollado los 6 comités, según lo estipula la normatividad debe realizarse de manera mensual. Se evidencian actas y presentaciones de dichos comités. Igualmente, se aclara que el comité tiene modificaciones frente a los integrantes, a ser estipulado en la Resolución 7 de 2022 por la Consiliatura. </t>
  </si>
  <si>
    <t xml:space="preserve">Se han desarrollado los Comités GAGAS según se estipula de manera mensual, durante el segundo semestre se elaboraron de manera virtual y se han dejado actas de soporte de las reuniones. </t>
  </si>
  <si>
    <t>Se han desarrollado las formación sobre el Plan de Manejo Integral de Residuos Sólidos, identificación del Caracol Africano y la Inducción a personal nuevo y docente nuevo.</t>
  </si>
  <si>
    <t xml:space="preserve">Se realizaron formación de refuerzo en el PGIRASA al personal de Salud, se dictó formación en limpieza, desinfección y manejo de residuos al personal de servicios general y se contrató a Ingeniera forestal para formar al personal de jardinería en el mantenimiento adecuado del guadual. Se continuó con el proceso de inducción al personal nuevo. </t>
  </si>
  <si>
    <t xml:space="preserve">Actualmente se siguen llevando en un Excel, se tiene programado la reunión con el área de Calidad Bogotá para configurar los indicadores para la Seccional de Pereira. </t>
  </si>
  <si>
    <t>Planeación y desarrollo de la semana ambiental.</t>
  </si>
  <si>
    <t xml:space="preserve">Participación per cápita </t>
  </si>
  <si>
    <t># de Personas a Impactar</t>
  </si>
  <si>
    <t># de Personas Impactadas</t>
  </si>
  <si>
    <t xml:space="preserve">La Semana Ambiental se tiene programada para el mes de septiembre. </t>
  </si>
  <si>
    <t>En la semana del 11 al 14 de octubre se realizaron las siguientes actividades en la Sede de Belmonte:
* Avistamiento de Aves
* Siembra de árboles
* Feria Ambiental
* Conferencias Ambientales
* Concurso de Fotografía
* Reciclaton
En la sede Centro se realizó las siguientes actividades el día 20 de Octubre
* Juego clasificación de residuos
* Taller ecohuerta</t>
  </si>
  <si>
    <t xml:space="preserve">Se desarrollan en conjunto con las demás seccionales piezas de interés ambiental para enviar por los diferentes medios de comunicación, dicho cumplimiento depende a su vez del desarrollo de la misma según la seccional que corresponda en el mes. </t>
  </si>
  <si>
    <t xml:space="preserve">Se realizaron las piezas divulgativas sobre la jornada ambiental y se socializaron 2 piezas de fechas ambientales, por temas de falta de personal en el área de comunicaciones algunas piezas quedaron en borrador. </t>
  </si>
  <si>
    <t>Caracterizar el vertimiento para identificar sustancias de interés sanitario si se requiere por la Autoridad Ambiental</t>
  </si>
  <si>
    <t xml:space="preserve"> # parámetros evaluados en cumplimiento /# total parámetros evaluados</t>
  </si>
  <si>
    <t xml:space="preserve"> # parámetros evaluados en cumplimiento</t>
  </si>
  <si>
    <t># total parámetros evaluados</t>
  </si>
  <si>
    <t>Se desarrolla la muestra de vertimientos durante el mes de julio.</t>
  </si>
  <si>
    <t xml:space="preserve">Se realizó el análisis de dos puntos de muestreos ubicados en la Sede de Belmonte
Se evidenció en el punto de muestreo al lado del cuarto central de residuos el cumplimiento total de los parámetros evaluados. 
Por el contrario, en el punto de muestreo al lado del edificio de postgrados se evidencio que 6 parámetros no cumplieron con lo establecido en la legislación, se procede a realizar trabajo integrado para plantear una adecuación de trampa de grasas. </t>
  </si>
  <si>
    <t xml:space="preserve">Se realiza la inspección a todos los consecionarios, teniendo en cuanta que solo 3 de ellos les aplica tener trampa de grasa, se debe realizar seguimiento constante a estos 3 para validar el cumplimiento legal del manejo de las trampas de grasas. </t>
  </si>
  <si>
    <t xml:space="preserve">Se desarrollaron principalmente las inspecciones a las áreas de salud y manejo de residuos, las cuales por ley se deben mantener al día. </t>
  </si>
  <si>
    <t># total de estándares a cumplir</t>
  </si>
  <si>
    <t># de estándares cumplidos</t>
  </si>
  <si>
    <t xml:space="preserve">Ingresa la Practicante Juliana Arango el día 5 de Julio, quien tiene como proyecto de grado el diagnostico y desarrollo del plan de trabajo para el cumplimiento de dicho objetivo. </t>
  </si>
  <si>
    <t>Se esta realizando el diagnostico calificativo del SGA baso en la ISO 14001:2015 y a su vez ejecución de cierre de brechas para ir organizando el Sistema bajo los estándares establecidos.</t>
  </si>
  <si>
    <t>Se comienza el programa para el manejo de Flora y Fauna.</t>
  </si>
  <si>
    <t>Se establecieron los Programas requeridos desde inicio de año</t>
  </si>
  <si>
    <t># de Inspecciones Realizadas / # de  Inspecciones a realizar</t>
  </si>
  <si>
    <t># de hallazgos evidenciados por visita Secretaria de Salud</t>
  </si>
  <si>
    <t xml:space="preserve">Durante primer semestre no se realiza la visita de Secretaria de Salud, se debe programar para el mes de noviembre. </t>
  </si>
  <si>
    <t>Se realiza visita de secretaria de salud el día 25 de noviembre de 2022 por parte del Ingeniero Jorge Andrés López el cual en acta no generá ningun hallazgo, sin embargo deja unas observaciones principalmente el cambio de recipientes verdes que estan en el cuarto central de residuos ordinarios de cada una de las sedes y cambiar recipientes pintados del área de salud.</t>
  </si>
  <si>
    <t xml:space="preserve">Aún no se ha realizado la apertura del Sendero Ecológico, estamos en proceso de la búsqueda de recursos externos para el desarrollo de dicho proyecto. </t>
  </si>
  <si>
    <t>El Proyecto sigue como una necesidad, pero por temas de Presupuesto no se ha desarrollado, sigue pendiente buscar recursos externos para poderlo desarrollar.</t>
  </si>
  <si>
    <t>200 kg</t>
  </si>
  <si>
    <t xml:space="preserve">El proyecto ya se encuentra en ejecución, en este momento se encuentra en análisis con el programa de Microbiología para determinar su eficacia. De dicho espacio ya se ha tomado abono para las plantas de los jardines verticales del Edificio Administrativo. </t>
  </si>
  <si>
    <t>El funciona miento del Proyecto ha sido un éxito, este material se ha utilizado en la huerta de microbiologia, jardines verticales y zonas verdes de toda la universidad. Igualmente, se ha llevado material a la sede Centro.</t>
  </si>
  <si>
    <t>Cumplir con la totalidad de la normatividad legal ambiental vigente</t>
  </si>
  <si>
    <t># de normatividad ambiental cumplida/ # de normatividad ambiental identificada a cumplir</t>
  </si>
  <si>
    <t># de normatividad ambiental cumplida</t>
  </si>
  <si>
    <t># de normatividad ambiental identificada a cumplir</t>
  </si>
  <si>
    <t xml:space="preserve">Se han realizado los respectivos informes a las autoridades ambientales que se realizan en el primer semestre del año: Reporte Respel - IDEAM, Informe IGA Secretaria de Salud y CARDER, reporte de PCB's. 
A la fecha no se ha dado respuesta a la autoridad ambiental sobre la caracterización de aguas residuales, teniendo en cuenta que en el informe realizado el año pasado salieron parámetros alterados y con dicha información no se puede dar respuesta a la CARDER. Se repite nuevamente la toma de muestra para hacer un nuevo análisis y tener claridad de que medidas se deben realizar en caso de que otra vez se identifique dicha alteración. </t>
  </si>
  <si>
    <t>Se envío informe de la caracterización de aguas realizada en el punto de muestro al lado del cuarto central de residuos, la cual cumplió con todos los parametros. Estamos a la espera de respuesta por parte de la CARDER.
Igualmente, estamos esperando la respuesta frente al proceso Sancionatorio de la Malla perimetral de la zona de protección de la quebrada la mielita que inició en el año 2020 y se encuentra en etapa de conclusión.</t>
  </si>
  <si>
    <t>Diseñar e implementar en las facultades de ciencias de la salud, el Sistema Obligatorio de Garantia de Calidad (SOGC) en el componente de habilitación y en los que fuere necesario.</t>
  </si>
  <si>
    <t>Total de acciones planteadas para la vigencia / Número de acciones implementadas</t>
  </si>
  <si>
    <t xml:space="preserve">Durante el primer semestre de la vigencia se logra un cumplimiento del 63%, de acuerdo a lo definido en el Plan Anual de Trabajo para el sostenimiento de las condiciones de Habilitación en ambas sedes (Belmonte y Centro). Como parte de las actividades para ejecución en el segundo semestre se encuentra realizar la autoevaluación de las condiciones de Habilitación para la renovación de la inscripción en el Registro Especial de Prestadores de Servicios de Salud (REPS). </t>
  </si>
  <si>
    <t>Total de estándares definidos en la norma / Número de estándares verificados</t>
  </si>
  <si>
    <t>En el mes de enero se tramita la reactivación del servicio de Medicina General, en el cual se presentó novedad de cierre temporal en línea en la plataforma REPS, debido a la renuncia del Médico en el mes de noviembre 2021. Se reactiva una vez se cumple con la contratación del nuevo médico en el mes de enero 2022.</t>
  </si>
  <si>
    <r>
      <t xml:space="preserve">Durante el primer semestre del año 2022, se realizo los siguientes apoyos: 
</t>
    </r>
    <r>
      <rPr>
        <b/>
        <u/>
        <sz val="12"/>
        <color theme="1"/>
        <rFont val="Arial"/>
        <family val="2"/>
      </rPr>
      <t>Oficina Registro y Control:</t>
    </r>
    <r>
      <rPr>
        <sz val="12"/>
        <color theme="1"/>
        <rFont val="Arial"/>
        <family val="2"/>
      </rPr>
      <t xml:space="preserve">
Objetivo: Apoyar la organización de Historias Académicas de Graduados del 2016 hacia atrás en el Archivo de Gestión de la oficina.
Alcance de la organización:
- Graduados de pregrado y posgrado, con corte del año 2016 hacia atrás.
- Clasificar pregrado, posgrado y programas
- Verificación de los documentos correspondientes
- Identificación y separación física de las carpetas
- Proceso técnico:
• Ordenación / Inserción / unificación
• Depuración de documentos duplicados o copias, ganchos metálicos, etc.
• Restauración básica, cuando aplique
• Foliación
• Cambio de unidad de conservación (de carpeta azul a carpeta de yute)
• Rotulación
Para la realización del apoyo se cuenta con la Asistencia de 2 Técnicas de Gestión Documental, Gloria Nancy Cardona y Luz Adriana Virú, y con el acompañamiento de Yuliana Acevedo en el proceso. 
</t>
    </r>
    <r>
      <rPr>
        <b/>
        <sz val="12"/>
        <color theme="1"/>
        <rFont val="Arial"/>
        <family val="2"/>
      </rPr>
      <t>Resultado:</t>
    </r>
    <r>
      <rPr>
        <sz val="12"/>
        <color theme="1"/>
        <rFont val="Arial"/>
        <family val="2"/>
      </rPr>
      <t xml:space="preserve">
* El apoyo da como resultado final 46 cajas X100 con un total de 445 expedientes intervenidos con todo el proceso técnico hasta la rotulación de la capeta.
*Se abarcaron dos programas completos Administración de Empresas y Contaduría Pública hasta el 2016. El programa de Derecho se avanzó hasta parte del 2015.
*De 3.184 historias académicas identificadas de acuerdo a las bases de datos, se alcanzó a realizar de 445 historias
</t>
    </r>
  </si>
  <si>
    <r>
      <t xml:space="preserve">Oficina de Administración Personal:       
</t>
    </r>
    <r>
      <rPr>
        <sz val="12"/>
        <color theme="1"/>
        <rFont val="Arial"/>
        <family val="2"/>
      </rPr>
      <t>Objetivo:</t>
    </r>
    <r>
      <rPr>
        <b/>
        <u/>
        <sz val="12"/>
        <color theme="1"/>
        <rFont val="Arial"/>
        <family val="2"/>
      </rPr>
      <t xml:space="preserve">
</t>
    </r>
    <r>
      <rPr>
        <sz val="12"/>
        <color theme="1"/>
        <rFont val="Arial"/>
        <family val="2"/>
      </rPr>
      <t>Apoyar la organización de Historias Laborales objeto de inserción de documentos debido a que se encontraban en el fondo acumulado y/o en el Archivo Central.
Alcance de la organización:
• Verificación de los documentos correspondientes.
• Ordenación cronológica.
• Depuración de documentos duplicados o copias, ganchos metálicos, etc.
• Restauración básica, cuando aplique.
• Foliación.
• Rotulación.
Para la realización del apoyo se cuenta con la Asistencia de 2 Técnicas de Gestión Documental, Edilma Liliana Rubiano y Gloria Nancy Cardona, con el acompañamiento de Johan Sebastián Sánchez en el proceso de búsqueda y entrega de los expedientes y la actualización del inventario de archivo de gestión.
Resultado:
TOTAL HISTORIAS LABORALES INTERVENIDAS CON INSERCIONES: 91
TOTAL DE CARPETAS FOLIOS INTERVENIDOS DUPLICIDAD
PRIMER PARTE (Del lunes 21 de febrero al viernes 11 de marzo de 2022) Carpetas 109  Folios 17.836 Duplicidad 1.769
SEGUNDA PARTE (lunes 16 de mayo al jueves 17 de junio de 2022) Carpetas 134 Folioa 23.145 Duplicidad 1.129
TOTAL  Carpetas 243 Folios 40.981 Duplicidad 2.898</t>
    </r>
  </si>
  <si>
    <t xml:space="preserve">Para el segundo semestre, se realizo el apoyo en las actividades operativas para el avance en la organización de los archivos de gestión que se encontraban dispuestos para las transferencias documentales, para lo cual, conforme a la programación de las transferencias documentales se ejecuto dicha labor. Las oficinas a las cuales se les presto los apoyos fueron:
12 OFICINA JURIDICA 27/07/2022
20 SECRETARIA SECCIONAL 27/07/2022
30 OFICINA DE PLANEACIÓN 3/08/2022
101 CENSORÍA DELEGADA 4/08/2022
110 SINDICATURA 9/08/2022
113 TESORERIA 16/08/2022
130 COMPRAS 22/08/2022
150 SERVICIOS GENERALES 29/08/2022
170 JEFATURA DE PERSONAL 5/09/2022
171 NOMINA 12/09/2022
173 SEGURIDAD SOCIAL 15/09/2022
176 CONTRATOS 26/09/2022
210 RECTORIA SECCIONAL 3/10/2022
240 DIRECCIÓN SECCIONAL DE INVESTIGACIONES 10/10/2022
260 REGISTRO Y CONTROL 18/10/2022
261 RADICACION DE TITULOS Y PROTOCOLO 24/10/2022
290 BIBLIOTECA 26/10/2022
300 DECANATURA DE DERECHO 1/11/2022
302 DECANATURA DE DERECHO - SECRETARIA ACADEMICA 2/11/2022
305 DECANATURA DE DERECHO - POSGRADOS 8/11/2022
308 PROGRAMA DE TRABAJO SOCIAL 16/08/2022
324 DCEAC - CENTRO DE INVESTIGACIONES 10/10/2022
320 DECANATURA DE CIENCIAS ECONÓMICAS ADMINISTRATIVAS Y CONTABLES 11/11/2022
321 CENTRO DE EMPRENDIMIENTO, INNOVACIÓN Y DESARROLLO EMPRESARIAL- CEIDEUL 17/11/2022
325 DECANATURA DE CIENCIAS ECONÓMICAS - POSGRADOS 8/11/2022
335 DECANATURA DE INGENIERÍA - POSGRADOS 9/11/2022
390 DECANATURA DE CIENCIAS DE LA SALUD 9/11/2022
398 PROGRAMA DE ENFERMERIA – DECANATURA DE CIENCIAS DE SALUD 9/11/2022
370 CONSULTORIO JURÍDICO 23/11/2022
371 CENTROS DE CONCILIACIÓN – ONOROSO  23/11/2022
 CENTROS DE CONCILIACIÓN - GRATUITO 23/11/2022
</t>
  </si>
  <si>
    <t xml:space="preserve">La organización del fondo documental estaba programada hasta el 13 de mayo donde tuvo un avance de 177 unidades en la línea de tiempo del 2008; para un avance total de 1757 unidades en la línea de tiempo del 2001 al 2008. En el área administrativa 200 unidades reportadas entre 2001, 2008, 2009, 2010 y 2011. Faltan por revisar:
- En la parte administrativa 716 unidades de conservación del 2001 al 2009; 976 unidades de conservación del 2009 al 2010 y 317 del 2011.
- En la parte misional entre el 2001 al 2011 por revisar 450 unidades.
Para un total de 2.459 unidades de conservación entre el 2001 al 2011.
</t>
  </si>
  <si>
    <t>Para el segundo semestre se avanzo con la organización del fondo acumulado (lo que anteriormente se encontraba en la sede Centro de la Univeridad) en la línea de tiempo de 1977 al 2008, en 147 cajas x100; presentando como resultado para el cierre del año de un total de 324 cajas x100.</t>
  </si>
  <si>
    <t xml:space="preserve">Para el primer semestre del año 2022, se programo las siguientes capacitaciones y acompañamientos donde las tématicas fueron las siguientes:
1. Capacitación Procesos Técnicos y/o TRD
2. Asesoría y Acompañamiento en Casos Específicos y/o Apoyo.
3. Visita de verificación de cumplimiento de procedimientos institucionales
Las oficinas que recibieron de capacitación y/o acompañamiento fueron las siguientes:
0170 MERCADEO
1252 PRESUPUESTO
1400 SISTEMAS E INFORMACIÓN
1450 ADMINISTRACIÓN  DE PERSONAL
1507 COORDINACIÓN DE EGRESADOS
1550 GESTIÓN AMBIENTAL
3040 DIRECCIÓN DE EDUCACIÓN CONTINUADA
3050 CENTRO DE EMPRENDIMIENTO INNOVACIÓN Y DESARROLLO EMPRESARIAL. CEIDEUL - COORDINACIÓN ACADEMICA
3070 DIRECCIÓN DE PROYECCIÓN SOCIAL
3100 DECANATURA FCS
3110 SECRETARÍA ACADÉMICA FCS
3140 DIRECCIÓN DE PROGRAMAS PREGRADO FCS
3210 SECRETARÍA ACADÉMICA FDCPS
3260 CONSULTORIO JURÍDICO
3270 CENTRO DE CONCILIACIÓN - GRATUITO
3270 CENTRO DE CONCILIACIÓN - ONOROSO
3310 SECRETARÍA  ACADÉMICA FI
3350 LABORATORIOS FI
3410 SECRETARÍA ACADÉMICA FCEAC
5000 ORI OFICINA DE RELACIONES INTERINSTITUCIONALES
</t>
  </si>
  <si>
    <r>
      <rPr>
        <b/>
        <sz val="12"/>
        <color theme="1"/>
        <rFont val="Arial"/>
        <family val="2"/>
      </rPr>
      <t xml:space="preserve">Durante el segundo semestre del año, se realizo la capacitación en las siguientes tématicas:
CAPACITACIONES EN LA SECCIONAL:
  </t>
    </r>
    <r>
      <rPr>
        <sz val="12"/>
        <color theme="1"/>
        <rFont val="Arial"/>
        <family val="2"/>
      </rPr>
      <t xml:space="preserve">
</t>
    </r>
    <r>
      <rPr>
        <b/>
        <sz val="12"/>
        <color theme="1"/>
        <rFont val="Arial"/>
        <family val="2"/>
      </rPr>
      <t>6/09/2022 Personal de servicios generales  Capacitación en procedimiento en buenas prácticas de limpieza locativa.</t>
    </r>
    <r>
      <rPr>
        <sz val="12"/>
        <color theme="1"/>
        <rFont val="Arial"/>
        <family val="2"/>
      </rPr>
      <t xml:space="preserve"> 
   Mónica Aristizabal de ASSERV
   Gloria Rodríguez de ASSERVI</t>
    </r>
    <r>
      <rPr>
        <b/>
        <sz val="12"/>
        <color theme="1"/>
        <rFont val="Arial"/>
        <family val="2"/>
      </rPr>
      <t xml:space="preserve">
7/09/2022 Funcionarios de archivos de gestión y archivo central. Primeros auxilios en documentos de archivo “conservación documental”</t>
    </r>
    <r>
      <rPr>
        <sz val="12"/>
        <color theme="1"/>
        <rFont val="Arial"/>
        <family val="2"/>
      </rPr>
      <t xml:space="preserve"> 
  Luz Adriana Virú – Archivo Central
   Johan Sebastián – Gestión Humana Sánchez 
   Yuliana Acevedo – Registro y Control
   Gloria Nancy Cardona – Archivo Central 
</t>
    </r>
    <r>
      <rPr>
        <b/>
        <sz val="12"/>
        <color theme="1"/>
        <rFont val="Arial"/>
        <family val="2"/>
      </rPr>
      <t>3/10/2022 Funcionarios de archivos de gestión y archivo central. Capacitación “Buenas prácticas en conservación preventiva de archivos”</t>
    </r>
    <r>
      <rPr>
        <sz val="12"/>
        <color theme="1"/>
        <rFont val="Arial"/>
        <family val="2"/>
      </rPr>
      <t xml:space="preserve"> 
   Alba Lucia Grisales – Sindicatura
   Yuliana Acevedo – Registro y Control
   Luz Adriana Virú – Archivo Central
   Lindelia Agudelo – Tesorería
   Emy Paola Agudelo- Facultad de Ingenierías – Laboratorios
   Patricia Aguirre – Facultad de Ingenierías
   Susana Bermúdez – Facultad de Ciencias Económicas
   Ángela Ma.Arias – ORI
   Makdyt Briyitt Satizabal – Laboratorio Ingeniería Civil
</t>
    </r>
    <r>
      <rPr>
        <b/>
        <sz val="12"/>
        <color theme="1"/>
        <rFont val="Arial"/>
        <family val="2"/>
      </rPr>
      <t>4/10/2022 Funcionarios de archivos de gestión y archivo central. Capacitación “Buenas prácticas en conservación preventiva de archivos”</t>
    </r>
    <r>
      <rPr>
        <sz val="12"/>
        <color theme="1"/>
        <rFont val="Arial"/>
        <family val="2"/>
      </rPr>
      <t xml:space="preserve"> 
   Luz Elena Fernández – Proyección Social
   Sandra Eneried Bedoya – Consultorio Jurídico
   María del Rosario Zapata – Centro de Conciliación 
   Maritza Lorena Narváez – Posgrados
   Jennifer García – Tesorería
   Gloria Nancy Cardona – Archivo Central 
   Liliana Rubiano – Archivo Central 
   Alejandra Franco – Proyección Social
   Por Teams:
   Miller Lopez y Yamile Caballero P. – Coord. de Gestión Documental Seccional Cucuta. 
   Deivis Perez – Gestión Documental Cartagena
   Julio Cesar Parra Suarez, Pedro J. Armenta M, y Anderson Soto – Seccional Bogotá, 
   Omar Marquez – Coord. De Gestión Documental Seccional Barranquilla
   Dulfay Cruz – Gestión Documental Seccional Socorro
</t>
    </r>
    <r>
      <rPr>
        <b/>
        <sz val="12"/>
        <color theme="1"/>
        <rFont val="Arial"/>
        <family val="2"/>
      </rPr>
      <t xml:space="preserve">TOTAL DE ASISTENTES A LAS CAPACITACIONES EN CONSERVACIÓN DOCUMENTAL: 32 
</t>
    </r>
    <r>
      <rPr>
        <sz val="12"/>
        <color theme="1"/>
        <rFont val="Arial"/>
        <family val="2"/>
      </rPr>
      <t xml:space="preserve">Adicionalmente, como parte de las acciones de mejora para el año 2022, se propuso la sensibilización de las Unidades Administrativas y Académicas de la Seccional sobre la importancia de la apropiación de los procedimientos de Gestión Documental. Esto con el objetivo de optimizar la conservación y la preservación documental de la documentación en soporte físico y electrónico en la Seccional.
Para lo cual, se propuso desde la seccional Cali y Pereira, el diseño de un curso virtual a través de la plataforma E-Learning de la Universidad, el primer curso virtual de carácter administrativo, denominado “Aplicación de TRD, organización y transferencia documental”, el cual fue construido de manera colaborativa por los equipos de Gestión Documental y de E-Learning a nivel nacional.
Los objetivos del curso: Apoyar el modelo institucional de autoevaluación y autorregulación con fines de mejoramiento continuo del Sistema de Aseguramiento de la Calidad Académica; Dar cumplimiento con la gestión de proyectos establecidos en el PIDI vigente y PAS 2022-2024; Fortalecer la aplicación de los procedimientos de Gestión Documental en el marco del Sistema de Gestión de Calidad, en lo que refiere a la organización de los Archivos de Gestión y transferencias documentales hacia el Archivo Central y garantizar la correcta aplicación de la nueva versión de las Tablas de Retención Documental a nivel institucional.
Los módulos impartidos en la capacitación: Modulo 1, Metodología para la actualización de la TRD v2; Modulo 2, Aspectos genéricos para la aplicación de TRD, Transferencias documentales y eliminación documental. Módulo 3, Aspectos genéricos para la organización de archivos en soporte electrónico. En este último, tuve la oportunidad de participar como profesora dictando todo el módulo de gestión electrónica a nivel nacional.
Dirigido al personal administrativo de niveles Técnico, Asistencial y Auxiliar y también, para Jefes, Líderes y Profesionales que tengan bajo su responsabilidad el proceso de organización documental en los Archivos de Gestión.
</t>
    </r>
    <r>
      <rPr>
        <b/>
        <sz val="12"/>
        <color theme="1"/>
        <rFont val="Arial"/>
        <family val="2"/>
      </rPr>
      <t>Resultados</t>
    </r>
    <r>
      <rPr>
        <sz val="12"/>
        <color theme="1"/>
        <rFont val="Arial"/>
        <family val="2"/>
      </rPr>
      <t xml:space="preserve">: Curso Virtual con una duración de 8 horas, dentro de las cuales, 6 horas trabajo autónomo en plataforma y 2 horas sincrónica. Los días en que se realizaron las clases sincrónicas fueron: 31 de agosto, 5 y 9 de septiembre, de 2:00 pm a 5:00 pm a través de la plataforma Microsoft Teams
</t>
    </r>
    <r>
      <rPr>
        <b/>
        <sz val="14"/>
        <color theme="1"/>
        <rFont val="Arial"/>
        <family val="2"/>
      </rPr>
      <t>Total, de Asistencia A Nivel Nacional:</t>
    </r>
    <r>
      <rPr>
        <sz val="14"/>
        <color theme="1"/>
        <rFont val="Arial"/>
        <family val="2"/>
      </rPr>
      <t xml:space="preserve"> 502 Asistentes de las 7 Seccionales. 
</t>
    </r>
    <r>
      <rPr>
        <b/>
        <sz val="14"/>
        <color theme="1"/>
        <rFont val="Arial"/>
        <family val="2"/>
      </rPr>
      <t>Total, Seccional Pereira:</t>
    </r>
    <r>
      <rPr>
        <sz val="14"/>
        <color theme="1"/>
        <rFont val="Arial"/>
        <family val="2"/>
      </rPr>
      <t xml:space="preserve"> 77 Asistentes de todas las oficinas de la Seccional.</t>
    </r>
    <r>
      <rPr>
        <sz val="12"/>
        <color theme="1"/>
        <rFont val="Arial"/>
        <family val="2"/>
      </rPr>
      <t xml:space="preserve">
</t>
    </r>
    <r>
      <rPr>
        <b/>
        <sz val="12"/>
        <color theme="1"/>
        <rFont val="Arial"/>
        <family val="2"/>
      </rPr>
      <t xml:space="preserve">
</t>
    </r>
    <r>
      <rPr>
        <sz val="12"/>
        <color theme="1"/>
        <rFont val="Arial"/>
        <family val="2"/>
      </rPr>
      <t xml:space="preserve">
</t>
    </r>
  </si>
  <si>
    <t xml:space="preserve"> Para el año 2022-1, se realizó las siguientes actividades durante el primer semestre del año:
• Se revisó contra TRD 2014 primera versión, las series documentales que hayan cumplido el tiempo de retención y su disposición final es para eliminación, se separó las carpetas y se realizó los inventarios.
• Se envió un total de 14 comunicaciones a las oficinas para efectuar la solicitud como lo indica el procedimiento.
• Se realizó la eliminación los documentos aprobadas por el Comité de Archivo Nacional en el año 2021. Resultado de la Eliminación: 18 cajas x300.
• Se realizó la revisión y valoración de los documentos que reposaban en el depósito de Biblioteca y del fondo sede Centro. Resultado: Documentos para eliminación (destrucción) porque son documentos de apoyo y no presentan ningún valor: 13 cajas X300, 25 cajas X200. Este resultado es de la Valoración documental con la Asistente de Presidencia para Gestión Documental.
*Se identificó documentos para realizar inventario documental y proponer eliminación: 302 Carpetas 
*Se identificó Documentos para ingresar al inventario del archivo central (Fondo Documental): Dato aproximado de 21 carpetas, 9 libros, los cuales se van a ingresar al fondo documental.
Resultado total: 56 cajas entre x300 y x200; y de Papel reciclado fue 90 bolsas grandes.
</t>
  </si>
  <si>
    <t>Para el segundo semestre se no programo eliminaciones.</t>
  </si>
  <si>
    <r>
      <rPr>
        <b/>
        <u/>
        <sz val="12"/>
        <color theme="1"/>
        <rFont val="Arial"/>
        <family val="2"/>
      </rPr>
      <t xml:space="preserve">Oficina de Administración Personal:       </t>
    </r>
    <r>
      <rPr>
        <sz val="12"/>
        <color theme="1"/>
        <rFont val="Arial"/>
        <family val="2"/>
      </rPr>
      <t xml:space="preserve">
Objetivo:
Apoyar la organización de Historias Laborales objeto de inserción de documentos debido a que se encontraban en el fondo acumulado y/o en el Archivo Central.
Alcance de la organización:
• Verificación de los documentos correspondientes.
• Ordenación cronológica.
• Depuración de documentos duplicados o copias, ganchos metálicos, etc.
• Restauración básica, cuando aplique.
• Foliación.
• Rotulación.
Para la realización del apoyo se cuenta con la Asistencia de 2 Técnicas de Gestión Documental, Edilma Liliana Rubiano y Gloria Nancy Cardona, con el acompañamiento de Johan Sebastián Sánchez en el proceso de búsqueda y entrega de los expedientes y la actualización del inventario de archivo de gestión.
Resultado:
TOTAL HISTORIAS LABORALES INTERVENIDAS CON INSERCIONES: 91
TOTAL DE CARPETAS FOLIOS INTERVENIDOS DUPLICIDAD
PRIMER PARTE (Del lunes 21 de febrero al viernes 11 de marzo de 2022) Carpetas 109  Folios 17.836 Duplicidad 1.769
SEGUNDA PARTE (lunes 16 de mayo al jueves 17 de junio de 2022) Carpetas 134 Folioa 23.145 Duplicidad 1.129
TOTAL  Carpetas 243 Folios 40.981 Duplicidad 2.898</t>
    </r>
  </si>
  <si>
    <t>Oficina Registro y Control:
Objetivo: Apoyar la organización de Historias Académicas de Graduados del 2016 hacia atrás en el Archivo de Gestión de la oficina.
Alcance de la organización:
- Graduados de pregrado y posgrado, con corte del año 2016 hacia atrás.
- Clasificar pregrado, posgrado y programas
- Verificación de los documentos correspondientes
- Identificación y separación física de las carpetas
- Proceso técnico:
• Ordenación / Inserción / unificación
• Depuración de documentos duplicados o copias, ganchos metálicos, etc.
• Restauración básica, cuando aplique
• Foliación
• Cambio de unidad de conservación (de carpeta azul a carpeta de yute)
• Rotulación
Para la realización del apoyo se cuenta con la Asistencia de 2 Técnicas de Gestión Documental, Gloria Nancy Cardona y Luz Adriana Virú, y con el acompañamiento de Yuliana Acevedo en el proceso. 
Resultado:
* El apoyo da como resultado final 46 cajas X100 con un total de 445 expedientes intervenidos con todo el proceso técnico hasta la rotulación de la capeta.
*Se abarcaron dos programas completos Administración de Empresas y Contaduría Pública hasta el 2016. El programa de Derecho se avanzó hasta parte del 2015.
*De 3.184 historias académicas identificadas de acuerdo a las bases de datos, se alcanzó a realizar de 445 historias</t>
  </si>
  <si>
    <t>Para el segundo semestre, se realizo el apoyo en las actividades operativas para el avance en la organización de los archivos de gestión que se encontraban dispuestos para las transferencias documentales, para lo cual, conforme a la programación de las transferencias documentales se ejecuto dicha labor. Las oficinas a las cuales se les presto los apoyos fueron:
12 OFICINA JURIDICA 27/07/2022
20 SECRETARIA SECCIONAL 27/07/2022
30 OFICINA DE PLANEACIÓN 3/08/2022
101 CENSORÍA DELEGADA 4/08/2022
110 SINDICATURA 9/08/2022
113 TESORERIA 16/08/2022
130 COMPRAS 22/08/2022
150 SERVICIOS GENERALES 29/08/2022
170 JEFATURA DE PERSONAL 5/09/2022
171 NOMINA 12/09/2022
173 SEGURIDAD SOCIAL 15/09/2022
176 CONTRATOS 26/09/2022
210 RECTORIA SECCIONAL 3/10/2022
240 DIRECCIÓN SECCIONAL DE INVESTIGACIONES 10/10/2022
260 REGISTRO Y CONTROL 18/10/2022
261 RADICACION DE TITULOS Y PROTOCOLO 24/10/2022
290 BIBLIOTECA 26/10/2022
300 DECANATURA DE DERECHO 1/11/2022
302 DECANATURA DE DERECHO - SECRETARIA ACADEMICA 2/11/2022
305 DECANATURA DE DERECHO - POSGRADOS 8/11/2022
308 PROGRAMA DE TRABAJO SOCIAL 16/08/2022
324 DCEAC - CENTRO DE INVESTIGACIONES 10/10/2022
320 DECANATURA DE CIENCIAS ECONÓMICAS ADMINISTRATIVAS Y CONTABLES 11/11/2022
321 CENTRO DE EMPRENDIMIENTO, INNOVACIÓN Y DESARROLLO EMPRESARIAL- CEIDEUL 17/11/2022
325 DECANATURA DE CIENCIAS ECONÓMICAS - POSGRADOS 8/11/2022
335 DECANATURA DE INGENIERÍA - POSGRADOS 9/11/2022
390 DECANATURA DE CIENCIAS DE LA SALUD 9/11/2022
398 PROGRAMA DE ENFERMERIA – DECANATURA DE CIENCIAS DE SALUD 9/11/2022
370 CONSULTORIO JURÍDICO 23/11/2022
371 CENTROS DE CONCILIACIÓN – ONOROSO  23/11/2022
 CENTROS DE CONCILIACIÓN - GRATUITO 23/11/2022</t>
  </si>
  <si>
    <r>
      <t xml:space="preserve">Durante el año 2022-1: Con respecto a la ejecución del cronograma de transferencias para el año 2022, se propone para el </t>
    </r>
    <r>
      <rPr>
        <b/>
        <sz val="12"/>
        <color theme="1"/>
        <rFont val="Arial"/>
        <family val="2"/>
      </rPr>
      <t>segundo semestre</t>
    </r>
    <r>
      <rPr>
        <sz val="12"/>
        <color theme="1"/>
        <rFont val="Arial"/>
        <family val="2"/>
      </rPr>
      <t xml:space="preserve">, teniendo en cuenta que, durante el primer semestre del 2022 se realizará varios apoyos a oficinas críticas, como también se abordará el proceso de eliminación y valoración en el Archivo Central, entre otras actividades de gestión documental necesarias para generar el espacio y dar cumplimiento con los otros procedimientos institucionales. Por esta razón se propone la siguiente programación.
</t>
    </r>
    <r>
      <rPr>
        <b/>
        <sz val="12"/>
        <color theme="1"/>
        <rFont val="Arial"/>
        <family val="2"/>
      </rPr>
      <t xml:space="preserve">FECHA CÓDIGO DEPENDENCIA:
</t>
    </r>
    <r>
      <rPr>
        <sz val="12"/>
        <color theme="1"/>
        <rFont val="Arial"/>
        <family val="2"/>
      </rPr>
      <t xml:space="preserve">
27/07/2022 012 OFICINA JURIDICA
27/07/2022 020 SECRETARIA SECCIONAL
3/08/2022 030 PLANEACIÓN SECCIONAL 
4/08/2022 101 CENSORIA DELEGADA
9/08/2022 112 SINDICATURA
16/08/2022 113 TESORERÍA - PAGADURÍA
22/08/2022 130 COMPRAS
29/08/2022 150 SERVICIOS GENERALES
5/09/2022 170 JEFATURA DE PERSONAL
12/09/2022 171 NOMINA
15/09/2022 173 SEGURIDAD SOCIAL
26/09/2022 176 CONTRATOS
3/10/2022 210 RECTORÍA SECCIONAL
10/10/2022 240 DIRECCIÓN SECCIONAL DE INVESTIGACIONES
18/10/2022 260 REGISTRO Y CONTROL UNIFICADO
24/10/2022 261 RADICACIÓN Y PROTOCOLO DE TÍTULOS
26/10/2022 290 BIBLIOTECA
1/11/2022 300 DECANATURA DE DERECHO
2/11/2022 302 DECANATURA DE DERECHO - SECRETARIA ACADÉMICA
8/11/2022 305 DECANATURA DE DERECHO - POSGRADOS
11/11/2022 320 DECANATURA DE CIENCIAS ECONÓMICAS ADMINISTRATIVAS Y CONTABLES
17/11/2022 321 CENTRO DE EMPRENDIMIENTO, INNOVACIÓN Y DESARROLLO EMPRESARIAL. CEIDEUL
8/11/2022 325 DCEAC - POSGRADOS
9/11/2022 335 DECANATURA DE INGENIERÍA - POSGRADOS
23/11/2022 370 CONSULTORIO JURÍDICO Y CENTRO DE CONCILIACIÓN - DIRECCIÓN
 371 CENTRO DE CONCILIACIÓN Y COORDINACIÓN DE CONSULTORIO
9/11/2022 395 DECANATURA DE CIENCIAS DE LA SALUD - POSGRADOS
</t>
    </r>
  </si>
  <si>
    <t xml:space="preserve">Durante el segundo semestre del 2022, se cumplió con la meta estándar nacional del 70%, obteniéndose un resultado seccional del 96% de cumplimiento, de un total de 27 oficinas programadas para transferencia documental en el año 2022, se ejecutó el proceso en 26 oficinas. La única oficina que no fue posible el proceso, fue por motivos de una licencia del funcionario, puesto que no se encontraba sino hasta finales del mes de diciembre.
Por otro lado, es importante resaltar, que adicional a las oficinas programadas para las transferencias documentales se recibió documentación de 5 oficinas más, que no se encontraban dentro de la programación inicialmente propuesta. Que por solicitud de las mismas oficinas y disposición para la entrega de la documentación cumpliendo con los términos indicados en los procedimientos de organización de archivos de gestión y de transferencias documentales, solicitaron dicho proceso para evitar acumulación de documentación en las oficinas. Como resultado final, 31 oficinas realizaron el proceso de transferencias documentales en la seccional durante el año 2022, alcanzando de esta manera el 114,8% de cumplimiento.
Para todas las oficinas, se realizó el seguimiento previo a la ejecución de las transferencias documentales y se registró en el informe de novedades y/u observaciones por cada transferencia, los términos que deben mejorar y los ajustes que se deben llevar a cabo para cumplir para las próximas transferencias.
El volumen total del proceso de transferencias fueron los siguientes: 557 cajas de archivo inactivo entre cajas referencia x100 y x300; 3.037 unidades de conservación entre carpetas y tomos. Para un total de 422.719 folios transferidos. </t>
  </si>
  <si>
    <t xml:space="preserve">
Se realizo la limpieza y aspirado general del depósito de Archivo Central - Sede Administrativa; la limpieza implico el aspirado de las cajas de archivo e inmobiliarios, techo, limpieza de pisos, oficina, etc. Esta labor, fue desarrollada por ASSERVI el día sábado 12 de febrero en la jornada de la mañana, a partir de las 8 am. Con el acompañamiento de la oficina de Gestión Documental. 
Asimismo en el primer semestre del 2022, se inició con la cotización del servicio de saneamiento ambiental para Archivos (Limpieza, desinfección y solución a deterioros físicos por biodeterioro insectos y hongos del Archivo Central de la Universidad). Para lo cual, se solicitó que como mínimo la propuesta contemplará:
- Diagnóstico microbiológico del espacio.
- Diagnóstico puntual del Acervo Documental, para establecer el porcentaje de material afectado por biodeterioro y aquel que requiere procesos de saneamiento.
- Limpieza documental de tipo superficial en cubiertas y cantos con aspiradoras de filtro HEPA.
- Limpieza del mobiliario en el cual se encuentran las unidades documentales.
- Saneamiento masivo del espacio en el cual se encuentran las unidades.
- Capacitación de personal en temas de conservación preventiva.
Asimismo, se dio las generalidades del fondo documental a tratar: Dentro del proceso de revisión e inventario documental del fondo acumulado de la Seccional, se identificó que se encuentran alrededor de 2.300 unidades de conservación aprox. del área Financiera y Administrativa de la Universidad (entre libros, carpetas, documentos sueltos) con deterioro, ya sea por factores de alteración biológicos, ambientales, por manipulación, etc. Estas unidades de conservación se encuentran parcialmente valoradas, donde se determinó que su gran mayoría se conservarían con tiempos similares a los de la historia laboral, 80 años. Esta documentación es de los años 1969 al 2012.
Terminado el proceso de cotización, se realizó la requisición ante Compras sobre el servicio, el cual se presentó el 8 de febrero del 2022. Surtido este proceso de revisión de las ofertas, en el mes de marzo, la oficina de Compras realizo la selección de la empresa que realizaría el servicio, teniendo en cuenta el cuadro comparativo de ofertas para lo cuales se presentaron 3 empreasas, obteniendo finalmente como resultado la elección de la empresa CYMA DOCUMENTAL SAS. 
Para el 22 de marzo finalmente se suscribe el contrato CCPS-2022-J013, para lo cual es necesario la realización de las muestras microbiologicas para su ejecución, tan pronto se entregue los resultados se dará inicio a través de un acta de inicio, el cual, se ejecutara para el segundo semestre del año 2022.
Cabe aclarar, que para ejecutar el contrato, se requiere de la toma de las muestras microbiologicas del archivo afectado por hongo, para lo cual, la Facultad de Ciencias de la Salud de la Seccional, se propone para hacer el ejercicio de muestreo y los estudios correspondientes; esto con el fin de obtener conocimiento sobre sobre esta tématica y campo de acción. Las muestras fueron tomadas por la docente Adalucy Alvarez - Directora del programa de Microbiologia y un grupo de estudiantes en la primera semana de abril y en el mes de junio de 2022. Donde finalmente, fueron entregados los resultados de las muestras tomadas el 19 de julio de 2022. Actualmente, se encuentra pendiente la interpretación de los resultados por parte del programa de Microbiologia para continuar con el acta de inicio. 
</t>
  </si>
  <si>
    <t xml:space="preserve">De acuerdo con la ejecución del contrato CCPS-2022-J013 CYMA DOCUMENTAL – SANEAMIENTO AMBIENTAL DE ARCHIVO CENTRAL, las actividades ejecutadas hasta el cierre correspondiente, se llevó a cabo con base al plan de trabajo acordado con el contratista:
Diagnóstico de conservación de unidades de conservación en Archivo Central:
1. Diagnóstico de conservación de unidades de conservación en Archivo Central:
A partir del 17 de agosto de 2022, se inició por parte del contratista con la revisión del inventario de las unidades de conservación afectadas con hongo para lo cual, la oficina de Gestión Documental entregó el registro de 1.130 unidades seleccionadas para tal fin. Posterior a esta actividad, se continuo con el análisis de nivel de deterioro, teniendo en cuenta los resultados de las muestras microbiológicas suministradas por la Universidad y así, definir las actividades preventivas para la documentación con bajo, medio y alto nivel de afectación. Esta actividad cierra el 29 de septiembre/22.
Los resultados obtenidos son los siguientes:
- Revisión de mil cientos treinta (1.130) unidades de conservación seleccionadas entre tomos, carpetas y cubiertas plásticas del Archivo Central con algún grado de deterioro biológico; el análisis de nivel de deterioro, teniendo en cuenta los resultados de las muestras microbiológicas suministradas por la Universidad y la definición de actividades preventivas para la documentación con bajo nivel de afectación. El producto entregado es el formato de diagnóstico y el informe de diagnóstico.
Unidad de Almacenamiento Revisadas:
Tomos  869
Carpetas  251
Cubiertas Plásticas  10
Total  1.130 
</t>
  </si>
  <si>
    <t xml:space="preserve">2. Limpieza documental superficial:
Durante la semana del 24 al 26 de agosto, se ejecutó la limpieza documental de tipo superficial en cubiertas y cantos de todas las estanterías del depósito, incluyendo el mobiliario donde se encuentran ubicadas las unidades de conservación afectadas y el almacenamiento. Con ayuda de aspiradoras de filtro de agua y bayetillas semi-húmedas en agua: alcohol (30% -70%), se realizó la limpieza del mobiliario rodante, incluyendo entrepaños, teniendo cuidado de no afectar ni cambiar la ubicación de las unidades de almacenamiento. El producto entregado es el informe de limpieza y saneamiento ambiental con las fichas técnicas de los productos utilizados.
</t>
  </si>
  <si>
    <t>3. Saneamiento ambiental:
Asimismo, dentro de las actividades de saneamiento ambiental, incluyeron la desinfección y desinsectación realizado por método de nebulización, utilizando productos que no afectan la estabilidad ni la conservación documental. Se realizó el proceso de fumigación en 400 metros cuadrados aproximadamente del Archivo Central en edificio Administrativo de la Sede Belmonte.
El producto entregado es el informe de limpieza y saneamiento ambiental con las fichas técnicas de los productos utilizados. Adicionalmente, con la entrega del informe de limpieza y saneamiento ambiental, se entrega las fichas técnicas de los productos utilizados en el proceso:  Ficha técnica Cipercom EC 25, ficha técnica amonio cuaternario y ficha técnica Alcohol 70%.</t>
  </si>
  <si>
    <t xml:space="preserve">4. Capacitación y sensibilización tendientes a la conservación documental, para lo cual se programaron varias sesiones para el personal encargado de los Archivos de Gestión y Archivo Central de las Unidades Administrativas y Académicas de la Seccional Pereira en común acuerdo con el contratista. 
Los temas tratados en la capacitación fueron: Buenas prácticas en conservación documental, almacenamiento documental para la conservación a largo plazo, normatividad asociada al sistema integrado de conservación SIC y manejo de las condiciones ambientales.
El objetivo de la capacitación es generar buenas prácticas de conservación para la mitigación de riesgos asociados a factores del deterioro del material documental, ya sea por factores ambientales, bióticos y antropogénicos. De esta manera, se contribuirá a la conservación y preservación de los archivos físicos y digitales de la Universidad de forma óptima, y sobre todo de aquellos que pueden ser potencialmente históricos y relevantes para construir memoria institucional (archivo histórico).
La invitación se envió a todo el personal encargado de los archivos de gestión de las unidades administrativas y académicas de la Seccional, el 13 de septiembre de 2022. Donde finalmente se inscribieron un total de 29 funcionarios, de los cuales asistieron 24 en total en las jornadas programadas. Las sesiones fueron ejecutadas de la siguiente forma:
</t>
  </si>
  <si>
    <t>Por último, la empresa contratista realizo la entrega de dos equipos termo-higrómetros para la toma de temperatura y humedad relativa en el Archivo Central.</t>
  </si>
  <si>
    <t xml:space="preserve">En cuanto el pedido de EPP para la oficina de Gestión Documental, se realizará en el mes de agosto de 2022. </t>
  </si>
  <si>
    <t>El suministro de los EPP se seguiran gestionando a través de Almacén por instucción de la Sindicatura de la Seccional, por lo cual no genera indicador.</t>
  </si>
  <si>
    <t>No. Oficinas programadas</t>
  </si>
  <si>
    <t>No. Oficinas que realizaron la transferencia documental</t>
  </si>
  <si>
    <t>Para el primer semestre del año 2022, se programo las siguientes capacitaciones y acompañamientos donde las tématicas fueron las siguientes:
1. Capacitación Procesos Técnicos y/o TRD
2. Asesoría y Acompañamiento en Casos Específicos y/o Apoyo.
3. Visita de verificación de cumplimiento de procedimientos institucionales, dentro de los cuales, los términos para transferencia documental.
Las oficinas que recibieron de capacitación y/o acompañamiento fueron las siguientes:
0170 MERCADEO
1252 PRESUPUESTO
1400 SISTEMAS E INFORMACIÓN
1450 ADMINISTRACIÓN  DE PERSONAL
1450 ADMINISTRACIÓN  DE PERSONAL
1507 COORDINACIÓN DE EGRESADOS
1507 COORDINACIÓN DE EGRESADOS
1550 GESTIÓN AMBIENTAL
3040 DIRECCIÓN DE EDUCACIÓN CONTINUADA
3050 CENTRO DE EMPRENDIMIENTO INNOVACIÓN Y DESARROLLO EMPRESARIAL. CEIDEUL
3050 CENTRO DE EMPRENDIMIENTO INNOVACIÓN Y DESARROLLO EMPRESARIAL. CEIDEUL - COORDINACIÓN ACADEMICA
3070 DIRECCIÓN DE PROYECCIÓN SOCIAL
3100 DECANATURA FCS
3110 SECRETARÍA ACADÉMICA FCS
3140 DIRECCIÓN DE PROGRAMAS PREGRADO FCS
3210 SECRETARÍA ACADÉMICA FDCPS
3260 CONSULTORIO JURÍDICO - GRATUITO
3260 CONSULTORIO JURÍDICO - ONOROSO
3270 CENTRO DE CONCILIACIÓN
3270 CENTRO DE CONCILIACIÓN
3310 SECRETARÍA  ACADÉMICA FI
3350 LABORATORIOS FI
3410 SECRETARÍA ACADÉMICA FCEAC
5000 ORI OFICINA DE RELACIONES INTERINSTITUCIONALES</t>
  </si>
  <si>
    <t>Durante el primer semestre del año 2022, se realizó con la parametrización del sistema acorde a las Tablas de Retención Documental versión 1 y versión 2. Para el segundo semestre del año, a través de la Circular 003/2022, del 05 de octubre de 2022, formaliza la radicación de la correspondencia recibida en el módulo de correspondencia del sistema de información de gestión documental FOLIO a partir del martes 1 de noviembre/22.</t>
  </si>
  <si>
    <t xml:space="preserve">Para el 01 de noviembre del 2022, se dio inicio con la radicación de la correspondencia externa en el módulo de Correspondencia del Gestor documental SEVENET llamado de manera institucional “Folio”.
</t>
  </si>
  <si>
    <t xml:space="preserve">Actualmente, se encuentra en la organización documental del archivo historico transferido por las seccionales en la sede Bogotá. Se encuentra pendiente la elaboración de las tablas valoración documental, con las cuales, se definirá la selección de otro acervo para transferencia documental secundaria. El proyecto se encuentra a cargo de la Vicepresidencia y el Líder a nivel nacional del proyecto Centenario. </t>
  </si>
  <si>
    <t xml:space="preserve">
</t>
  </si>
  <si>
    <t>En cuanto el avance en el proceso de alistamiento del acervo documental con potencial histórico de la Seccional, para el segundo semestre del año 2021, en el mes de agosto, se realizó la entrega del acervo documental con potencial histórico de la Seccional a la oficina Nacional, con el fin de ser entregado al proyecto Centenario para consolidar el Archivo Histórico de la Universidad. Total de cajas a entregadas a la oficina a Nacional: 10 cajas x300, total de unidades de conservación 190.
Finalmente, como resultado de la consolidación de toda la documentación con potencial historico de las siete seccionales, se inagura en el mes de septiembre del 2022, el archivo histórico de la Universidad, constituido por la información documental de sus siete seccionales, piezas únicas que se han conservado a lo largo del tiempo y que hoy reposan en este gran centro cultural que estará al servicio y consulta de todos los miembros de la comunidad Unilibrista. 
Este especial centro de consulta histórica ubicado en el primer piso del Edificio Centenario, en la calle 37 No. 7-37, cuenta con una sala dispuesta para la investigación académica de los documentos que soportan el ideario Unilibrista, sala de exposiciones, tienda Majavita y un área de publicaciones.</t>
  </si>
  <si>
    <t>Para el primer semestre del año 2022, Se cumple con el 98,48 %, de un total 329 documentos recibidos, los cuales 324 fueron entregados dentro de los tiempos establecidos en el acuerdo de servicio, encontrándose así, dentro de la meta estándar nacional del 100%. En cuanto el 1,52 % obedeció a que no fue posible la entrega de la documentación de forma física, debido a las siguientes situaciones: La oficina se encontraba cerrada, las secretarias o encargados estaban de permiso o en incapacidad, entre otras.
Es de aclarar, que los 329 documentos recibidos fueron notificados en su totalidad a los destinatarios de la correspondencia de forma digitalizada al correo electrónico el mismo día de la recepción de los documentos. Esto con el fin de optimizar y agilizar el trámite en la oficina. Ya que cumplido con el registro y radicación de los documentos, se distribuye con el mensajero interno para su correspondiente entrega.</t>
  </si>
  <si>
    <t xml:space="preserve">Se cumple con el 98,82 %, de un total 340 documentos recibidos, los cuales 336 fueron entregados dentro de los tiempos establecidos en el acuerdo de servicio, encontrándose así, dentro de la meta estándar nacional del 100%. En cuanto el 1,18 % obedeció a que no fue posible la entrega de la documentación de forma física, debido a las siguientes situaciones: La oficina se encontraba cerrada, las secretarias o encargados estaban de permiso o en incapacidad, entre otras.
Es de aclarar, que los 340 documentos recibidos fueron notificados en su totalidad a los destinatarios de la correspondencia de forma digitalizada al correo electrónico institucional el mismo día de la recepción de los documentos, esto con el fin de optimizar y agilizar el trámite en la oficina. Ya que cumplido con el registro y radicación de los documentos, se distribuida con el mensajero interno para su correspondiente entrega.
TOTAL DE CORRESPONDENCIA RECIBIDA EN LA SECCIONAL: 665 DOCUMENTOS RECIBIDOS Y TRAMITADOS
</t>
  </si>
  <si>
    <t xml:space="preserve">Durante el primer semestre del año 2022, se estructuro y desarrollo con el acompañamiento de la oficina de E-learning a nivel nacional, el curso denominado "APLICACIÓN DE TABLAS DE RETENCIÓN DOCUMENTAL, ORGANIZACIÓN Y TRANSFERENCIA DOCUMENTAL PRIMARIA" el cual, participó las seccionales de Cali y Pereira, en la creación del curso, el desarrollo del guión instruccional, la elaboración del material de estudio, la elaboración de las piezas de divulgación y los ajustes al material de apoyo. Asímismo, se contó con la participación de las seccionales de Bogotá y Cúcuta en la elaboración de las piezas promocionales, de espectativa y de información del curso. 
Se tiene contemplado para el segundo semestre del año (entre agosto y septiembre), para el desarrollo del curso con clases de forma sincronica y asincronica por medio de la plataforma de e-learning de la Universidad y apoyados con las herramientas de Teams de microsoft, onedrive y correo electrónico. 
Las tématicas que se desarrollarán en el curso virtual serán:
Módulo 1:  Metodología para la Actualización de TRD Versión 2 
Módulo 2: Aspectos genéricos para aplicación de TRD, Transferencia y Eliminación en soporte físico. 
Módulo 3: Aspectos genéricos para organización de archivo en soporte electrónico </t>
  </si>
  <si>
    <r>
      <t xml:space="preserve">Finalmente, para el segundo semestre del año 2022, se desarrollo el curso virtual a través de la plataforma E-Learning de la Universidad, el primer curso virtual de carácter administrativo, denominado “Aplicación de TRD, organización y transferencia documental”, el cual fue construido de manera colaborativa por los equipos de Gestión Documental y de E-Learning a nivel nacional.
Los objetivos del curso: Apoyar el modelo institucional de autoevaluación y autorregulación con fines de mejoramiento continuo del Sistema de Aseguramiento de la Calidad Académica; Dar cumplimiento con la gestión de proyectos establecidos en el PIDI vigente y PAS 2022-2024; Fortalecer la aplicación de los procedimientos de Gestión Documental en el marco del Sistema de Gestión de Calidad, en lo que refiere a la organización de los Archivos de Gestión y transferencias documentales hacia el Archivo Central y garantizar la correcta aplicación de la nueva versión de las Tablas de Retención Documental a nivel institucional.
Los módulos impartidos en la capacitación: Modulo 1, Metodología para la actualización de la TRD v2; Modulo 2, Aspectos genéricos para la aplicación de TRD, Transferencias documentales y eliminación documental. Módulo 3, Aspectos genéricos para la organización de archivos en soporte electrónico. En este último, tuve la oportunidad de participar como profesora dictando todo el módulo de gestión electrónica a nivel nacional. Duración de 8 horas, 6 horas trabajo autónomo en plataforma y 2 horas sincrónica, los días 31 de agosto, 5 y 9 de septiembre en jornada de 2:00 pm a 5:00 pm a través de la plataforma Microsoft Teams
Dirigido al personal administrativo de niveles Técnico, Asistencial y Auxiliar y también, para Jefes, Líderes y Profesionales que tengan bajo su responsabilidad el proceso de organización documental en los Archivos de Gestión.
</t>
    </r>
    <r>
      <rPr>
        <b/>
        <sz val="12"/>
        <color theme="1"/>
        <rFont val="Arial"/>
        <family val="2"/>
      </rPr>
      <t>TOTAL DE ASISTENCIA A NIVEL NACIONAL:</t>
    </r>
    <r>
      <rPr>
        <sz val="12"/>
        <color theme="1"/>
        <rFont val="Arial"/>
        <family val="2"/>
      </rPr>
      <t xml:space="preserve"> 502 ASISTENTES DE LAS 7 SECCIONALES. 
</t>
    </r>
    <r>
      <rPr>
        <b/>
        <sz val="12"/>
        <color theme="1"/>
        <rFont val="Arial"/>
        <family val="2"/>
      </rPr>
      <t>TOTAL SECCIONAL PEREIRA:</t>
    </r>
    <r>
      <rPr>
        <sz val="12"/>
        <color theme="1"/>
        <rFont val="Arial"/>
        <family val="2"/>
      </rPr>
      <t xml:space="preserve"> 77 ASISTENTES
</t>
    </r>
  </si>
  <si>
    <t>Para el segundo semestre, se continuará con la revisión y elaboración de sudprogramas especificos del programa de Gestión Documental a nivel nacional. Este indicador se encuentra pendiente por definir por la Dirección Nacional de Gestión Documental.</t>
  </si>
  <si>
    <t>Para el segundo semestre del año 2022, no se desarrollo subprogramas, para lo cual, se plantea volverse a retomar los ajustes para el año 2023, según el cronograma de gestión documental a nivel nacional.</t>
  </si>
  <si>
    <t>Para el primer semestre del año 2022, El indice de información Clasificada y Reservada se encuentra ya disponible para su consulta en la página web nacional de la Universidad, para lo cual, tiene corte de información hasta diciembre del 2021. Para el segundo semestre, se continuará con la revisión y registro de información de acuerdo a la actualización que exista en la Universidad. Este indicador se encuentra pendiente por definir por la Dirección Nacional de Gestión Documental.</t>
  </si>
  <si>
    <t>Para el segundo semestre del año 2022, no se desarrollo el instrumento indice de información clasificada y reservada, puesto que no hay actualización, para lo cual, se plantea volverse a retomar en el año 2023, según el cronograma de gestión documental a nivel nacional.</t>
  </si>
  <si>
    <t>Para el segundo semestre del año 2022, se revisará la actualización de los procedimientos institucionales. Este indicador se encuentra pendiente por definir por la Dirección Nacional de Gestión Documental.</t>
  </si>
  <si>
    <t>Para el segundo semestre del año 2022, no se desarrollo la actualización de los procedimientos institucionales, para lo cual, se propone volverse a retomar la revisión y actualización en el año 2023, según el cronograma de gestión documental a nivel nacional.</t>
  </si>
  <si>
    <t>Para el primer semestre del año 2022, se registro las siguientes solicitudes:
ENERO: Se superó la meta nacional del 80%, se recibió y gestionó 4 expedientes para consulta y préstamo de las oficinas de Administración de Personal y Registro y Control. Las cuales fueron atendidas dentro del tiempo establecido en el acuerdo de servicio.
FEBRERO: Se superó la meta nacional del 80%, se recibió y gestionó 5 expedientes para consulta y préstamo de las oficinas de Administración de Personal y Registro y Control. Las cuales fueron atendidas dentro del tiempo establecido en el acuerdo de servicio.
MARZO: Se superó la meta nacional del 80%, se recibió y gestionó 19 expedientes para consulta y préstamo de las oficinas de Administración de Personal, Registro y Control, CEIDEUL y Secretaria Académica Decanatura de Derecho. Las cuales fueron atendidas dentro del tiempo establecido en el acuerdo de servicio.
ABRIL: Se superó la meta nacional del 80%, se recibió y gestionó 12 expedientes para consulta y préstamo de las oficinas de Jurídica, Administración de Personal, Registro y Control, CEIDEUL y Secretaria Académica Decanatura de Derecho. Las cuales fueron atendidas dentro del tiempo establecido en el acuerdo de servicio.
MAYO: Se superó la meta nacional del 80%, se recibió y gestionó 11 expedientes para consulta y préstamo de las oficinas de Administración de Personal, Registro y Control, y CEIDEUL. Las cuales fueron atendidas dentro del tiempo establecido en el acuerdo de servicio.
JUNIO: Se superó la meta nacional del 80%, se recibió y gestionó 17 expedientes para consulta y préstamo de las oficinas de Administración de Personal, Registro y Control, Secretaria Seccional y CEIDEUL. Las cuales fueron atendidas dentro del tiempo establecido en el acuerdo de servicio.</t>
  </si>
  <si>
    <r>
      <t xml:space="preserve">Para el segundo semestre del año 2022, se registro las siguientes solicitudes:
JULIO: Se superó la meta nacional del 80%, se recibió y gestionó 15 expedientes para consulta y préstamo de las oficinas de Gestión Humana, Registro y Control, Secretaria Seccional, Censoria, Decanatura de Derecho y Tesorería. Las cuales fueron atendidas dentro del tiempo establecido en el acuerdo de servicio.
AGOSTO: Se superó la meta nacional del 80%, se recibió y gestionó 16 expedientes para consulta y préstamo de las oficinas de Gestión Humana, Registro y Control, Secretaria Seccional, SECRETARIA ACADÉMICA - FDCPS y Sindicatura. Las cuales fueron atendidas dentro del tiempo establecido en el acuerdo de servicio.
SEPTIEMBRE: Se superó la meta nacional del 80%, se recibió y gestionó 38 expedientes para consulta y préstamo de las oficinas de Gestión Humana, Registro y Control, Secretaria Seccional, Contratos, Jurídica y Seguridad Social. Las cuales fueron atendidas dentro del tiempo establecido en el acuerdo de servicio.
OCTUBRE: Se superó la meta nacional del 80%, se recibió y gestionó 15 expedientes para consulta y préstamo de las oficinas de Gestión Humana, Registro y Control, Secretaria Seccional, Contratos, Jurídica y Seguridad Social. Las cuales fueron atendidas dentro del tiempo establecido en el acuerdo de servicio.
NOVIEMBRE: Se superó la meta nacional del 80%, se recibió y gestionó 26 expedientes para consulta y préstamo de las oficinas de Gestión Humana, Registro y Control, Radicación de Títulos, Secretaria Seccional, Contratos, CEIDEUL y Seguridad Social. Las cuales fueron atendidas dentro del tiempo establecido en el acuerdo de servicio.
DICIEMBRE: Se superó la meta nacional del 80%, se recibió y gestionó 6 expedientes para consulta y préstamo de las oficinas de Radicación de Títulos, Secretaria Seccional, Jurídica y Tesorería. Las cuales fueron atendidas dentro del tiempo establecido en el acuerdo de servicio.
</t>
    </r>
    <r>
      <rPr>
        <b/>
        <sz val="12"/>
        <color theme="1"/>
        <rFont val="Arial"/>
        <family val="2"/>
      </rPr>
      <t>TOTAL DE SOLICITUDES PRESENTADAS EN EL PERIODO Y ENTREGADAS DENTRO DE LOS TIEMPOS ESTABLECIDOS: 116 SOLICITUDES.</t>
    </r>
  </si>
  <si>
    <t>Procesos que se  realizan  permanentemente, se verifican la plataforma tecnológica diariamente y cualquier situación se reporta a sistemas Bogotá, se hacen los reportes respectivos. Se reporta problemas con correos, con spam, con One Drive, en el transcurso del semestre se han realizado 19 reportes a la seccional bogotá.</t>
  </si>
  <si>
    <t>Se realizan auditorias internas a los servidores que se encuentran en la seccional de manera constante, se verifica el buen funcionamiento.Se hace un reporte mensual de las actividades realizadas , el reporte se hace mensual.</t>
  </si>
  <si>
    <r>
      <t>No. De s</t>
    </r>
    <r>
      <rPr>
        <sz val="12"/>
        <color rgb="FFFF0000"/>
        <rFont val="Arial"/>
        <family val="2"/>
      </rPr>
      <t>olicitudes</t>
    </r>
    <r>
      <rPr>
        <sz val="12"/>
        <color theme="1"/>
        <rFont val="Arial"/>
        <family val="2"/>
      </rPr>
      <t xml:space="preserve"> </t>
    </r>
    <r>
      <rPr>
        <sz val="12"/>
        <color rgb="FFFF0000"/>
        <rFont val="Arial"/>
        <family val="2"/>
      </rPr>
      <t>atendidas</t>
    </r>
  </si>
  <si>
    <r>
      <t xml:space="preserve"> No. De </t>
    </r>
    <r>
      <rPr>
        <sz val="12"/>
        <color rgb="FFFF0000"/>
        <rFont val="Arial"/>
        <family val="2"/>
      </rPr>
      <t>solicitudes realizadas en el semestre</t>
    </r>
  </si>
  <si>
    <r>
      <t>Se continua brindando  oportunamente el soporte a todos los usuarios de la seccional, l</t>
    </r>
    <r>
      <rPr>
        <sz val="12"/>
        <color rgb="FFFF0000"/>
        <rFont val="Arial"/>
        <family val="2"/>
      </rPr>
      <t>os usuarios del servicio realizaron 890 solicitudes y todas fueron atendidas oportunamente</t>
    </r>
    <r>
      <rPr>
        <sz val="12"/>
        <color theme="1"/>
        <rFont val="Arial"/>
        <family val="2"/>
      </rPr>
      <t xml:space="preserve">,se valida y se apoya en el ingreso a los correos y a los aplicativos de indole nacional con sus respectivos usuarios y contraseñas, el soporte se da de manera  presencial,Manejamos indicador de solicitudes realizadas por los usuarios en el </t>
    </r>
    <r>
      <rPr>
        <sz val="12"/>
        <color rgb="FFFF0000"/>
        <rFont val="Arial"/>
        <family val="2"/>
      </rPr>
      <t>Software Mesa de ayuda</t>
    </r>
    <r>
      <rPr>
        <sz val="12"/>
        <color theme="1"/>
        <rFont val="Arial"/>
        <family val="2"/>
      </rPr>
      <t>, y tambien en las solicitudes realizadas por correo.</t>
    </r>
  </si>
  <si>
    <r>
      <rPr>
        <sz val="12"/>
        <color rgb="FFFF0000"/>
        <rFont val="Arial"/>
        <family val="2"/>
      </rPr>
      <t>Durante el segundo semestre del año los usuarios del servicio realizaron 757 solicitudes  de soporte y todas fueron atendidas oportunamente,</t>
    </r>
    <r>
      <rPr>
        <sz val="12"/>
        <color theme="1"/>
        <rFont val="Arial"/>
        <family val="2"/>
      </rPr>
      <t xml:space="preserve"> se valida y se apoya en el ingreso a los correos y a los aplicativos de indole nacional con sus respectivos usuarios y contraseñas, el soporte se da de manera  presencial,</t>
    </r>
    <r>
      <rPr>
        <sz val="12"/>
        <color rgb="FFFF0000"/>
        <rFont val="Arial"/>
        <family val="2"/>
      </rPr>
      <t>se tiene un</t>
    </r>
    <r>
      <rPr>
        <sz val="12"/>
        <color theme="1"/>
        <rFont val="Arial"/>
        <family val="2"/>
      </rPr>
      <t xml:space="preserve">  indicador </t>
    </r>
    <r>
      <rPr>
        <sz val="12"/>
        <color rgb="FFFF0000"/>
        <rFont val="Arial"/>
        <family val="2"/>
      </rPr>
      <t>estándar</t>
    </r>
    <r>
      <rPr>
        <sz val="12"/>
        <color theme="1"/>
        <rFont val="Arial"/>
        <family val="2"/>
      </rPr>
      <t xml:space="preserve"> de solicitudes realizadas por los usuarios en el </t>
    </r>
    <r>
      <rPr>
        <sz val="12"/>
        <color rgb="FFFF0000"/>
        <rFont val="Arial"/>
        <family val="2"/>
      </rPr>
      <t>Software Mesa de ayuda,</t>
    </r>
    <r>
      <rPr>
        <sz val="12"/>
        <color theme="1"/>
        <rFont val="Arial"/>
        <family val="2"/>
      </rPr>
      <t xml:space="preserve"> y tambien en las solicitudes realizadas por correo.</t>
    </r>
  </si>
  <si>
    <r>
      <t xml:space="preserve"> </t>
    </r>
    <r>
      <rPr>
        <sz val="12"/>
        <color rgb="FFFF0000"/>
        <rFont val="Arial"/>
        <family val="2"/>
      </rPr>
      <t xml:space="preserve">No. De contraseñas integradas a los diferentes aplicativos </t>
    </r>
    <r>
      <rPr>
        <sz val="12"/>
        <rFont val="Arial"/>
        <family val="2"/>
      </rPr>
      <t xml:space="preserve">/ No. De </t>
    </r>
    <r>
      <rPr>
        <sz val="12"/>
        <color rgb="FFFF0000"/>
        <rFont val="Arial"/>
        <family val="2"/>
      </rPr>
      <t xml:space="preserve">solicitudes </t>
    </r>
    <r>
      <rPr>
        <sz val="12"/>
        <rFont val="Arial"/>
        <family val="2"/>
      </rPr>
      <t xml:space="preserve"> realizadas</t>
    </r>
  </si>
  <si>
    <t xml:space="preserve">No. De contraseñas integradas a los diferentes aplicativos </t>
  </si>
  <si>
    <t>No. De solicitudes  realizadas</t>
  </si>
  <si>
    <r>
      <rPr>
        <sz val="12"/>
        <color rgb="FFFF0000"/>
        <rFont val="Arial"/>
        <family val="2"/>
      </rPr>
      <t xml:space="preserve">Durente el primer semestre del año 2022, se recibieron 1.021 solicitudes para integrar las contraseñas a los aplicativos y se atenció el 100%. </t>
    </r>
    <r>
      <rPr>
        <sz val="12"/>
        <color theme="1"/>
        <rFont val="Arial"/>
        <family val="2"/>
      </rPr>
      <t>Este es un proyecto a nivel nacional, ya se han integrado: plataforma virtual, e-libre con ofice 365 y directorio activo,  Desde la seccional  hacemos es la solicitud del usuario de ingreso a los diferentes aplicativos, y la actualización de los permisos a los mismos de los nuevos usuarios, aqui también podemos realizar la actualización de las claves.( cuentas)</t>
    </r>
  </si>
  <si>
    <t xml:space="preserve"> Total solicitudes realizadas en el semestre</t>
  </si>
  <si>
    <r>
      <t xml:space="preserve"> No. De </t>
    </r>
    <r>
      <rPr>
        <sz val="12"/>
        <color rgb="FFFF0000"/>
        <rFont val="Arial"/>
        <family val="2"/>
      </rPr>
      <t>solicitudes atendidas</t>
    </r>
    <r>
      <rPr>
        <sz val="12"/>
        <rFont val="Arial"/>
        <family val="2"/>
      </rPr>
      <t xml:space="preserve"> /  </t>
    </r>
    <r>
      <rPr>
        <sz val="12"/>
        <color rgb="FFFF0000"/>
        <rFont val="Arial"/>
        <family val="2"/>
      </rPr>
      <t>Total solicitudes realizadas en el semestre</t>
    </r>
  </si>
  <si>
    <t xml:space="preserve">No. De reportes enviados a la sede principal </t>
  </si>
  <si>
    <t>/ Total reportes de problemas  realizados por los usuarios</t>
  </si>
  <si>
    <r>
      <t xml:space="preserve"> </t>
    </r>
    <r>
      <rPr>
        <sz val="12"/>
        <color rgb="FFFF0000"/>
        <rFont val="Arial"/>
        <family val="2"/>
      </rPr>
      <t>No. De seguimientos realizados a los servidores que se encuentran en la seccional / Total de seguimiento a servidores programados</t>
    </r>
  </si>
  <si>
    <t xml:space="preserve">No. De seguimientos realizados a los servidores que se encuentran en la seccional </t>
  </si>
  <si>
    <t xml:space="preserve"> Total de seguimiento a servidores programados</t>
  </si>
  <si>
    <r>
      <t xml:space="preserve">Realizar Seguimientos Periódicos </t>
    </r>
    <r>
      <rPr>
        <sz val="12"/>
        <color rgb="FFFF0000"/>
        <rFont val="Arial"/>
        <family val="2"/>
      </rPr>
      <t>a los servidores de la Seccional</t>
    </r>
  </si>
  <si>
    <r>
      <rPr>
        <sz val="12"/>
        <color rgb="FFFF0000"/>
        <rFont val="Arial"/>
        <family val="2"/>
      </rPr>
      <t xml:space="preserve">En el primer semestre del año se realizaron 6 </t>
    </r>
    <r>
      <rPr>
        <sz val="12"/>
        <color theme="1"/>
        <rFont val="Arial"/>
        <family val="2"/>
      </rPr>
      <t xml:space="preserve"> seguimientos internos a los servidores que se encuentran en la seccional, se verificó el buen fucnionamiento. Se hizo  un reporte mensual de las actividades realizadas.</t>
    </r>
  </si>
  <si>
    <r>
      <rPr>
        <sz val="12"/>
        <color rgb="FFFF0000"/>
        <rFont val="Arial"/>
        <family val="2"/>
      </rPr>
      <t xml:space="preserve">En el segundo semestre del año se realizaron 6 </t>
    </r>
    <r>
      <rPr>
        <sz val="12"/>
        <color theme="1"/>
        <rFont val="Arial"/>
        <family val="2"/>
      </rPr>
      <t xml:space="preserve"> seguimientos internos a los servidores que se encuentran en la seccional, se verificó el buen fucnionamiento. Se hizo  un reporte mensual de las actividades realizadas.</t>
    </r>
  </si>
  <si>
    <t>No. De Auditorías internas realizadas a los servidores</t>
  </si>
  <si>
    <r>
      <t xml:space="preserve">Realizar Auditorias periódicamente </t>
    </r>
    <r>
      <rPr>
        <sz val="12"/>
        <color rgb="FFFF0000"/>
        <rFont val="Arial"/>
        <family val="2"/>
      </rPr>
      <t>a los servidores</t>
    </r>
  </si>
  <si>
    <r>
      <t xml:space="preserve">Este es un proyecto a nivel nacional. Se </t>
    </r>
    <r>
      <rPr>
        <sz val="12"/>
        <color rgb="FFFF0000"/>
        <rFont val="Arial"/>
        <family val="2"/>
      </rPr>
      <t xml:space="preserve">tiene un </t>
    </r>
    <r>
      <rPr>
        <sz val="12"/>
        <color theme="1"/>
        <rFont val="Arial"/>
        <family val="2"/>
      </rPr>
      <t xml:space="preserve">nuevo proyecto de la seguridad de la información,  </t>
    </r>
    <r>
      <rPr>
        <sz val="12"/>
        <color rgb="FFFF0000"/>
        <rFont val="Arial"/>
        <family val="2"/>
      </rPr>
      <t>el cual se está desarrollando por etapas.</t>
    </r>
    <r>
      <rPr>
        <sz val="12"/>
        <color theme="1"/>
        <rFont val="Arial"/>
        <family val="2"/>
      </rPr>
      <t>este semestre no se realiza hasta el momento ninguna actividad de avances en el proyecto de Seguridad, en espera de directrices nacionales</t>
    </r>
  </si>
  <si>
    <t>Desarrollo de actividades del Proyecto de seguridad de la información</t>
  </si>
  <si>
    <t>Total de actividades programadas en el semestre</t>
  </si>
  <si>
    <t>Proyecto de seguridad de la información elaborado</t>
  </si>
  <si>
    <t>Proyecto de seguridad de la información Elaborado</t>
  </si>
  <si>
    <r>
      <rPr>
        <sz val="12"/>
        <color rgb="FFFF0000"/>
        <rFont val="Arial"/>
        <family val="2"/>
      </rPr>
      <t>Para el segundo  semestre del año 2022, se recibieron 829 solicitudes para integrar las contraseñas a los aplicativos  y todas fueron atendidas oportunamente</t>
    </r>
    <r>
      <rPr>
        <sz val="12"/>
        <color theme="1"/>
        <rFont val="Arial"/>
        <family val="2"/>
      </rPr>
      <t xml:space="preserve">. Este proyecto  </t>
    </r>
    <r>
      <rPr>
        <sz val="12"/>
        <color rgb="FFFF0000"/>
        <rFont val="Arial"/>
        <family val="2"/>
      </rPr>
      <t xml:space="preserve">es </t>
    </r>
    <r>
      <rPr>
        <sz val="12"/>
        <color theme="1"/>
        <rFont val="Arial"/>
        <family val="2"/>
      </rPr>
      <t>a nivel nacional, ya se han integrado: plataforma virtual, e-libre con ofice 365 y directorio activo,  Desde la seccional  hacemos es la solicitud del usuario de ingreso a los diferentes aplicativos, y la actualización de los permisos a los mismos de los nuevos usuarios, aqui también podemos realizar la actualización de las claves.
En total para el año 2022, se se recibieron 1850 solicitudes para integrar las contraseñas a los aplicativos y se cumplió el 100%</t>
    </r>
  </si>
  <si>
    <t>Mantener el Sistema en buen funcionamiento</t>
  </si>
  <si>
    <r>
      <t xml:space="preserve"> </t>
    </r>
    <r>
      <rPr>
        <sz val="12"/>
        <color rgb="FFFF0000"/>
        <rFont val="Arial"/>
        <family val="2"/>
      </rPr>
      <t>No. De reportes  de problemas enviados a la sede principal / Total reportes de problemas realizados por los usuarios</t>
    </r>
  </si>
  <si>
    <t xml:space="preserve">No. De reportes de problemas enviados a la sede principal </t>
  </si>
  <si>
    <r>
      <t>Procesos que se  realizan  permanentemente, se verifican la plataforma tecnológica diariamente y cualquier situación se reporta a sistemas Bogotá, se hacen los reportes respectivos( 1 mensual sobre verificacion de servidores). Se reporta problemas con correos, con spam, con One Drive, en el transcurso del semestre se han realizado</t>
    </r>
    <r>
      <rPr>
        <sz val="12"/>
        <color rgb="FFFF0000"/>
        <rFont val="Arial"/>
        <family val="2"/>
      </rPr>
      <t xml:space="preserve"> 10 </t>
    </r>
    <r>
      <rPr>
        <sz val="12"/>
        <color theme="1"/>
        <rFont val="Arial"/>
        <family val="2"/>
      </rPr>
      <t xml:space="preserve">  reportes a la seccional bogotá. Esto debido que al usuario administrador de la seccional se le concedieron mas permisos para el proceso de soporte del correo.</t>
    </r>
  </si>
  <si>
    <t xml:space="preserve"> No. De actualizaciones diarias realizadas en el semestre / Total actualizaciones programadas en el semestre</t>
  </si>
  <si>
    <t>No. De actualizaciones diarias realizadas en el semestre</t>
  </si>
  <si>
    <t>Total actualizaciones programadas en el semestre</t>
  </si>
  <si>
    <t xml:space="preserve">Durante el primer semestre del año se programó  como mínimo una actualización diaria,  lo cual fue de 180, ya que los procesos son en línea, esta actividad se realiza  permanentemente cada vez que se requiera. La información se mantiene actualizada y los reportes que se generan se hacen sobre las bases de datos en tiempo real, durante el semestre, </t>
  </si>
  <si>
    <t>Para el segundo semestre del año, se cumplió con el 100% de las actualizaciones.  este proceso que se realizan  permanentemente. La información se mantiene actualizada y los reportes que se generan se hacen sobre las bases de datos en tiempo real, durante el semestre, se actualiza la información que se genera constantemente.</t>
  </si>
  <si>
    <t xml:space="preserve"> No. De Auditorías internas realizadas a los servidores / Total auditorías internas programadas  en el semestre</t>
  </si>
  <si>
    <t>Total auditorías internas programadas a los servidores en el semestre</t>
  </si>
  <si>
    <r>
      <rPr>
        <sz val="12"/>
        <color rgb="FFFF0000"/>
        <rFont val="Arial"/>
        <family val="2"/>
      </rPr>
      <t>En el segundo semestre del año se realizaron 6   auditorías internas</t>
    </r>
    <r>
      <rPr>
        <sz val="12"/>
        <color theme="1"/>
        <rFont val="Arial"/>
        <family val="2"/>
      </rPr>
      <t xml:space="preserve">  a los servidores que se encuentran en la seccional, se verificó el buen funcionamiento. Se hizo  un reporte mensual del resultado de dichas auditorías</t>
    </r>
  </si>
  <si>
    <r>
      <t xml:space="preserve">En el segundo semestre del año se desarrollaronv las  dos actividades programadas en la primera fase,  </t>
    </r>
    <r>
      <rPr>
        <sz val="12"/>
        <rFont val="Arial"/>
        <family val="2"/>
      </rPr>
      <t xml:space="preserve">que hacen parte del proyecto de seguridad de la información a nivel nacional:  </t>
    </r>
    <r>
      <rPr>
        <sz val="12"/>
        <color rgb="FFFF0000"/>
        <rFont val="Arial"/>
        <family val="2"/>
      </rPr>
      <t xml:space="preserve">
1.  Análisis de vulnerabilidades de los servidores locales de la Seccional por parte de una empresa externa contratada desde el nivel central
2.  Implementación del código de seguridad MFA (Factor de doble autenticación) para los correos institucionales.</t>
    </r>
  </si>
  <si>
    <t xml:space="preserve">Para la vigencia del 2 semestre del año 2022 se trabaja en mantener las condiciones de habilitacion de los consultorios de las sedes Centro y Belmonte, teniendo en cuenta la normatividad vigente, y dando cumplimiento con las siguietnes actividades: 
1. Asesoria tecnica al equipo de trabajo en los nuevos requerimitos normativos. 
2. Verificacion continua al cumlimnto de los estandares del Sistema Unico de Habilitacion 
3. Diseño y desarrollo del programa de capacitacion del talento humano para el equipo de salud. 
4, Solicitud de compra de los insumos y dispositvos medicos. 
5. Solicitud de contracion para el mantenineinto y calibracion de los equipos biomedicos 
6. Realizar autoevaluacion de las condicones de Habilitacion para el registro en el REPS
7. Radicar en la plataforma REPS y en la Secretaria de Salud las novedades en la prestacion de las servicios. </t>
  </si>
  <si>
    <t xml:space="preserve">Se realiza verificación continua al cumplimiento de las condiciones y criterios definidos en la norma de Habilitación (Res. 3100 de 2019), lo que permite el adecuado funcionamiento de los servicios en ambas sedes (Belmonte y Centro).
</t>
  </si>
  <si>
    <t>Para la vigencia del 2 semestre del 2022, se trabajo en el cumplimiento de los 7 estandares para dar cumpliento al proceso de autoevaluacion de los consultorios. Se realiza verificación continua al cumplimiento de las condiciones y criterios definidos en la norma de Habilitación (Res. 3100 de 2019), lo que permite el adecuado funcionamiento de los servicios en ambas sedes (Belmonte y Centro).</t>
  </si>
  <si>
    <t xml:space="preserve">La autoevaluación anual se encuentra programada para el mes de agosto. 
</t>
  </si>
  <si>
    <t xml:space="preserve">El pasado 2 de Agosto del 2022 se realiza el registro de ante el MINSALUD donde se declara las CONDICIONES DE CAPACIDAD TÉCNICO ADMINISTRATIVA; SUFICIENCIA PATRIMONIAL Y FINANCIERA; CAPACIDAD TECNÓLOGICA Y CIENTÍFICA, PARA LA
SEDE DEL PRESTADOR. </t>
  </si>
  <si>
    <t xml:space="preserve">Para el segundo semetre del 2022 no se realizan novedades ante el REPS ya que se cuenta con el total de los profesionales contratados para los servicios ofertados </t>
  </si>
  <si>
    <t>Autoevaluación anual Programada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</si>
</sst>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 #,##0.00_-;\-&quot;$&quot;\ * #,##0.00_-;_-&quot;$&quot;\ * &quot;-&quot;??_-;_-@_-"/>
    <numFmt numFmtId="164" formatCode="0.0"/>
    <numFmt numFmtId="165" formatCode="0.000%"/>
  </numFmts>
  <fonts count="17" x14ac:knownFonts="1">
    <font>
      <sz val="12"/>
      <color theme="1"/>
      <name val="Arial"/>
      <family val="2"/>
    </font>
    <font>
      <sz val="12"/>
      <color theme="1"/>
      <name val="Arial"/>
      <family val="2"/>
    </font>
    <font>
      <b/>
      <sz val="12"/>
      <color theme="0"/>
      <name val="Arial"/>
      <family val="2"/>
    </font>
    <font>
      <b/>
      <sz val="12"/>
      <color theme="1"/>
      <name val="Arial"/>
      <family val="2"/>
    </font>
    <font>
      <u/>
      <sz val="12"/>
      <color theme="10"/>
      <name val="Arial"/>
      <family val="2"/>
    </font>
    <font>
      <b/>
      <sz val="18"/>
      <color theme="0"/>
      <name val="Arial"/>
      <family val="2"/>
    </font>
    <font>
      <sz val="12"/>
      <name val="Arial"/>
      <family val="2"/>
    </font>
    <font>
      <b/>
      <sz val="14"/>
      <color theme="0"/>
      <name val="Arial"/>
      <family val="2"/>
    </font>
    <font>
      <b/>
      <sz val="14"/>
      <name val="Arial"/>
      <family val="2"/>
    </font>
    <font>
      <sz val="10"/>
      <name val="Arial"/>
      <family val="2"/>
    </font>
    <font>
      <b/>
      <sz val="13"/>
      <color theme="0"/>
      <name val="Arial"/>
      <family val="2"/>
    </font>
    <font>
      <b/>
      <sz val="16"/>
      <color theme="0"/>
      <name val="Arial"/>
      <family val="2"/>
    </font>
    <font>
      <b/>
      <u/>
      <sz val="12"/>
      <color theme="1"/>
      <name val="Arial"/>
      <family val="2"/>
    </font>
    <font>
      <b/>
      <sz val="14"/>
      <color theme="1"/>
      <name val="Arial"/>
      <family val="2"/>
    </font>
    <font>
      <sz val="14"/>
      <color theme="1"/>
      <name val="Arial"/>
      <family val="2"/>
    </font>
    <font>
      <sz val="11"/>
      <color theme="1"/>
      <name val="Arial Narrow"/>
      <family val="2"/>
    </font>
    <font>
      <sz val="12"/>
      <color rgb="FFFF0000"/>
      <name val="Arial"/>
      <family val="2"/>
    </font>
  </fonts>
  <fills count="6">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FFFF00"/>
        <bgColor indexed="64"/>
      </patternFill>
    </fill>
    <fill>
      <patternFill patternType="solid">
        <fgColor rgb="FFFF0000"/>
        <bgColor indexed="64"/>
      </patternFill>
    </fill>
  </fills>
  <borders count="53">
    <border>
      <left/>
      <right/>
      <top/>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top/>
      <bottom style="thin">
        <color rgb="FFC00000"/>
      </bottom>
      <diagonal/>
    </border>
    <border>
      <left/>
      <right/>
      <top/>
      <bottom style="thin">
        <color rgb="FFC00000"/>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style="thin">
        <color rgb="FFC00000"/>
      </right>
      <top style="thin">
        <color rgb="FFC00000"/>
      </top>
      <bottom/>
      <diagonal/>
    </border>
    <border>
      <left style="thin">
        <color rgb="FFC00000"/>
      </left>
      <right/>
      <top/>
      <bottom/>
      <diagonal/>
    </border>
    <border>
      <left/>
      <right style="thin">
        <color rgb="FFC00000"/>
      </right>
      <top/>
      <bottom/>
      <diagonal/>
    </border>
    <border>
      <left style="thin">
        <color rgb="FFC00000"/>
      </left>
      <right style="thin">
        <color rgb="FFC00000"/>
      </right>
      <top/>
      <bottom/>
      <diagonal/>
    </border>
    <border>
      <left/>
      <right style="thin">
        <color rgb="FFC00000"/>
      </right>
      <top/>
      <bottom style="thin">
        <color rgb="FFC00000"/>
      </bottom>
      <diagonal/>
    </border>
    <border>
      <left style="thin">
        <color rgb="FFC00000"/>
      </left>
      <right style="thin">
        <color rgb="FFC00000"/>
      </right>
      <top/>
      <bottom style="thin">
        <color rgb="FFC00000"/>
      </bottom>
      <diagonal/>
    </border>
    <border>
      <left/>
      <right/>
      <top style="thin">
        <color rgb="FFC00000"/>
      </top>
      <bottom style="thin">
        <color rgb="FFC00000"/>
      </bottom>
      <diagonal/>
    </border>
    <border>
      <left style="thick">
        <color rgb="FFC00000"/>
      </left>
      <right/>
      <top style="thick">
        <color rgb="FFC00000"/>
      </top>
      <bottom style="thick">
        <color rgb="FFC00000"/>
      </bottom>
      <diagonal/>
    </border>
    <border>
      <left/>
      <right/>
      <top style="thick">
        <color rgb="FFC00000"/>
      </top>
      <bottom style="thick">
        <color rgb="FFC00000"/>
      </bottom>
      <diagonal/>
    </border>
    <border>
      <left style="thick">
        <color rgb="FFC00000"/>
      </left>
      <right/>
      <top/>
      <bottom/>
      <diagonal/>
    </border>
    <border>
      <left style="thick">
        <color rgb="FFC00000"/>
      </left>
      <right/>
      <top style="thick">
        <color rgb="FFC00000"/>
      </top>
      <bottom style="thin">
        <color rgb="FFC00000"/>
      </bottom>
      <diagonal/>
    </border>
    <border>
      <left style="thick">
        <color rgb="FFC00000"/>
      </left>
      <right style="thick">
        <color rgb="FFC00000"/>
      </right>
      <top style="thick">
        <color rgb="FFC00000"/>
      </top>
      <bottom style="thin">
        <color rgb="FFC00000"/>
      </bottom>
      <diagonal/>
    </border>
    <border>
      <left style="thick">
        <color rgb="FFC00000"/>
      </left>
      <right/>
      <top style="thin">
        <color rgb="FFC00000"/>
      </top>
      <bottom style="thin">
        <color rgb="FFC00000"/>
      </bottom>
      <diagonal/>
    </border>
    <border>
      <left style="thick">
        <color rgb="FFC00000"/>
      </left>
      <right style="thick">
        <color rgb="FFC00000"/>
      </right>
      <top style="thin">
        <color rgb="FFC00000"/>
      </top>
      <bottom style="thin">
        <color rgb="FFC00000"/>
      </bottom>
      <diagonal/>
    </border>
    <border>
      <left style="thick">
        <color rgb="FFC00000"/>
      </left>
      <right/>
      <top style="thin">
        <color rgb="FFC00000"/>
      </top>
      <bottom style="thick">
        <color rgb="FFC00000"/>
      </bottom>
      <diagonal/>
    </border>
    <border>
      <left style="thick">
        <color rgb="FFC00000"/>
      </left>
      <right style="thick">
        <color rgb="FFC00000"/>
      </right>
      <top style="thin">
        <color rgb="FFC00000"/>
      </top>
      <bottom style="thick">
        <color rgb="FFC00000"/>
      </bottom>
      <diagonal/>
    </border>
    <border>
      <left style="thick">
        <color rgb="FFC00000"/>
      </left>
      <right style="thick">
        <color rgb="FFC00000"/>
      </right>
      <top style="thick">
        <color rgb="FFC00000"/>
      </top>
      <bottom style="thick">
        <color rgb="FFC00000"/>
      </bottom>
      <diagonal/>
    </border>
    <border>
      <left/>
      <right/>
      <top style="thick">
        <color rgb="FFC00000"/>
      </top>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thick">
        <color rgb="FFC00000"/>
      </left>
      <right/>
      <top style="thick">
        <color rgb="FFC00000"/>
      </top>
      <bottom/>
      <diagonal/>
    </border>
    <border>
      <left/>
      <right style="thick">
        <color rgb="FFC00000"/>
      </right>
      <top/>
      <bottom/>
      <diagonal/>
    </border>
    <border>
      <left/>
      <right/>
      <top style="thick">
        <color rgb="FFC00000"/>
      </top>
      <bottom style="thin">
        <color rgb="FFC00000"/>
      </bottom>
      <diagonal/>
    </border>
    <border>
      <left style="thick">
        <color rgb="FFC00000"/>
      </left>
      <right style="thick">
        <color rgb="FFC00000"/>
      </right>
      <top/>
      <bottom style="thin">
        <color rgb="FFC00000"/>
      </bottom>
      <diagonal/>
    </border>
    <border>
      <left style="thick">
        <color rgb="FFC00000"/>
      </left>
      <right/>
      <top/>
      <bottom style="thin">
        <color rgb="FFC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rgb="FFC00000"/>
      </left>
      <right style="thick">
        <color rgb="FFC00000"/>
      </right>
      <top style="thick">
        <color rgb="FFC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9" fillId="0" borderId="0"/>
  </cellStyleXfs>
  <cellXfs count="317">
    <xf numFmtId="0" fontId="0" fillId="0" borderId="0" xfId="0"/>
    <xf numFmtId="0" fontId="0" fillId="2" borderId="0" xfId="0" applyFill="1" applyAlignment="1">
      <alignment wrapText="1"/>
    </xf>
    <xf numFmtId="0" fontId="2" fillId="3" borderId="1" xfId="0" applyFont="1" applyFill="1" applyBorder="1" applyAlignment="1">
      <alignment vertical="center" wrapText="1"/>
    </xf>
    <xf numFmtId="0" fontId="2" fillId="3" borderId="5" xfId="0" applyFont="1" applyFill="1" applyBorder="1" applyAlignment="1">
      <alignment horizontal="center" vertical="center" wrapText="1"/>
    </xf>
    <xf numFmtId="0" fontId="2" fillId="3" borderId="0" xfId="0" applyFont="1" applyFill="1" applyAlignment="1">
      <alignment horizontal="center" vertical="center" wrapText="1"/>
    </xf>
    <xf numFmtId="0" fontId="0" fillId="0" borderId="0" xfId="0" applyAlignment="1">
      <alignment wrapText="1"/>
    </xf>
    <xf numFmtId="0" fontId="2" fillId="3" borderId="1" xfId="0" applyFont="1" applyFill="1" applyBorder="1" applyAlignment="1">
      <alignment wrapText="1"/>
    </xf>
    <xf numFmtId="44" fontId="3" fillId="0" borderId="9" xfId="1" applyFont="1" applyBorder="1" applyAlignment="1">
      <alignment vertical="center" wrapText="1"/>
    </xf>
    <xf numFmtId="0" fontId="2" fillId="3" borderId="1" xfId="0" applyFont="1" applyFill="1" applyBorder="1" applyAlignment="1">
      <alignment horizontal="left" vertical="center" wrapText="1"/>
    </xf>
    <xf numFmtId="0" fontId="2" fillId="3" borderId="0" xfId="0" applyFont="1" applyFill="1" applyAlignment="1">
      <alignment horizontal="center" vertical="center"/>
    </xf>
    <xf numFmtId="9" fontId="3" fillId="0" borderId="14" xfId="2" applyFont="1" applyBorder="1" applyAlignment="1">
      <alignment horizontal="center" vertical="center" wrapText="1"/>
    </xf>
    <xf numFmtId="0" fontId="2" fillId="3" borderId="1" xfId="0" applyFont="1" applyFill="1" applyBorder="1" applyAlignment="1">
      <alignment horizontal="center" wrapText="1"/>
    </xf>
    <xf numFmtId="0" fontId="0" fillId="2" borderId="0" xfId="0" applyFill="1"/>
    <xf numFmtId="0" fontId="4" fillId="0" borderId="1" xfId="3" applyFill="1" applyBorder="1" applyAlignment="1">
      <alignment horizontal="center" vertical="center"/>
    </xf>
    <xf numFmtId="9" fontId="6" fillId="0" borderId="1" xfId="3" applyNumberFormat="1" applyFont="1" applyFill="1" applyBorder="1" applyAlignment="1">
      <alignment horizontal="center" vertical="center"/>
    </xf>
    <xf numFmtId="9" fontId="6" fillId="0" borderId="1" xfId="3" applyNumberFormat="1" applyFont="1" applyFill="1" applyBorder="1" applyAlignment="1">
      <alignment horizontal="center" vertical="center" wrapText="1"/>
    </xf>
    <xf numFmtId="9" fontId="7" fillId="3" borderId="1" xfId="2" applyFont="1" applyFill="1" applyBorder="1" applyAlignment="1">
      <alignment horizontal="center" vertical="center"/>
    </xf>
    <xf numFmtId="0" fontId="11" fillId="3" borderId="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6" fillId="2" borderId="0" xfId="0" applyFont="1" applyFill="1" applyAlignment="1">
      <alignment horizontal="left" vertical="center" wrapText="1"/>
    </xf>
    <xf numFmtId="0" fontId="0" fillId="0" borderId="0" xfId="0" applyAlignment="1">
      <alignment horizontal="left" wrapText="1"/>
    </xf>
    <xf numFmtId="0" fontId="0" fillId="0" borderId="18" xfId="0" applyBorder="1" applyAlignment="1">
      <alignment wrapText="1"/>
    </xf>
    <xf numFmtId="0" fontId="3" fillId="2" borderId="19" xfId="0" applyFont="1" applyFill="1" applyBorder="1" applyAlignment="1">
      <alignment horizontal="center" wrapText="1"/>
    </xf>
    <xf numFmtId="0" fontId="3" fillId="2" borderId="20" xfId="0" applyFont="1" applyFill="1" applyBorder="1" applyAlignment="1">
      <alignment horizontal="center" wrapText="1"/>
    </xf>
    <xf numFmtId="0" fontId="0" fillId="2" borderId="21" xfId="0" applyFill="1" applyBorder="1" applyAlignment="1">
      <alignment horizontal="left" vertical="center" wrapText="1"/>
    </xf>
    <xf numFmtId="0" fontId="0" fillId="2" borderId="22" xfId="0" applyFill="1" applyBorder="1" applyAlignment="1">
      <alignment horizontal="center" vertical="center" wrapText="1"/>
    </xf>
    <xf numFmtId="0" fontId="0" fillId="2" borderId="23" xfId="0" applyFill="1" applyBorder="1" applyAlignment="1">
      <alignment horizontal="left" vertical="center" wrapText="1"/>
    </xf>
    <xf numFmtId="0" fontId="3" fillId="2" borderId="25" xfId="0" applyFont="1" applyFill="1" applyBorder="1" applyAlignment="1">
      <alignment horizontal="center" vertical="center" wrapText="1"/>
    </xf>
    <xf numFmtId="9" fontId="3" fillId="2" borderId="17" xfId="2" applyFont="1" applyFill="1" applyBorder="1" applyAlignment="1">
      <alignment horizontal="center" vertical="center" wrapText="1"/>
    </xf>
    <xf numFmtId="0" fontId="0" fillId="0" borderId="26" xfId="0" applyBorder="1" applyAlignment="1">
      <alignment wrapText="1"/>
    </xf>
    <xf numFmtId="0" fontId="0" fillId="0" borderId="28" xfId="0" applyBorder="1" applyAlignment="1">
      <alignment wrapText="1"/>
    </xf>
    <xf numFmtId="0" fontId="0" fillId="0" borderId="18" xfId="0" applyBorder="1" applyAlignment="1">
      <alignment horizontal="left" wrapText="1"/>
    </xf>
    <xf numFmtId="0" fontId="0" fillId="0" borderId="36" xfId="0" applyBorder="1" applyAlignment="1">
      <alignment wrapText="1"/>
    </xf>
    <xf numFmtId="0" fontId="3" fillId="2" borderId="37" xfId="0" applyFont="1" applyFill="1" applyBorder="1" applyAlignment="1">
      <alignment horizontal="center" wrapText="1"/>
    </xf>
    <xf numFmtId="0" fontId="0" fillId="2" borderId="24" xfId="0" applyFill="1" applyBorder="1" applyAlignment="1">
      <alignment horizontal="center" vertical="center" wrapText="1"/>
    </xf>
    <xf numFmtId="0" fontId="3" fillId="2" borderId="38" xfId="0" applyFont="1" applyFill="1" applyBorder="1" applyAlignment="1">
      <alignment horizontal="center" wrapText="1"/>
    </xf>
    <xf numFmtId="0" fontId="3" fillId="2" borderId="0" xfId="0" applyFont="1" applyFill="1" applyAlignment="1">
      <alignment horizontal="center" vertical="center" wrapText="1"/>
    </xf>
    <xf numFmtId="9" fontId="3" fillId="2" borderId="0" xfId="2" applyFont="1" applyFill="1" applyBorder="1" applyAlignment="1">
      <alignment horizontal="center" vertical="center" wrapText="1"/>
    </xf>
    <xf numFmtId="0" fontId="0" fillId="2" borderId="18" xfId="0" applyFill="1" applyBorder="1" applyAlignment="1">
      <alignment horizontal="left" vertical="center" wrapText="1"/>
    </xf>
    <xf numFmtId="0" fontId="0" fillId="2" borderId="0" xfId="0" applyFill="1" applyAlignment="1">
      <alignment horizontal="center" vertical="center" wrapText="1"/>
    </xf>
    <xf numFmtId="0" fontId="3" fillId="2" borderId="39" xfId="0" applyFont="1" applyFill="1" applyBorder="1" applyAlignment="1">
      <alignment horizontal="center" wrapText="1"/>
    </xf>
    <xf numFmtId="1" fontId="0" fillId="2" borderId="22" xfId="0" applyNumberFormat="1" applyFill="1" applyBorder="1" applyAlignment="1">
      <alignment horizontal="center" vertical="center" wrapText="1"/>
    </xf>
    <xf numFmtId="0" fontId="3" fillId="2" borderId="39" xfId="0" applyFont="1" applyFill="1" applyBorder="1" applyAlignment="1">
      <alignment horizontal="center" vertical="center" wrapText="1"/>
    </xf>
    <xf numFmtId="0" fontId="0" fillId="0" borderId="21" xfId="0" applyBorder="1" applyAlignment="1">
      <alignment horizontal="left" vertical="center" wrapText="1"/>
    </xf>
    <xf numFmtId="0" fontId="0" fillId="0" borderId="23" xfId="0" applyBorder="1" applyAlignment="1">
      <alignment horizontal="left" vertical="center" wrapText="1"/>
    </xf>
    <xf numFmtId="0" fontId="3" fillId="2" borderId="21" xfId="0" applyFont="1" applyFill="1" applyBorder="1" applyAlignment="1">
      <alignment horizontal="center" vertical="center" wrapText="1"/>
    </xf>
    <xf numFmtId="0" fontId="3" fillId="2" borderId="22" xfId="0" applyFont="1" applyFill="1" applyBorder="1" applyAlignment="1">
      <alignment horizontal="center" vertical="center" wrapText="1"/>
    </xf>
    <xf numFmtId="165" fontId="3" fillId="2" borderId="17" xfId="2" applyNumberFormat="1" applyFont="1" applyFill="1" applyBorder="1" applyAlignment="1">
      <alignment horizontal="center" vertical="center" wrapText="1"/>
    </xf>
    <xf numFmtId="0" fontId="3" fillId="2" borderId="21" xfId="0" applyFont="1" applyFill="1" applyBorder="1" applyAlignment="1">
      <alignment horizontal="left" vertical="center" wrapText="1"/>
    </xf>
    <xf numFmtId="164" fontId="3" fillId="2" borderId="17" xfId="2" applyNumberFormat="1" applyFont="1" applyFill="1" applyBorder="1" applyAlignment="1">
      <alignment horizontal="center" vertical="center" wrapText="1"/>
    </xf>
    <xf numFmtId="0" fontId="0" fillId="4" borderId="21" xfId="0" applyFill="1" applyBorder="1" applyAlignment="1">
      <alignment horizontal="left" vertical="center" wrapText="1"/>
    </xf>
    <xf numFmtId="0" fontId="0" fillId="4" borderId="22" xfId="0" applyFill="1" applyBorder="1" applyAlignment="1">
      <alignment horizontal="center" vertical="center" wrapText="1"/>
    </xf>
    <xf numFmtId="0" fontId="0" fillId="4" borderId="23" xfId="0" applyFill="1" applyBorder="1" applyAlignment="1">
      <alignment horizontal="left" vertical="center" wrapText="1"/>
    </xf>
    <xf numFmtId="0" fontId="0" fillId="4" borderId="24" xfId="0" applyFill="1" applyBorder="1" applyAlignment="1">
      <alignment horizontal="center" vertical="center" wrapText="1"/>
    </xf>
    <xf numFmtId="0" fontId="3" fillId="0" borderId="19" xfId="0" applyFont="1" applyBorder="1" applyAlignment="1">
      <alignment horizontal="center" wrapText="1"/>
    </xf>
    <xf numFmtId="0" fontId="3" fillId="0" borderId="20" xfId="0" applyFont="1" applyBorder="1" applyAlignment="1">
      <alignment horizontal="center" wrapText="1"/>
    </xf>
    <xf numFmtId="0" fontId="0" fillId="0" borderId="22" xfId="0" applyBorder="1" applyAlignment="1">
      <alignment horizontal="center" vertical="center" wrapText="1"/>
    </xf>
    <xf numFmtId="0" fontId="0" fillId="0" borderId="24" xfId="0" applyBorder="1" applyAlignment="1">
      <alignment horizontal="center" vertical="center" wrapText="1"/>
    </xf>
    <xf numFmtId="0" fontId="0" fillId="5" borderId="21" xfId="0" applyFill="1" applyBorder="1" applyAlignment="1">
      <alignment horizontal="left" vertical="center" wrapText="1"/>
    </xf>
    <xf numFmtId="0" fontId="0" fillId="5" borderId="22" xfId="0" applyFill="1" applyBorder="1" applyAlignment="1">
      <alignment horizontal="center" vertical="center" wrapText="1"/>
    </xf>
    <xf numFmtId="0" fontId="6" fillId="0" borderId="0" xfId="0" applyFont="1" applyAlignment="1">
      <alignment horizontal="left" vertical="center" wrapText="1"/>
    </xf>
    <xf numFmtId="0" fontId="3" fillId="0" borderId="25" xfId="0" applyFont="1" applyBorder="1" applyAlignment="1">
      <alignment horizontal="center" vertical="center" wrapText="1"/>
    </xf>
    <xf numFmtId="9" fontId="3" fillId="0" borderId="17" xfId="2" applyFont="1" applyFill="1" applyBorder="1" applyAlignment="1">
      <alignment horizontal="center" vertical="center" wrapText="1"/>
    </xf>
    <xf numFmtId="0" fontId="0" fillId="0" borderId="27" xfId="0" applyBorder="1" applyAlignment="1">
      <alignment horizontal="left" wrapText="1"/>
    </xf>
    <xf numFmtId="0" fontId="0" fillId="0" borderId="28" xfId="0" applyBorder="1" applyAlignment="1">
      <alignment horizontal="left" wrapText="1"/>
    </xf>
    <xf numFmtId="0" fontId="0" fillId="0" borderId="29" xfId="0"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33" xfId="0" applyBorder="1" applyAlignment="1">
      <alignment horizontal="left" wrapText="1"/>
    </xf>
    <xf numFmtId="0" fontId="0" fillId="0" borderId="34" xfId="0" applyBorder="1" applyAlignment="1">
      <alignment horizontal="left" wrapText="1"/>
    </xf>
    <xf numFmtId="0" fontId="0" fillId="0" borderId="30" xfId="0" applyBorder="1" applyAlignment="1">
      <alignment horizontal="left" vertical="top" wrapText="1"/>
    </xf>
    <xf numFmtId="0" fontId="0" fillId="0" borderId="31" xfId="0" applyBorder="1" applyAlignment="1">
      <alignment horizontal="center" vertical="top" wrapText="1"/>
    </xf>
    <xf numFmtId="0" fontId="0" fillId="2" borderId="38" xfId="0" applyFill="1" applyBorder="1" applyAlignment="1">
      <alignment horizontal="center" wrapText="1"/>
    </xf>
    <xf numFmtId="0" fontId="11" fillId="3" borderId="0" xfId="0" applyFont="1" applyFill="1" applyAlignment="1">
      <alignment horizontal="center" vertical="center" wrapText="1"/>
    </xf>
    <xf numFmtId="9" fontId="0" fillId="2" borderId="22" xfId="0" applyNumberFormat="1" applyFill="1" applyBorder="1" applyAlignment="1">
      <alignment horizontal="center" vertical="center" wrapText="1"/>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horizontal="left" vertical="top" wrapText="1"/>
    </xf>
    <xf numFmtId="0" fontId="15" fillId="0" borderId="33" xfId="0" applyFont="1" applyBorder="1" applyAlignment="1">
      <alignment vertical="center"/>
    </xf>
    <xf numFmtId="0" fontId="0" fillId="0" borderId="33" xfId="0" applyBorder="1" applyAlignment="1">
      <alignment vertical="top" wrapText="1"/>
    </xf>
    <xf numFmtId="0" fontId="0" fillId="0" borderId="34" xfId="0" applyBorder="1" applyAlignment="1">
      <alignment vertical="top" wrapText="1"/>
    </xf>
    <xf numFmtId="0" fontId="3" fillId="2" borderId="25" xfId="0" applyFont="1" applyFill="1" applyBorder="1" applyAlignment="1">
      <alignment horizontal="center" wrapText="1"/>
    </xf>
    <xf numFmtId="0" fontId="0" fillId="2" borderId="25" xfId="0" applyFill="1" applyBorder="1" applyAlignment="1">
      <alignment horizontal="center" vertical="center" wrapText="1"/>
    </xf>
    <xf numFmtId="9" fontId="3" fillId="2" borderId="25" xfId="2" applyFont="1" applyFill="1" applyBorder="1" applyAlignment="1">
      <alignment horizontal="center" vertical="center" wrapText="1"/>
    </xf>
    <xf numFmtId="0" fontId="3" fillId="2" borderId="49" xfId="0" applyFont="1" applyFill="1" applyBorder="1" applyAlignment="1">
      <alignment horizontal="center" wrapText="1"/>
    </xf>
    <xf numFmtId="0" fontId="0" fillId="2" borderId="39" xfId="0" applyFill="1" applyBorder="1" applyAlignment="1">
      <alignment horizontal="left" vertical="center" wrapText="1"/>
    </xf>
    <xf numFmtId="9" fontId="0" fillId="2" borderId="25" xfId="0" applyNumberFormat="1" applyFill="1" applyBorder="1" applyAlignment="1">
      <alignment horizontal="center" vertical="center" wrapText="1"/>
    </xf>
    <xf numFmtId="0" fontId="0" fillId="0" borderId="0" xfId="0" applyAlignment="1">
      <alignment horizontal="left" vertical="center" wrapText="1"/>
    </xf>
    <xf numFmtId="0" fontId="0" fillId="0" borderId="28" xfId="0"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0" fillId="0" borderId="26" xfId="0" applyBorder="1" applyAlignment="1">
      <alignment vertical="center" wrapText="1"/>
    </xf>
    <xf numFmtId="0" fontId="0" fillId="0" borderId="18" xfId="0" applyBorder="1" applyAlignment="1">
      <alignment horizontal="left" vertical="center" wrapText="1"/>
    </xf>
    <xf numFmtId="0" fontId="0" fillId="0" borderId="36" xfId="0" applyBorder="1" applyAlignment="1">
      <alignment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20" xfId="0" applyFont="1" applyFill="1" applyBorder="1" applyAlignment="1">
      <alignment horizontal="center" vertical="center" wrapText="1"/>
    </xf>
    <xf numFmtId="9" fontId="3" fillId="4" borderId="17" xfId="2" applyFont="1" applyFill="1" applyBorder="1" applyAlignment="1">
      <alignment horizontal="center" vertical="center" wrapText="1"/>
    </xf>
    <xf numFmtId="0" fontId="16" fillId="2" borderId="21" xfId="0" applyFont="1" applyFill="1" applyBorder="1" applyAlignment="1">
      <alignment horizontal="left" vertical="center" wrapText="1"/>
    </xf>
    <xf numFmtId="0" fontId="16" fillId="2" borderId="23" xfId="0" applyFont="1" applyFill="1" applyBorder="1" applyAlignment="1">
      <alignment horizontal="left" vertical="center" wrapText="1"/>
    </xf>
    <xf numFmtId="0" fontId="0" fillId="0" borderId="32" xfId="0" applyBorder="1" applyAlignment="1">
      <alignment vertical="center" wrapText="1"/>
    </xf>
    <xf numFmtId="0" fontId="0" fillId="0" borderId="33" xfId="0" applyBorder="1" applyAlignment="1">
      <alignment vertical="center" wrapText="1"/>
    </xf>
    <xf numFmtId="0" fontId="0" fillId="0" borderId="34" xfId="0" applyBorder="1" applyAlignment="1">
      <alignment vertical="center" wrapText="1"/>
    </xf>
    <xf numFmtId="0" fontId="0" fillId="0" borderId="0" xfId="0" applyAlignment="1">
      <alignment horizontal="left" wrapText="1"/>
    </xf>
    <xf numFmtId="0" fontId="0" fillId="0" borderId="0" xfId="0" applyAlignment="1">
      <alignment wrapText="1"/>
    </xf>
    <xf numFmtId="0" fontId="0" fillId="0" borderId="0" xfId="0" applyBorder="1" applyAlignment="1">
      <alignment vertical="center" wrapText="1"/>
    </xf>
    <xf numFmtId="10" fontId="0" fillId="0" borderId="0" xfId="2" applyNumberFormat="1" applyFont="1" applyAlignment="1">
      <alignment vertical="center" wrapText="1"/>
    </xf>
    <xf numFmtId="0" fontId="7" fillId="3" borderId="4" xfId="0" applyFont="1" applyFill="1" applyBorder="1" applyAlignment="1">
      <alignment horizontal="center"/>
    </xf>
    <xf numFmtId="0" fontId="7" fillId="3" borderId="5" xfId="0" applyFont="1" applyFill="1" applyBorder="1" applyAlignment="1">
      <alignment horizontal="center"/>
    </xf>
    <xf numFmtId="0" fontId="7" fillId="3" borderId="13" xfId="0" applyFont="1" applyFill="1" applyBorder="1" applyAlignment="1">
      <alignment horizontal="center"/>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9" fontId="8" fillId="0" borderId="2" xfId="3" applyNumberFormat="1" applyFont="1" applyFill="1" applyBorder="1" applyAlignment="1">
      <alignment horizontal="center" vertical="center"/>
    </xf>
    <xf numFmtId="9" fontId="8" fillId="0" borderId="3" xfId="3" applyNumberFormat="1" applyFont="1" applyFill="1" applyBorder="1" applyAlignment="1">
      <alignment horizontal="center" vertical="center"/>
    </xf>
    <xf numFmtId="0" fontId="2" fillId="3" borderId="4" xfId="0" applyFont="1" applyFill="1" applyBorder="1" applyAlignment="1">
      <alignment horizontal="center" wrapText="1"/>
    </xf>
    <xf numFmtId="0" fontId="2" fillId="3" borderId="5" xfId="0" applyFont="1" applyFill="1" applyBorder="1" applyAlignment="1">
      <alignment horizontal="center" wrapText="1"/>
    </xf>
    <xf numFmtId="0" fontId="2" fillId="3" borderId="13" xfId="0" applyFont="1" applyFill="1" applyBorder="1" applyAlignment="1">
      <alignment horizontal="center" wrapText="1"/>
    </xf>
    <xf numFmtId="0" fontId="6" fillId="0" borderId="2" xfId="0" applyFont="1" applyBorder="1" applyAlignment="1">
      <alignment horizontal="justify" vertical="center" wrapText="1"/>
    </xf>
    <xf numFmtId="0" fontId="6" fillId="0" borderId="15" xfId="0" applyFont="1" applyBorder="1" applyAlignment="1">
      <alignment horizontal="justify" vertical="center" wrapText="1"/>
    </xf>
    <xf numFmtId="0" fontId="6" fillId="0" borderId="3" xfId="0" applyFont="1" applyBorder="1" applyAlignment="1">
      <alignment horizontal="justify"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2" fillId="3" borderId="4" xfId="0" applyFont="1" applyFill="1" applyBorder="1" applyAlignment="1">
      <alignment horizontal="justify" vertical="center" wrapText="1"/>
    </xf>
    <xf numFmtId="0" fontId="2" fillId="3" borderId="5" xfId="0" applyFont="1" applyFill="1" applyBorder="1" applyAlignment="1">
      <alignment horizontal="justify" vertical="center" wrapText="1"/>
    </xf>
    <xf numFmtId="0" fontId="0" fillId="0" borderId="1" xfId="0" applyBorder="1" applyAlignment="1">
      <alignment horizontal="center" vertical="center"/>
    </xf>
    <xf numFmtId="0" fontId="0" fillId="0" borderId="6" xfId="0" applyBorder="1" applyAlignment="1">
      <alignment horizontal="justify" vertical="center" wrapText="1"/>
    </xf>
    <xf numFmtId="0" fontId="0" fillId="0" borderId="7" xfId="0" applyBorder="1" applyAlignment="1">
      <alignment horizontal="justify" vertical="center" wrapText="1"/>
    </xf>
    <xf numFmtId="0" fontId="0" fillId="0" borderId="8" xfId="0" applyBorder="1" applyAlignment="1">
      <alignment horizontal="justify" vertical="center" wrapText="1"/>
    </xf>
    <xf numFmtId="0" fontId="0" fillId="0" borderId="10" xfId="0" applyBorder="1" applyAlignment="1">
      <alignment horizontal="justify" vertical="center" wrapText="1"/>
    </xf>
    <xf numFmtId="0" fontId="0" fillId="0" borderId="0" xfId="0" applyAlignment="1">
      <alignment horizontal="justify" vertical="center" wrapText="1"/>
    </xf>
    <xf numFmtId="0" fontId="0" fillId="0" borderId="11" xfId="0" applyBorder="1" applyAlignment="1">
      <alignment horizontal="justify" vertical="center" wrapText="1"/>
    </xf>
    <xf numFmtId="0" fontId="0" fillId="0" borderId="4" xfId="0" applyBorder="1" applyAlignment="1">
      <alignment horizontal="justify" vertical="center" wrapText="1"/>
    </xf>
    <xf numFmtId="0" fontId="0" fillId="0" borderId="5" xfId="0" applyBorder="1" applyAlignment="1">
      <alignment horizontal="justify" vertical="center" wrapText="1"/>
    </xf>
    <xf numFmtId="0" fontId="0" fillId="0" borderId="13" xfId="0" applyBorder="1" applyAlignment="1">
      <alignment horizontal="justify" vertical="center" wrapText="1"/>
    </xf>
    <xf numFmtId="44" fontId="3" fillId="0" borderId="9" xfId="1" applyFont="1" applyBorder="1" applyAlignment="1">
      <alignment horizontal="center" vertical="center" wrapText="1"/>
    </xf>
    <xf numFmtId="44" fontId="3" fillId="0" borderId="12" xfId="1" applyFont="1" applyBorder="1" applyAlignment="1">
      <alignment horizontal="center" vertical="center" wrapText="1"/>
    </xf>
    <xf numFmtId="44" fontId="3" fillId="0" borderId="14" xfId="1" applyFont="1" applyBorder="1" applyAlignment="1">
      <alignment horizontal="center" vertical="center" wrapText="1"/>
    </xf>
    <xf numFmtId="0" fontId="10" fillId="3" borderId="10" xfId="4" applyFont="1" applyFill="1" applyBorder="1" applyAlignment="1">
      <alignment horizontal="left" vertical="center" wrapText="1"/>
    </xf>
    <xf numFmtId="0" fontId="10" fillId="3" borderId="0" xfId="4" applyFont="1" applyFill="1" applyAlignment="1">
      <alignment horizontal="left" vertical="center" wrapText="1"/>
    </xf>
    <xf numFmtId="0" fontId="10" fillId="3" borderId="11" xfId="4" applyFont="1" applyFill="1" applyBorder="1" applyAlignment="1">
      <alignment horizontal="left" vertical="center" wrapText="1"/>
    </xf>
    <xf numFmtId="0" fontId="3" fillId="0" borderId="16" xfId="0" applyFont="1" applyBorder="1" applyAlignment="1">
      <alignment horizontal="center" wrapText="1"/>
    </xf>
    <xf numFmtId="0" fontId="3" fillId="0" borderId="17" xfId="0" applyFont="1" applyBorder="1" applyAlignment="1">
      <alignment horizontal="center" wrapText="1"/>
    </xf>
    <xf numFmtId="0" fontId="2" fillId="3" borderId="10" xfId="0" applyFont="1" applyFill="1" applyBorder="1" applyAlignment="1">
      <alignment horizontal="center" vertical="center" wrapText="1"/>
    </xf>
    <xf numFmtId="0" fontId="2" fillId="3" borderId="0" xfId="0" applyFont="1" applyFill="1" applyAlignment="1">
      <alignment horizontal="center" vertical="center" wrapText="1"/>
    </xf>
    <xf numFmtId="0" fontId="0" fillId="0" borderId="27" xfId="0" applyBorder="1" applyAlignment="1">
      <alignment horizontal="justify" vertical="center" wrapText="1"/>
    </xf>
    <xf numFmtId="0" fontId="0" fillId="0" borderId="28" xfId="0" applyBorder="1" applyAlignment="1">
      <alignment horizontal="justify" vertical="center" wrapText="1"/>
    </xf>
    <xf numFmtId="0" fontId="0" fillId="0" borderId="29" xfId="0" applyBorder="1" applyAlignment="1">
      <alignment horizontal="justify" vertical="center" wrapText="1"/>
    </xf>
    <xf numFmtId="0" fontId="0" fillId="0" borderId="30" xfId="0" applyBorder="1" applyAlignment="1">
      <alignment horizontal="justify" vertical="center" wrapText="1"/>
    </xf>
    <xf numFmtId="0" fontId="0" fillId="0" borderId="31" xfId="0" applyBorder="1" applyAlignment="1">
      <alignment horizontal="justify" vertical="center" wrapText="1"/>
    </xf>
    <xf numFmtId="0" fontId="0" fillId="0" borderId="32" xfId="0" applyBorder="1" applyAlignment="1">
      <alignment horizontal="justify" vertical="center" wrapText="1"/>
    </xf>
    <xf numFmtId="0" fontId="0" fillId="0" borderId="33" xfId="0" applyBorder="1" applyAlignment="1">
      <alignment horizontal="justify" vertical="center" wrapText="1"/>
    </xf>
    <xf numFmtId="0" fontId="0" fillId="0" borderId="34" xfId="0" applyBorder="1" applyAlignment="1">
      <alignment horizontal="justify" vertical="center" wrapText="1"/>
    </xf>
    <xf numFmtId="0" fontId="3" fillId="0" borderId="35" xfId="0" applyFont="1" applyBorder="1" applyAlignment="1">
      <alignment horizontal="center" wrapText="1"/>
    </xf>
    <xf numFmtId="0" fontId="3" fillId="0" borderId="26" xfId="0" applyFont="1" applyBorder="1" applyAlignment="1">
      <alignment horizontal="center" wrapText="1"/>
    </xf>
    <xf numFmtId="0" fontId="0" fillId="0" borderId="27"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0" xfId="0" applyAlignment="1">
      <alignment horizontal="left" vertic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0" fillId="0" borderId="33" xfId="0" applyBorder="1" applyAlignment="1">
      <alignment horizontal="left" vertical="center" wrapText="1"/>
    </xf>
    <xf numFmtId="0" fontId="0" fillId="0" borderId="34" xfId="0" applyBorder="1" applyAlignment="1">
      <alignment horizontal="left" vertical="center" wrapText="1"/>
    </xf>
    <xf numFmtId="0" fontId="6" fillId="0" borderId="2" xfId="0" applyFont="1" applyBorder="1" applyAlignment="1">
      <alignment horizontal="left" vertical="center" wrapText="1"/>
    </xf>
    <xf numFmtId="0" fontId="6" fillId="0" borderId="15" xfId="0" applyFont="1" applyBorder="1" applyAlignment="1">
      <alignment horizontal="left" vertical="center" wrapText="1"/>
    </xf>
    <xf numFmtId="0" fontId="6" fillId="0" borderId="3" xfId="0" applyFont="1" applyBorder="1" applyAlignment="1">
      <alignment horizontal="left" vertical="center" wrapText="1"/>
    </xf>
    <xf numFmtId="0" fontId="6" fillId="2" borderId="2"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3" xfId="0" applyFont="1" applyFill="1" applyBorder="1" applyAlignment="1">
      <alignment horizontal="left" vertic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29" xfId="0" applyBorder="1" applyAlignment="1">
      <alignment horizontal="center" wrapText="1"/>
    </xf>
    <xf numFmtId="0" fontId="0" fillId="0" borderId="30" xfId="0" applyBorder="1" applyAlignment="1">
      <alignment horizontal="center" wrapText="1"/>
    </xf>
    <xf numFmtId="0" fontId="0" fillId="0" borderId="0" xfId="0" applyAlignment="1">
      <alignment horizontal="center" wrapText="1"/>
    </xf>
    <xf numFmtId="0" fontId="0" fillId="0" borderId="31" xfId="0" applyBorder="1" applyAlignment="1">
      <alignment horizontal="center" wrapText="1"/>
    </xf>
    <xf numFmtId="0" fontId="0" fillId="0" borderId="32" xfId="0" applyBorder="1" applyAlignment="1">
      <alignment horizontal="center" wrapText="1"/>
    </xf>
    <xf numFmtId="0" fontId="0" fillId="0" borderId="33" xfId="0" applyBorder="1" applyAlignment="1">
      <alignment horizontal="center" wrapText="1"/>
    </xf>
    <xf numFmtId="0" fontId="0" fillId="0" borderId="34" xfId="0" applyBorder="1" applyAlignment="1">
      <alignment horizontal="center" wrapText="1"/>
    </xf>
    <xf numFmtId="0" fontId="0" fillId="0" borderId="2" xfId="0" applyBorder="1" applyAlignment="1">
      <alignment horizontal="left" vertical="center" wrapText="1"/>
    </xf>
    <xf numFmtId="0" fontId="0" fillId="0" borderId="15" xfId="0" applyBorder="1" applyAlignment="1">
      <alignment horizontal="left" vertical="center" wrapText="1"/>
    </xf>
    <xf numFmtId="0" fontId="0" fillId="0" borderId="3" xfId="0" applyBorder="1" applyAlignment="1">
      <alignment horizontal="left" vertical="center" wrapText="1"/>
    </xf>
    <xf numFmtId="0" fontId="0" fillId="0" borderId="27" xfId="0" applyBorder="1" applyAlignment="1">
      <alignment vertical="center" wrapText="1"/>
    </xf>
    <xf numFmtId="0" fontId="0" fillId="0" borderId="28" xfId="0" applyBorder="1" applyAlignment="1">
      <alignment vertical="center" wrapText="1"/>
    </xf>
    <xf numFmtId="0" fontId="0" fillId="0" borderId="29" xfId="0" applyBorder="1" applyAlignment="1">
      <alignment vertical="center" wrapText="1"/>
    </xf>
    <xf numFmtId="0" fontId="0" fillId="0" borderId="30" xfId="0" applyBorder="1" applyAlignment="1">
      <alignment vertical="center" wrapText="1"/>
    </xf>
    <xf numFmtId="0" fontId="0" fillId="0" borderId="0" xfId="0" applyAlignment="1">
      <alignment vertical="center" wrapText="1"/>
    </xf>
    <xf numFmtId="0" fontId="0" fillId="0" borderId="31" xfId="0" applyBorder="1" applyAlignment="1">
      <alignment vertical="center" wrapText="1"/>
    </xf>
    <xf numFmtId="0" fontId="0" fillId="0" borderId="32" xfId="0" applyBorder="1" applyAlignment="1">
      <alignment vertical="center" wrapText="1"/>
    </xf>
    <xf numFmtId="0" fontId="0" fillId="0" borderId="33" xfId="0" applyBorder="1" applyAlignment="1">
      <alignment vertical="center" wrapText="1"/>
    </xf>
    <xf numFmtId="0" fontId="0" fillId="0" borderId="34" xfId="0" applyBorder="1" applyAlignment="1">
      <alignment vertical="center" wrapText="1"/>
    </xf>
    <xf numFmtId="0" fontId="0" fillId="0" borderId="27" xfId="0" applyBorder="1" applyAlignment="1">
      <alignment horizontal="justify" vertical="top" wrapText="1"/>
    </xf>
    <xf numFmtId="0" fontId="0" fillId="0" borderId="28" xfId="0" applyBorder="1" applyAlignment="1">
      <alignment horizontal="justify" vertical="top" wrapText="1"/>
    </xf>
    <xf numFmtId="0" fontId="0" fillId="0" borderId="29" xfId="0" applyBorder="1" applyAlignment="1">
      <alignment horizontal="justify" vertical="top" wrapText="1"/>
    </xf>
    <xf numFmtId="0" fontId="0" fillId="0" borderId="30" xfId="0" applyBorder="1" applyAlignment="1">
      <alignment horizontal="justify" vertical="top" wrapText="1"/>
    </xf>
    <xf numFmtId="0" fontId="0" fillId="0" borderId="0" xfId="0" applyAlignment="1">
      <alignment horizontal="justify" vertical="top" wrapText="1"/>
    </xf>
    <xf numFmtId="0" fontId="0" fillId="0" borderId="31" xfId="0" applyBorder="1" applyAlignment="1">
      <alignment horizontal="justify" vertical="top" wrapText="1"/>
    </xf>
    <xf numFmtId="0" fontId="0" fillId="0" borderId="32" xfId="0" applyBorder="1" applyAlignment="1">
      <alignment horizontal="justify" vertical="top" wrapText="1"/>
    </xf>
    <xf numFmtId="0" fontId="0" fillId="0" borderId="33" xfId="0" applyBorder="1" applyAlignment="1">
      <alignment horizontal="justify" vertical="top" wrapText="1"/>
    </xf>
    <xf numFmtId="0" fontId="0" fillId="0" borderId="34" xfId="0" applyBorder="1" applyAlignment="1">
      <alignment horizontal="justify" vertical="top" wrapText="1"/>
    </xf>
    <xf numFmtId="0" fontId="0" fillId="0" borderId="27" xfId="0" applyBorder="1" applyAlignment="1">
      <alignment horizontal="left" wrapText="1"/>
    </xf>
    <xf numFmtId="0" fontId="0" fillId="0" borderId="28" xfId="0" applyBorder="1" applyAlignment="1">
      <alignment horizontal="left" wrapText="1"/>
    </xf>
    <xf numFmtId="0" fontId="0" fillId="0" borderId="29" xfId="0" applyBorder="1" applyAlignment="1">
      <alignment horizontal="left" wrapText="1"/>
    </xf>
    <xf numFmtId="0" fontId="0" fillId="0" borderId="30" xfId="0" applyBorder="1" applyAlignment="1">
      <alignment horizontal="left" wrapText="1"/>
    </xf>
    <xf numFmtId="0" fontId="0" fillId="0" borderId="0" xfId="0" applyAlignment="1">
      <alignment horizontal="left" wrapText="1"/>
    </xf>
    <xf numFmtId="0" fontId="0" fillId="0" borderId="31" xfId="0" applyBorder="1" applyAlignment="1">
      <alignment horizontal="left" wrapText="1"/>
    </xf>
    <xf numFmtId="0" fontId="0" fillId="0" borderId="32" xfId="0" applyBorder="1" applyAlignment="1">
      <alignment horizontal="left" wrapText="1"/>
    </xf>
    <xf numFmtId="0" fontId="0" fillId="0" borderId="33" xfId="0" applyBorder="1" applyAlignment="1">
      <alignment horizontal="left" wrapText="1"/>
    </xf>
    <xf numFmtId="0" fontId="0" fillId="0" borderId="34" xfId="0" applyBorder="1" applyAlignment="1">
      <alignment horizontal="left"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0" fillId="0" borderId="30" xfId="0" applyBorder="1" applyAlignment="1">
      <alignment horizontal="left" vertical="top" wrapText="1"/>
    </xf>
    <xf numFmtId="0" fontId="0" fillId="0" borderId="0" xfId="0"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xf numFmtId="0" fontId="0" fillId="0" borderId="27" xfId="0" applyBorder="1" applyAlignment="1">
      <alignment horizontal="center" vertical="top" wrapText="1"/>
    </xf>
    <xf numFmtId="0" fontId="0" fillId="0" borderId="28" xfId="0" applyBorder="1" applyAlignment="1">
      <alignment horizontal="center" vertical="top" wrapText="1"/>
    </xf>
    <xf numFmtId="0" fontId="0" fillId="0" borderId="29" xfId="0" applyBorder="1" applyAlignment="1">
      <alignment horizontal="center" vertical="top" wrapText="1"/>
    </xf>
    <xf numFmtId="0" fontId="0" fillId="0" borderId="30" xfId="0" applyBorder="1" applyAlignment="1">
      <alignment horizontal="center" vertical="top" wrapText="1"/>
    </xf>
    <xf numFmtId="0" fontId="0" fillId="0" borderId="0" xfId="0" applyAlignment="1">
      <alignment horizontal="center" vertical="top" wrapText="1"/>
    </xf>
    <xf numFmtId="0" fontId="0" fillId="0" borderId="31" xfId="0" applyBorder="1" applyAlignment="1">
      <alignment horizontal="center" vertical="top" wrapText="1"/>
    </xf>
    <xf numFmtId="0" fontId="12" fillId="0" borderId="30" xfId="0" applyFont="1" applyBorder="1" applyAlignment="1">
      <alignment horizontal="left" vertical="top" wrapText="1"/>
    </xf>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15" fillId="0" borderId="32" xfId="0" applyFont="1" applyBorder="1" applyAlignment="1">
      <alignment horizontal="left" vertical="top" wrapText="1"/>
    </xf>
    <xf numFmtId="0" fontId="15" fillId="0" borderId="33" xfId="0" applyFont="1" applyBorder="1" applyAlignment="1">
      <alignment horizontal="left" vertical="top" wrapText="1"/>
    </xf>
    <xf numFmtId="0" fontId="0" fillId="0" borderId="27" xfId="0" applyBorder="1" applyAlignment="1">
      <alignment wrapText="1"/>
    </xf>
    <xf numFmtId="0" fontId="0" fillId="0" borderId="28" xfId="0" applyBorder="1" applyAlignment="1">
      <alignment wrapText="1"/>
    </xf>
    <xf numFmtId="0" fontId="0" fillId="0" borderId="29" xfId="0" applyBorder="1" applyAlignment="1">
      <alignment wrapText="1"/>
    </xf>
    <xf numFmtId="0" fontId="0" fillId="0" borderId="30" xfId="0" applyBorder="1" applyAlignment="1">
      <alignment wrapText="1"/>
    </xf>
    <xf numFmtId="0" fontId="0" fillId="0" borderId="0" xfId="0" applyAlignment="1">
      <alignment wrapText="1"/>
    </xf>
    <xf numFmtId="0" fontId="0" fillId="0" borderId="31" xfId="0" applyBorder="1" applyAlignment="1">
      <alignment wrapText="1"/>
    </xf>
    <xf numFmtId="0" fontId="0" fillId="0" borderId="32" xfId="0" applyBorder="1" applyAlignment="1">
      <alignment wrapText="1"/>
    </xf>
    <xf numFmtId="0" fontId="0" fillId="0" borderId="33" xfId="0" applyBorder="1" applyAlignment="1">
      <alignment wrapText="1"/>
    </xf>
    <xf numFmtId="0" fontId="0" fillId="0" borderId="34" xfId="0" applyBorder="1" applyAlignment="1">
      <alignment wrapText="1"/>
    </xf>
    <xf numFmtId="0" fontId="0" fillId="0" borderId="2" xfId="0" applyBorder="1" applyAlignment="1">
      <alignment horizontal="justify" vertical="center" wrapText="1"/>
    </xf>
    <xf numFmtId="0" fontId="0" fillId="0" borderId="15" xfId="0" applyBorder="1" applyAlignment="1">
      <alignment horizontal="justify" vertical="center" wrapText="1"/>
    </xf>
    <xf numFmtId="0" fontId="0" fillId="0" borderId="3" xfId="0" applyBorder="1" applyAlignment="1">
      <alignment horizontal="justify" vertical="center" wrapText="1"/>
    </xf>
    <xf numFmtId="0" fontId="0" fillId="0" borderId="40" xfId="0" applyBorder="1" applyAlignment="1">
      <alignment horizontal="justify" vertical="center" wrapText="1"/>
    </xf>
    <xf numFmtId="0" fontId="6" fillId="2" borderId="2" xfId="0" applyFont="1" applyFill="1" applyBorder="1" applyAlignment="1">
      <alignment horizontal="justify" vertical="center" wrapText="1"/>
    </xf>
    <xf numFmtId="0" fontId="6" fillId="2" borderId="15" xfId="0" applyFont="1" applyFill="1" applyBorder="1" applyAlignment="1">
      <alignment horizontal="justify" vertical="center" wrapText="1"/>
    </xf>
    <xf numFmtId="0" fontId="6" fillId="2" borderId="3" xfId="0" applyFont="1" applyFill="1" applyBorder="1" applyAlignment="1">
      <alignment horizontal="justify" vertical="center" wrapText="1"/>
    </xf>
    <xf numFmtId="0" fontId="0" fillId="0" borderId="41" xfId="0" applyBorder="1" applyAlignment="1">
      <alignment horizontal="justify" vertical="center" wrapText="1"/>
    </xf>
    <xf numFmtId="0" fontId="0" fillId="0" borderId="42" xfId="0" applyBorder="1" applyAlignment="1">
      <alignment horizontal="justify" vertical="center" wrapText="1"/>
    </xf>
    <xf numFmtId="0" fontId="0" fillId="0" borderId="43" xfId="0" applyBorder="1" applyAlignment="1">
      <alignment horizontal="justify" vertical="center" wrapText="1"/>
    </xf>
    <xf numFmtId="0" fontId="0" fillId="0" borderId="44" xfId="0" applyBorder="1" applyAlignment="1">
      <alignment horizontal="justify" vertical="center" wrapText="1"/>
    </xf>
    <xf numFmtId="0" fontId="0" fillId="0" borderId="45" xfId="0" applyBorder="1" applyAlignment="1">
      <alignment horizontal="justify" vertical="center" wrapText="1"/>
    </xf>
    <xf numFmtId="0" fontId="0" fillId="0" borderId="46" xfId="0" applyBorder="1" applyAlignment="1">
      <alignment horizontal="justify" vertical="center" wrapText="1"/>
    </xf>
    <xf numFmtId="0" fontId="0" fillId="0" borderId="47" xfId="0" applyBorder="1" applyAlignment="1">
      <alignment horizontal="justify" vertical="center" wrapText="1"/>
    </xf>
    <xf numFmtId="0" fontId="0" fillId="0" borderId="48" xfId="0" applyBorder="1" applyAlignment="1">
      <alignment horizontal="justify" vertical="center" wrapText="1"/>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43" xfId="0" applyBorder="1" applyAlignment="1">
      <alignment horizontal="left"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0" fillId="0" borderId="46" xfId="0" applyBorder="1" applyAlignment="1">
      <alignment horizontal="left" vertical="center" wrapText="1"/>
    </xf>
    <xf numFmtId="0" fontId="0" fillId="0" borderId="47" xfId="0" applyBorder="1" applyAlignment="1">
      <alignment horizontal="left" vertical="center" wrapText="1"/>
    </xf>
    <xf numFmtId="0" fontId="0" fillId="0" borderId="48" xfId="0" applyBorder="1" applyAlignment="1">
      <alignment horizontal="left" vertical="center" wrapText="1"/>
    </xf>
    <xf numFmtId="0" fontId="0" fillId="0" borderId="50" xfId="0" applyBorder="1" applyAlignment="1">
      <alignment horizontal="justify" vertical="center" wrapText="1"/>
    </xf>
    <xf numFmtId="0" fontId="0" fillId="0" borderId="51" xfId="0" applyBorder="1" applyAlignment="1">
      <alignment horizontal="justify" vertical="center" wrapText="1"/>
    </xf>
    <xf numFmtId="0" fontId="0" fillId="0" borderId="52" xfId="0" applyBorder="1" applyAlignment="1">
      <alignment horizontal="justify" vertical="center" wrapText="1"/>
    </xf>
    <xf numFmtId="0" fontId="16" fillId="0" borderId="50" xfId="0" applyFont="1" applyBorder="1" applyAlignment="1">
      <alignment horizontal="justify" vertical="center" wrapText="1"/>
    </xf>
    <xf numFmtId="0" fontId="16" fillId="0" borderId="51" xfId="0" applyFont="1" applyBorder="1" applyAlignment="1">
      <alignment horizontal="justify" vertical="center" wrapText="1"/>
    </xf>
    <xf numFmtId="0" fontId="16" fillId="0" borderId="52" xfId="0" applyFont="1" applyBorder="1" applyAlignment="1">
      <alignment horizontal="justify"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6" xfId="0" applyFont="1" applyBorder="1" applyAlignment="1">
      <alignment horizontal="center" vertical="center" wrapText="1"/>
    </xf>
    <xf numFmtId="0" fontId="16" fillId="2" borderId="2" xfId="0" applyFont="1" applyFill="1" applyBorder="1" applyAlignment="1">
      <alignment horizontal="left" vertical="center" wrapText="1"/>
    </xf>
    <xf numFmtId="0" fontId="16" fillId="2" borderId="15"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0" fillId="0" borderId="18" xfId="0" applyFill="1" applyBorder="1" applyAlignment="1">
      <alignment horizontal="center" vertical="center" wrapText="1"/>
    </xf>
    <xf numFmtId="0" fontId="0" fillId="0" borderId="0" xfId="0" applyFill="1" applyAlignment="1">
      <alignment wrapText="1"/>
    </xf>
    <xf numFmtId="0" fontId="0" fillId="0" borderId="0" xfId="0" applyFill="1" applyAlignment="1">
      <alignment horizontal="left" wrapText="1"/>
    </xf>
    <xf numFmtId="0" fontId="3" fillId="0" borderId="35" xfId="0" applyFont="1" applyFill="1" applyBorder="1" applyAlignment="1">
      <alignment horizontal="center" wrapText="1"/>
    </xf>
    <xf numFmtId="0" fontId="3" fillId="0" borderId="26" xfId="0" applyFont="1" applyFill="1" applyBorder="1" applyAlignment="1">
      <alignment horizontal="center" wrapText="1"/>
    </xf>
    <xf numFmtId="0" fontId="0" fillId="0" borderId="18" xfId="0" applyFill="1" applyBorder="1" applyAlignment="1">
      <alignment horizontal="left" wrapText="1"/>
    </xf>
    <xf numFmtId="0" fontId="0" fillId="0" borderId="36" xfId="0" applyFill="1" applyBorder="1" applyAlignment="1">
      <alignment wrapText="1"/>
    </xf>
    <xf numFmtId="0" fontId="3" fillId="0" borderId="20" xfId="0" applyFont="1" applyFill="1" applyBorder="1" applyAlignment="1">
      <alignment horizontal="center" wrapText="1"/>
    </xf>
    <xf numFmtId="0" fontId="3" fillId="0" borderId="37" xfId="0" applyFont="1" applyFill="1" applyBorder="1" applyAlignment="1">
      <alignment horizontal="center" wrapText="1"/>
    </xf>
    <xf numFmtId="0" fontId="0" fillId="0" borderId="18" xfId="0" applyFill="1" applyBorder="1" applyAlignment="1">
      <alignment wrapText="1"/>
    </xf>
    <xf numFmtId="0" fontId="0" fillId="0" borderId="21" xfId="0" applyFill="1" applyBorder="1" applyAlignment="1">
      <alignment horizontal="left" vertical="center" wrapText="1"/>
    </xf>
    <xf numFmtId="0" fontId="0" fillId="0" borderId="22" xfId="0" applyFill="1" applyBorder="1" applyAlignment="1">
      <alignment horizontal="center" vertical="center" wrapText="1"/>
    </xf>
    <xf numFmtId="0" fontId="0" fillId="0" borderId="23" xfId="0" applyFill="1" applyBorder="1" applyAlignment="1">
      <alignment horizontal="left" vertical="center" wrapText="1"/>
    </xf>
    <xf numFmtId="0" fontId="0" fillId="0" borderId="24" xfId="0" applyFill="1" applyBorder="1" applyAlignment="1">
      <alignment horizontal="center" vertical="center" wrapText="1"/>
    </xf>
    <xf numFmtId="0" fontId="3" fillId="0" borderId="2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0" xfId="0" applyFont="1" applyFill="1" applyAlignment="1">
      <alignment horizontal="center" vertical="center" wrapText="1"/>
    </xf>
    <xf numFmtId="0" fontId="3" fillId="0" borderId="16" xfId="0" applyFont="1" applyFill="1" applyBorder="1" applyAlignment="1">
      <alignment horizontal="center" wrapText="1"/>
    </xf>
    <xf numFmtId="0" fontId="3" fillId="0" borderId="17" xfId="0" applyFont="1" applyFill="1" applyBorder="1" applyAlignment="1">
      <alignment horizontal="center" wrapText="1"/>
    </xf>
    <xf numFmtId="0" fontId="3" fillId="0" borderId="19" xfId="0" applyFont="1" applyFill="1" applyBorder="1" applyAlignment="1">
      <alignment horizontal="center" wrapText="1"/>
    </xf>
    <xf numFmtId="0" fontId="0" fillId="0" borderId="38" xfId="0" applyFill="1" applyBorder="1" applyAlignment="1">
      <alignment horizontal="center" wrapText="1"/>
    </xf>
    <xf numFmtId="0" fontId="0" fillId="0" borderId="27"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29" xfId="0" applyFill="1" applyBorder="1" applyAlignment="1">
      <alignment horizontal="center" vertical="center" wrapText="1"/>
    </xf>
    <xf numFmtId="0" fontId="0" fillId="0" borderId="30" xfId="0" applyFill="1" applyBorder="1" applyAlignment="1">
      <alignment horizontal="center" vertical="center" wrapText="1"/>
    </xf>
    <xf numFmtId="0" fontId="0" fillId="0" borderId="0" xfId="0" applyFill="1" applyAlignment="1">
      <alignment horizontal="center" vertical="center" wrapText="1"/>
    </xf>
    <xf numFmtId="0" fontId="0" fillId="0" borderId="31" xfId="0" applyFill="1" applyBorder="1" applyAlignment="1">
      <alignment horizontal="center" vertical="center" wrapText="1"/>
    </xf>
    <xf numFmtId="0" fontId="0" fillId="0" borderId="32" xfId="0" applyFill="1" applyBorder="1" applyAlignment="1">
      <alignment horizontal="center" vertical="center" wrapText="1"/>
    </xf>
    <xf numFmtId="0" fontId="0" fillId="0" borderId="33" xfId="0" applyFill="1" applyBorder="1" applyAlignment="1">
      <alignment horizontal="center" vertical="center" wrapText="1"/>
    </xf>
    <xf numFmtId="0" fontId="0" fillId="0" borderId="34" xfId="0" applyFill="1" applyBorder="1" applyAlignment="1">
      <alignment horizontal="center" vertical="center" wrapText="1"/>
    </xf>
    <xf numFmtId="0" fontId="3" fillId="0" borderId="38" xfId="0" applyFont="1" applyFill="1" applyBorder="1" applyAlignment="1">
      <alignment horizontal="center" wrapText="1"/>
    </xf>
    <xf numFmtId="0" fontId="0" fillId="0" borderId="18" xfId="0" applyFill="1" applyBorder="1" applyAlignment="1">
      <alignment horizontal="left" vertical="center" wrapText="1"/>
    </xf>
    <xf numFmtId="0" fontId="0" fillId="0" borderId="27" xfId="0" applyFill="1" applyBorder="1" applyAlignment="1">
      <alignment horizontal="justify" vertical="center" wrapText="1"/>
    </xf>
    <xf numFmtId="0" fontId="0" fillId="0" borderId="28" xfId="0" applyFill="1" applyBorder="1" applyAlignment="1">
      <alignment horizontal="justify" vertical="center" wrapText="1"/>
    </xf>
    <xf numFmtId="0" fontId="0" fillId="0" borderId="29" xfId="0" applyFill="1" applyBorder="1" applyAlignment="1">
      <alignment horizontal="justify" vertical="center" wrapText="1"/>
    </xf>
    <xf numFmtId="0" fontId="0" fillId="0" borderId="30" xfId="0" applyFill="1" applyBorder="1" applyAlignment="1">
      <alignment horizontal="justify" vertical="center" wrapText="1"/>
    </xf>
    <xf numFmtId="0" fontId="0" fillId="0" borderId="0" xfId="0" applyFill="1" applyAlignment="1">
      <alignment horizontal="justify" vertical="center" wrapText="1"/>
    </xf>
    <xf numFmtId="0" fontId="0" fillId="0" borderId="31" xfId="0" applyFill="1" applyBorder="1" applyAlignment="1">
      <alignment horizontal="justify" vertical="center" wrapText="1"/>
    </xf>
    <xf numFmtId="0" fontId="0" fillId="0" borderId="32" xfId="0" applyFill="1" applyBorder="1" applyAlignment="1">
      <alignment horizontal="justify" vertical="center" wrapText="1"/>
    </xf>
    <xf numFmtId="0" fontId="0" fillId="0" borderId="33" xfId="0" applyFill="1" applyBorder="1" applyAlignment="1">
      <alignment horizontal="justify" vertical="center" wrapText="1"/>
    </xf>
    <xf numFmtId="0" fontId="0" fillId="0" borderId="34" xfId="0" applyFill="1" applyBorder="1" applyAlignment="1">
      <alignment horizontal="justify" vertical="center" wrapText="1"/>
    </xf>
  </cellXfs>
  <cellStyles count="5">
    <cellStyle name="Hipervínculo" xfId="3" builtinId="8"/>
    <cellStyle name="Moneda" xfId="1" builtinId="4"/>
    <cellStyle name="Normal" xfId="0" builtinId="0"/>
    <cellStyle name="Normal 2" xfId="4"/>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Men&#250;!A1"/></Relationships>
</file>

<file path=xl/drawings/_rels/drawing2.xml.rels><?xml version="1.0" encoding="UTF-8" standalone="yes"?>
<Relationships xmlns="http://schemas.openxmlformats.org/package/2006/relationships"><Relationship Id="rId1" Type="http://schemas.openxmlformats.org/officeDocument/2006/relationships/hyperlink" Target="#Men&#250;!A1"/></Relationships>
</file>

<file path=xl/drawings/_rels/drawing3.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 Type="http://schemas.openxmlformats.org/officeDocument/2006/relationships/image" Target="../media/image2.png"/><Relationship Id="rId21" Type="http://schemas.openxmlformats.org/officeDocument/2006/relationships/image" Target="../media/image20.png"/><Relationship Id="rId7" Type="http://schemas.openxmlformats.org/officeDocument/2006/relationships/image" Target="../media/image6.jpe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2" Type="http://schemas.openxmlformats.org/officeDocument/2006/relationships/image" Target="../media/image1.emf"/><Relationship Id="rId16" Type="http://schemas.openxmlformats.org/officeDocument/2006/relationships/image" Target="../media/image15.png"/><Relationship Id="rId20" Type="http://schemas.openxmlformats.org/officeDocument/2006/relationships/image" Target="../media/image19.png"/><Relationship Id="rId1" Type="http://schemas.openxmlformats.org/officeDocument/2006/relationships/hyperlink" Target="#Men&#250;!A1"/><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5" Type="http://schemas.openxmlformats.org/officeDocument/2006/relationships/image" Target="../media/image4.png"/><Relationship Id="rId15" Type="http://schemas.openxmlformats.org/officeDocument/2006/relationships/image" Target="../media/image14.jpeg"/><Relationship Id="rId23" Type="http://schemas.openxmlformats.org/officeDocument/2006/relationships/image" Target="../media/image22.png"/><Relationship Id="rId10" Type="http://schemas.openxmlformats.org/officeDocument/2006/relationships/image" Target="../media/image9.png"/><Relationship Id="rId19" Type="http://schemas.openxmlformats.org/officeDocument/2006/relationships/image" Target="../media/image18.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hyperlink" Target="#Men&#250;!A1"/></Relationships>
</file>

<file path=xl/drawings/_rels/drawing5.xml.rels><?xml version="1.0" encoding="UTF-8" standalone="yes"?>
<Relationships xmlns="http://schemas.openxmlformats.org/package/2006/relationships"><Relationship Id="rId1" Type="http://schemas.openxmlformats.org/officeDocument/2006/relationships/hyperlink" Target="#Men&#250;!A1"/></Relationships>
</file>

<file path=xl/drawings/drawing1.xml><?xml version="1.0" encoding="utf-8"?>
<xdr:wsDr xmlns:xdr="http://schemas.openxmlformats.org/drawingml/2006/spreadsheetDrawing" xmlns:a="http://schemas.openxmlformats.org/drawingml/2006/main">
  <xdr:twoCellAnchor>
    <xdr:from>
      <xdr:col>10</xdr:col>
      <xdr:colOff>289560</xdr:colOff>
      <xdr:row>0</xdr:row>
      <xdr:rowOff>167640</xdr:rowOff>
    </xdr:from>
    <xdr:to>
      <xdr:col>12</xdr:col>
      <xdr:colOff>7620</xdr:colOff>
      <xdr:row>2</xdr:row>
      <xdr:rowOff>312420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14394180" y="167640"/>
          <a:ext cx="1546860" cy="68580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0</xdr:row>
      <xdr:rowOff>167640</xdr:rowOff>
    </xdr:from>
    <xdr:to>
      <xdr:col>12</xdr:col>
      <xdr:colOff>7620</xdr:colOff>
      <xdr:row>2</xdr:row>
      <xdr:rowOff>312420</xdr:rowOff>
    </xdr:to>
    <xdr:sp macro="" textlink="">
      <xdr:nvSpPr>
        <xdr:cNvPr id="3" name="Flecha: hacia la izquierda 1">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14796135" y="167640"/>
          <a:ext cx="1584960" cy="535305"/>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0</xdr:row>
      <xdr:rowOff>167640</xdr:rowOff>
    </xdr:from>
    <xdr:to>
      <xdr:col>12</xdr:col>
      <xdr:colOff>7620</xdr:colOff>
      <xdr:row>2</xdr:row>
      <xdr:rowOff>312420</xdr:rowOff>
    </xdr:to>
    <xdr:sp macro="" textlink="">
      <xdr:nvSpPr>
        <xdr:cNvPr id="4" name="Flecha: hacia la izquierda 1">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14796135" y="167640"/>
          <a:ext cx="1584960" cy="535305"/>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289560</xdr:colOff>
      <xdr:row>0</xdr:row>
      <xdr:rowOff>167640</xdr:rowOff>
    </xdr:from>
    <xdr:to>
      <xdr:col>12</xdr:col>
      <xdr:colOff>7620</xdr:colOff>
      <xdr:row>2</xdr:row>
      <xdr:rowOff>312420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14394180" y="167640"/>
          <a:ext cx="1546860" cy="55626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289560</xdr:colOff>
      <xdr:row>0</xdr:row>
      <xdr:rowOff>167640</xdr:rowOff>
    </xdr:from>
    <xdr:to>
      <xdr:col>12</xdr:col>
      <xdr:colOff>7620</xdr:colOff>
      <xdr:row>2</xdr:row>
      <xdr:rowOff>312420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4394180" y="167640"/>
          <a:ext cx="1546860" cy="70866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0</xdr:row>
      <xdr:rowOff>167640</xdr:rowOff>
    </xdr:from>
    <xdr:to>
      <xdr:col>12</xdr:col>
      <xdr:colOff>7620</xdr:colOff>
      <xdr:row>2</xdr:row>
      <xdr:rowOff>312420</xdr:rowOff>
    </xdr:to>
    <xdr:sp macro="" textlink="">
      <xdr:nvSpPr>
        <xdr:cNvPr id="3" name="Flecha: hacia la izquierda 1">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19749135" y="167640"/>
          <a:ext cx="1584960" cy="706755"/>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editAs="oneCell">
    <xdr:from>
      <xdr:col>1</xdr:col>
      <xdr:colOff>141008</xdr:colOff>
      <xdr:row>207</xdr:row>
      <xdr:rowOff>2176743</xdr:rowOff>
    </xdr:from>
    <xdr:to>
      <xdr:col>8</xdr:col>
      <xdr:colOff>776007</xdr:colOff>
      <xdr:row>221</xdr:row>
      <xdr:rowOff>181162</xdr:rowOff>
    </xdr:to>
    <xdr:pic>
      <xdr:nvPicPr>
        <xdr:cNvPr id="4" name="Imagen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7233" y="90235368"/>
          <a:ext cx="13027024" cy="6843619"/>
        </a:xfrm>
        <a:prstGeom prst="rect">
          <a:avLst/>
        </a:prstGeom>
        <a:noFill/>
        <a:ln>
          <a:noFill/>
        </a:ln>
      </xdr:spPr>
    </xdr:pic>
    <xdr:clientData/>
  </xdr:twoCellAnchor>
  <xdr:twoCellAnchor editAs="oneCell">
    <xdr:from>
      <xdr:col>1</xdr:col>
      <xdr:colOff>95250</xdr:colOff>
      <xdr:row>251</xdr:row>
      <xdr:rowOff>507999</xdr:rowOff>
    </xdr:from>
    <xdr:to>
      <xdr:col>7</xdr:col>
      <xdr:colOff>793749</xdr:colOff>
      <xdr:row>252</xdr:row>
      <xdr:rowOff>1666875</xdr:rowOff>
    </xdr:to>
    <xdr:pic>
      <xdr:nvPicPr>
        <xdr:cNvPr id="5" name="Imagen 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1475" y="110140749"/>
          <a:ext cx="11490324" cy="5102226"/>
        </a:xfrm>
        <a:prstGeom prst="rect">
          <a:avLst/>
        </a:prstGeom>
      </xdr:spPr>
    </xdr:pic>
    <xdr:clientData/>
  </xdr:twoCellAnchor>
  <xdr:twoCellAnchor editAs="oneCell">
    <xdr:from>
      <xdr:col>8</xdr:col>
      <xdr:colOff>152399</xdr:colOff>
      <xdr:row>251</xdr:row>
      <xdr:rowOff>1266825</xdr:rowOff>
    </xdr:from>
    <xdr:to>
      <xdr:col>9</xdr:col>
      <xdr:colOff>2154770</xdr:colOff>
      <xdr:row>252</xdr:row>
      <xdr:rowOff>968741</xdr:rowOff>
    </xdr:to>
    <xdr:pic>
      <xdr:nvPicPr>
        <xdr:cNvPr id="6" name="Imagen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20649" y="110899575"/>
          <a:ext cx="2935821" cy="3645266"/>
        </a:xfrm>
        <a:prstGeom prst="rect">
          <a:avLst/>
        </a:prstGeom>
      </xdr:spPr>
    </xdr:pic>
    <xdr:clientData/>
  </xdr:twoCellAnchor>
  <xdr:twoCellAnchor editAs="oneCell">
    <xdr:from>
      <xdr:col>9</xdr:col>
      <xdr:colOff>2974975</xdr:colOff>
      <xdr:row>251</xdr:row>
      <xdr:rowOff>1295400</xdr:rowOff>
    </xdr:from>
    <xdr:to>
      <xdr:col>9</xdr:col>
      <xdr:colOff>5486400</xdr:colOff>
      <xdr:row>252</xdr:row>
      <xdr:rowOff>933450</xdr:rowOff>
    </xdr:to>
    <xdr:pic>
      <xdr:nvPicPr>
        <xdr:cNvPr id="7" name="Imagen 6">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576675" y="110928150"/>
          <a:ext cx="2511425" cy="3581400"/>
        </a:xfrm>
        <a:prstGeom prst="rect">
          <a:avLst/>
        </a:prstGeom>
      </xdr:spPr>
    </xdr:pic>
    <xdr:clientData/>
  </xdr:twoCellAnchor>
  <xdr:twoCellAnchor editAs="oneCell">
    <xdr:from>
      <xdr:col>3</xdr:col>
      <xdr:colOff>984250</xdr:colOff>
      <xdr:row>253</xdr:row>
      <xdr:rowOff>1555749</xdr:rowOff>
    </xdr:from>
    <xdr:to>
      <xdr:col>5</xdr:col>
      <xdr:colOff>3397250</xdr:colOff>
      <xdr:row>257</xdr:row>
      <xdr:rowOff>1141398</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a:stretch>
          <a:fillRect/>
        </a:stretch>
      </xdr:blipFill>
      <xdr:spPr>
        <a:xfrm>
          <a:off x="3127375" y="117665499"/>
          <a:ext cx="5927725" cy="7110399"/>
        </a:xfrm>
        <a:prstGeom prst="rect">
          <a:avLst/>
        </a:prstGeom>
      </xdr:spPr>
    </xdr:pic>
    <xdr:clientData/>
  </xdr:twoCellAnchor>
  <xdr:twoCellAnchor editAs="oneCell">
    <xdr:from>
      <xdr:col>7</xdr:col>
      <xdr:colOff>476250</xdr:colOff>
      <xdr:row>258</xdr:row>
      <xdr:rowOff>254000</xdr:rowOff>
    </xdr:from>
    <xdr:to>
      <xdr:col>8</xdr:col>
      <xdr:colOff>650875</xdr:colOff>
      <xdr:row>258</xdr:row>
      <xdr:rowOff>2616200</xdr:rowOff>
    </xdr:to>
    <xdr:pic>
      <xdr:nvPicPr>
        <xdr:cNvPr id="9" name="Imagen 8">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544300" y="125250575"/>
          <a:ext cx="1774825" cy="2362200"/>
        </a:xfrm>
        <a:prstGeom prst="rect">
          <a:avLst/>
        </a:prstGeom>
      </xdr:spPr>
    </xdr:pic>
    <xdr:clientData/>
  </xdr:twoCellAnchor>
  <xdr:twoCellAnchor editAs="oneCell">
    <xdr:from>
      <xdr:col>8</xdr:col>
      <xdr:colOff>774065</xdr:colOff>
      <xdr:row>258</xdr:row>
      <xdr:rowOff>254000</xdr:rowOff>
    </xdr:from>
    <xdr:to>
      <xdr:col>9</xdr:col>
      <xdr:colOff>1561465</xdr:colOff>
      <xdr:row>258</xdr:row>
      <xdr:rowOff>2616200</xdr:rowOff>
    </xdr:to>
    <xdr:pic>
      <xdr:nvPicPr>
        <xdr:cNvPr id="10" name="Imagen 9">
          <a:extLst>
            <a:ext uri="{FF2B5EF4-FFF2-40B4-BE49-F238E27FC236}">
              <a16:creationId xmlns:a16="http://schemas.microsoft.com/office/drawing/2014/main" id="{00000000-0008-0000-0300-00000A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442315" y="125250575"/>
          <a:ext cx="1720850" cy="2362200"/>
        </a:xfrm>
        <a:prstGeom prst="rect">
          <a:avLst/>
        </a:prstGeom>
      </xdr:spPr>
    </xdr:pic>
    <xdr:clientData/>
  </xdr:twoCellAnchor>
  <xdr:twoCellAnchor editAs="oneCell">
    <xdr:from>
      <xdr:col>7</xdr:col>
      <xdr:colOff>456565</xdr:colOff>
      <xdr:row>259</xdr:row>
      <xdr:rowOff>381000</xdr:rowOff>
    </xdr:from>
    <xdr:to>
      <xdr:col>8</xdr:col>
      <xdr:colOff>597001</xdr:colOff>
      <xdr:row>259</xdr:row>
      <xdr:rowOff>2571750</xdr:rowOff>
    </xdr:to>
    <xdr:pic>
      <xdr:nvPicPr>
        <xdr:cNvPr id="11" name="Imagen 10">
          <a:extLst>
            <a:ext uri="{FF2B5EF4-FFF2-40B4-BE49-F238E27FC236}">
              <a16:creationId xmlns:a16="http://schemas.microsoft.com/office/drawing/2014/main" id="{00000000-0008-0000-0300-00000B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524615" y="128044575"/>
          <a:ext cx="1740636" cy="2190750"/>
        </a:xfrm>
        <a:prstGeom prst="rect">
          <a:avLst/>
        </a:prstGeom>
      </xdr:spPr>
    </xdr:pic>
    <xdr:clientData/>
  </xdr:twoCellAnchor>
  <xdr:twoCellAnchor editAs="oneCell">
    <xdr:from>
      <xdr:col>8</xdr:col>
      <xdr:colOff>716915</xdr:colOff>
      <xdr:row>259</xdr:row>
      <xdr:rowOff>360680</xdr:rowOff>
    </xdr:from>
    <xdr:to>
      <xdr:col>9</xdr:col>
      <xdr:colOff>1379367</xdr:colOff>
      <xdr:row>259</xdr:row>
      <xdr:rowOff>2571750</xdr:rowOff>
    </xdr:to>
    <xdr:pic>
      <xdr:nvPicPr>
        <xdr:cNvPr id="12" name="Imagen 11">
          <a:extLst>
            <a:ext uri="{FF2B5EF4-FFF2-40B4-BE49-F238E27FC236}">
              <a16:creationId xmlns:a16="http://schemas.microsoft.com/office/drawing/2014/main" id="{00000000-0008-0000-0300-00000C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385165" y="128024255"/>
          <a:ext cx="1595902" cy="2211070"/>
        </a:xfrm>
        <a:prstGeom prst="rect">
          <a:avLst/>
        </a:prstGeom>
      </xdr:spPr>
    </xdr:pic>
    <xdr:clientData/>
  </xdr:twoCellAnchor>
  <xdr:twoCellAnchor editAs="oneCell">
    <xdr:from>
      <xdr:col>9</xdr:col>
      <xdr:colOff>1513839</xdr:colOff>
      <xdr:row>259</xdr:row>
      <xdr:rowOff>358774</xdr:rowOff>
    </xdr:from>
    <xdr:to>
      <xdr:col>9</xdr:col>
      <xdr:colOff>3381374</xdr:colOff>
      <xdr:row>259</xdr:row>
      <xdr:rowOff>2571750</xdr:rowOff>
    </xdr:to>
    <xdr:pic>
      <xdr:nvPicPr>
        <xdr:cNvPr id="13" name="Imagen 12">
          <a:extLst>
            <a:ext uri="{FF2B5EF4-FFF2-40B4-BE49-F238E27FC236}">
              <a16:creationId xmlns:a16="http://schemas.microsoft.com/office/drawing/2014/main" id="{00000000-0008-0000-0300-00000D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115539" y="128022349"/>
          <a:ext cx="1867535" cy="2212976"/>
        </a:xfrm>
        <a:prstGeom prst="rect">
          <a:avLst/>
        </a:prstGeom>
      </xdr:spPr>
    </xdr:pic>
    <xdr:clientData/>
  </xdr:twoCellAnchor>
  <xdr:twoCellAnchor editAs="oneCell">
    <xdr:from>
      <xdr:col>5</xdr:col>
      <xdr:colOff>777875</xdr:colOff>
      <xdr:row>260</xdr:row>
      <xdr:rowOff>349250</xdr:rowOff>
    </xdr:from>
    <xdr:to>
      <xdr:col>7</xdr:col>
      <xdr:colOff>285750</xdr:colOff>
      <xdr:row>260</xdr:row>
      <xdr:rowOff>4191000</xdr:rowOff>
    </xdr:to>
    <xdr:pic>
      <xdr:nvPicPr>
        <xdr:cNvPr id="14" name="Imagen 13">
          <a:extLst>
            <a:ext uri="{FF2B5EF4-FFF2-40B4-BE49-F238E27FC236}">
              <a16:creationId xmlns:a16="http://schemas.microsoft.com/office/drawing/2014/main" id="{00000000-0008-0000-0300-00000E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435725" y="130679825"/>
          <a:ext cx="4918075" cy="3841750"/>
        </a:xfrm>
        <a:prstGeom prst="rect">
          <a:avLst/>
        </a:prstGeom>
      </xdr:spPr>
    </xdr:pic>
    <xdr:clientData/>
  </xdr:twoCellAnchor>
  <xdr:twoCellAnchor editAs="oneCell">
    <xdr:from>
      <xdr:col>7</xdr:col>
      <xdr:colOff>761999</xdr:colOff>
      <xdr:row>260</xdr:row>
      <xdr:rowOff>349250</xdr:rowOff>
    </xdr:from>
    <xdr:to>
      <xdr:col>9</xdr:col>
      <xdr:colOff>5603874</xdr:colOff>
      <xdr:row>261</xdr:row>
      <xdr:rowOff>1734001</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3"/>
        <a:stretch>
          <a:fillRect/>
        </a:stretch>
      </xdr:blipFill>
      <xdr:spPr>
        <a:xfrm>
          <a:off x="11830049" y="130679825"/>
          <a:ext cx="7375525" cy="6585401"/>
        </a:xfrm>
        <a:prstGeom prst="rect">
          <a:avLst/>
        </a:prstGeom>
      </xdr:spPr>
    </xdr:pic>
    <xdr:clientData/>
  </xdr:twoCellAnchor>
  <xdr:twoCellAnchor editAs="oneCell">
    <xdr:from>
      <xdr:col>5</xdr:col>
      <xdr:colOff>95250</xdr:colOff>
      <xdr:row>260</xdr:row>
      <xdr:rowOff>4476750</xdr:rowOff>
    </xdr:from>
    <xdr:to>
      <xdr:col>5</xdr:col>
      <xdr:colOff>3016250</xdr:colOff>
      <xdr:row>261</xdr:row>
      <xdr:rowOff>1587500</xdr:rowOff>
    </xdr:to>
    <xdr:pic>
      <xdr:nvPicPr>
        <xdr:cNvPr id="16" name="Imagen 15">
          <a:extLst>
            <a:ext uri="{FF2B5EF4-FFF2-40B4-BE49-F238E27FC236}">
              <a16:creationId xmlns:a16="http://schemas.microsoft.com/office/drawing/2014/main" id="{00000000-0008-0000-0300-000010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53100" y="134807325"/>
          <a:ext cx="2921000" cy="2311400"/>
        </a:xfrm>
        <a:prstGeom prst="rect">
          <a:avLst/>
        </a:prstGeom>
      </xdr:spPr>
    </xdr:pic>
    <xdr:clientData/>
  </xdr:twoCellAnchor>
  <xdr:twoCellAnchor editAs="oneCell">
    <xdr:from>
      <xdr:col>5</xdr:col>
      <xdr:colOff>3142614</xdr:colOff>
      <xdr:row>260</xdr:row>
      <xdr:rowOff>4397375</xdr:rowOff>
    </xdr:from>
    <xdr:to>
      <xdr:col>7</xdr:col>
      <xdr:colOff>682624</xdr:colOff>
      <xdr:row>261</xdr:row>
      <xdr:rowOff>1666874</xdr:rowOff>
    </xdr:to>
    <xdr:pic>
      <xdr:nvPicPr>
        <xdr:cNvPr id="17" name="Imagen 16" descr="C:\Users\anyela.rodriguez\OneDrive - Universidad Libre\132_PEI_GESTIÓN DOCUMENTAL\12_CAPACITACIONES\06C_GESTION_DOCUMENTAL\2022\CAP_CONSERV_PREVENTIVA\20221021_145735-COLLAGE.jpg">
          <a:extLst>
            <a:ext uri="{FF2B5EF4-FFF2-40B4-BE49-F238E27FC236}">
              <a16:creationId xmlns:a16="http://schemas.microsoft.com/office/drawing/2014/main" id="{00000000-0008-0000-0300-000011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800464" y="134727950"/>
          <a:ext cx="2950210" cy="2470149"/>
        </a:xfrm>
        <a:prstGeom prst="rect">
          <a:avLst/>
        </a:prstGeom>
        <a:noFill/>
        <a:ln>
          <a:noFill/>
        </a:ln>
      </xdr:spPr>
    </xdr:pic>
    <xdr:clientData/>
  </xdr:twoCellAnchor>
  <xdr:twoCellAnchor editAs="oneCell">
    <xdr:from>
      <xdr:col>4</xdr:col>
      <xdr:colOff>2016125</xdr:colOff>
      <xdr:row>261</xdr:row>
      <xdr:rowOff>1936750</xdr:rowOff>
    </xdr:from>
    <xdr:to>
      <xdr:col>7</xdr:col>
      <xdr:colOff>1492250</xdr:colOff>
      <xdr:row>262</xdr:row>
      <xdr:rowOff>3809185</xdr:rowOff>
    </xdr:to>
    <xdr:pic>
      <xdr:nvPicPr>
        <xdr:cNvPr id="18" name="Imagen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6"/>
        <a:stretch>
          <a:fillRect/>
        </a:stretch>
      </xdr:blipFill>
      <xdr:spPr>
        <a:xfrm>
          <a:off x="5635625" y="137467975"/>
          <a:ext cx="6924675" cy="3910785"/>
        </a:xfrm>
        <a:prstGeom prst="rect">
          <a:avLst/>
        </a:prstGeom>
      </xdr:spPr>
    </xdr:pic>
    <xdr:clientData/>
  </xdr:twoCellAnchor>
  <xdr:twoCellAnchor editAs="oneCell">
    <xdr:from>
      <xdr:col>1</xdr:col>
      <xdr:colOff>158750</xdr:colOff>
      <xdr:row>334</xdr:row>
      <xdr:rowOff>1063625</xdr:rowOff>
    </xdr:from>
    <xdr:to>
      <xdr:col>8</xdr:col>
      <xdr:colOff>793749</xdr:colOff>
      <xdr:row>336</xdr:row>
      <xdr:rowOff>1544544</xdr:rowOff>
    </xdr:to>
    <xdr:pic>
      <xdr:nvPicPr>
        <xdr:cNvPr id="19" name="Imagen 18">
          <a:extLst>
            <a:ext uri="{FF2B5EF4-FFF2-40B4-BE49-F238E27FC236}">
              <a16:creationId xmlns:a16="http://schemas.microsoft.com/office/drawing/2014/main" id="{00000000-0008-0000-0300-00001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975" y="163160075"/>
          <a:ext cx="13027024" cy="6872194"/>
        </a:xfrm>
        <a:prstGeom prst="rect">
          <a:avLst/>
        </a:prstGeom>
        <a:noFill/>
        <a:ln>
          <a:noFill/>
        </a:ln>
      </xdr:spPr>
    </xdr:pic>
    <xdr:clientData/>
  </xdr:twoCellAnchor>
  <xdr:twoCellAnchor editAs="oneCell">
    <xdr:from>
      <xdr:col>1</xdr:col>
      <xdr:colOff>301625</xdr:colOff>
      <xdr:row>367</xdr:row>
      <xdr:rowOff>127000</xdr:rowOff>
    </xdr:from>
    <xdr:to>
      <xdr:col>8</xdr:col>
      <xdr:colOff>274678</xdr:colOff>
      <xdr:row>369</xdr:row>
      <xdr:rowOff>843786</xdr:rowOff>
    </xdr:to>
    <xdr:pic>
      <xdr:nvPicPr>
        <xdr:cNvPr id="20" name="Imagen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7"/>
        <a:stretch>
          <a:fillRect/>
        </a:stretch>
      </xdr:blipFill>
      <xdr:spPr>
        <a:xfrm>
          <a:off x="577850" y="176844325"/>
          <a:ext cx="12365078" cy="6117461"/>
        </a:xfrm>
        <a:prstGeom prst="rect">
          <a:avLst/>
        </a:prstGeom>
      </xdr:spPr>
    </xdr:pic>
    <xdr:clientData/>
  </xdr:twoCellAnchor>
  <xdr:twoCellAnchor editAs="oneCell">
    <xdr:from>
      <xdr:col>1</xdr:col>
      <xdr:colOff>396874</xdr:colOff>
      <xdr:row>397</xdr:row>
      <xdr:rowOff>222249</xdr:rowOff>
    </xdr:from>
    <xdr:to>
      <xdr:col>5</xdr:col>
      <xdr:colOff>301625</xdr:colOff>
      <xdr:row>401</xdr:row>
      <xdr:rowOff>333374</xdr:rowOff>
    </xdr:to>
    <xdr:pic>
      <xdr:nvPicPr>
        <xdr:cNvPr id="21" name="Imagen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8"/>
        <a:stretch>
          <a:fillRect/>
        </a:stretch>
      </xdr:blipFill>
      <xdr:spPr>
        <a:xfrm>
          <a:off x="673099" y="189064899"/>
          <a:ext cx="5286376" cy="6092825"/>
        </a:xfrm>
        <a:prstGeom prst="rect">
          <a:avLst/>
        </a:prstGeom>
      </xdr:spPr>
    </xdr:pic>
    <xdr:clientData/>
  </xdr:twoCellAnchor>
  <xdr:twoCellAnchor editAs="oneCell">
    <xdr:from>
      <xdr:col>5</xdr:col>
      <xdr:colOff>698500</xdr:colOff>
      <xdr:row>397</xdr:row>
      <xdr:rowOff>190500</xdr:rowOff>
    </xdr:from>
    <xdr:to>
      <xdr:col>7</xdr:col>
      <xdr:colOff>1098441</xdr:colOff>
      <xdr:row>399</xdr:row>
      <xdr:rowOff>587375</xdr:rowOff>
    </xdr:to>
    <xdr:pic>
      <xdr:nvPicPr>
        <xdr:cNvPr id="22" name="Imagen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9"/>
        <a:stretch>
          <a:fillRect/>
        </a:stretch>
      </xdr:blipFill>
      <xdr:spPr>
        <a:xfrm>
          <a:off x="6356350" y="189033150"/>
          <a:ext cx="5810141" cy="3387725"/>
        </a:xfrm>
        <a:prstGeom prst="rect">
          <a:avLst/>
        </a:prstGeom>
      </xdr:spPr>
    </xdr:pic>
    <xdr:clientData/>
  </xdr:twoCellAnchor>
  <xdr:twoCellAnchor editAs="oneCell">
    <xdr:from>
      <xdr:col>5</xdr:col>
      <xdr:colOff>698500</xdr:colOff>
      <xdr:row>399</xdr:row>
      <xdr:rowOff>777874</xdr:rowOff>
    </xdr:from>
    <xdr:to>
      <xdr:col>7</xdr:col>
      <xdr:colOff>1143000</xdr:colOff>
      <xdr:row>401</xdr:row>
      <xdr:rowOff>1374873</xdr:rowOff>
    </xdr:to>
    <xdr:pic>
      <xdr:nvPicPr>
        <xdr:cNvPr id="23" name="Imagen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20"/>
        <a:stretch>
          <a:fillRect/>
        </a:stretch>
      </xdr:blipFill>
      <xdr:spPr>
        <a:xfrm>
          <a:off x="6356350" y="192611374"/>
          <a:ext cx="5854700" cy="3587849"/>
        </a:xfrm>
        <a:prstGeom prst="rect">
          <a:avLst/>
        </a:prstGeom>
      </xdr:spPr>
    </xdr:pic>
    <xdr:clientData/>
  </xdr:twoCellAnchor>
  <xdr:twoCellAnchor editAs="oneCell">
    <xdr:from>
      <xdr:col>8</xdr:col>
      <xdr:colOff>238125</xdr:colOff>
      <xdr:row>397</xdr:row>
      <xdr:rowOff>238125</xdr:rowOff>
    </xdr:from>
    <xdr:to>
      <xdr:col>9</xdr:col>
      <xdr:colOff>4810125</xdr:colOff>
      <xdr:row>402</xdr:row>
      <xdr:rowOff>932173</xdr:rowOff>
    </xdr:to>
    <xdr:pic>
      <xdr:nvPicPr>
        <xdr:cNvPr id="24" name="Imagen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21"/>
        <a:stretch>
          <a:fillRect/>
        </a:stretch>
      </xdr:blipFill>
      <xdr:spPr>
        <a:xfrm>
          <a:off x="12906375" y="189080775"/>
          <a:ext cx="5505450" cy="8171173"/>
        </a:xfrm>
        <a:prstGeom prst="rect">
          <a:avLst/>
        </a:prstGeom>
      </xdr:spPr>
    </xdr:pic>
    <xdr:clientData/>
  </xdr:twoCellAnchor>
  <xdr:twoCellAnchor editAs="oneCell">
    <xdr:from>
      <xdr:col>5</xdr:col>
      <xdr:colOff>666751</xdr:colOff>
      <xdr:row>402</xdr:row>
      <xdr:rowOff>238125</xdr:rowOff>
    </xdr:from>
    <xdr:to>
      <xdr:col>7</xdr:col>
      <xdr:colOff>1143000</xdr:colOff>
      <xdr:row>405</xdr:row>
      <xdr:rowOff>206375</xdr:rowOff>
    </xdr:to>
    <xdr:pic>
      <xdr:nvPicPr>
        <xdr:cNvPr id="25" name="Imagen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2"/>
        <a:stretch>
          <a:fillRect/>
        </a:stretch>
      </xdr:blipFill>
      <xdr:spPr>
        <a:xfrm>
          <a:off x="6324601" y="196557900"/>
          <a:ext cx="5886449" cy="3759200"/>
        </a:xfrm>
        <a:prstGeom prst="rect">
          <a:avLst/>
        </a:prstGeom>
      </xdr:spPr>
    </xdr:pic>
    <xdr:clientData/>
  </xdr:twoCellAnchor>
  <xdr:twoCellAnchor editAs="oneCell">
    <xdr:from>
      <xdr:col>1</xdr:col>
      <xdr:colOff>244926</xdr:colOff>
      <xdr:row>481</xdr:row>
      <xdr:rowOff>122464</xdr:rowOff>
    </xdr:from>
    <xdr:to>
      <xdr:col>5</xdr:col>
      <xdr:colOff>3048000</xdr:colOff>
      <xdr:row>481</xdr:row>
      <xdr:rowOff>4626428</xdr:rowOff>
    </xdr:to>
    <xdr:pic>
      <xdr:nvPicPr>
        <xdr:cNvPr id="26" name="Imagen 25">
          <a:extLst>
            <a:ext uri="{FF2B5EF4-FFF2-40B4-BE49-F238E27FC236}">
              <a16:creationId xmlns:a16="http://schemas.microsoft.com/office/drawing/2014/main" id="{00000000-0008-0000-0300-00001A000000}"/>
            </a:ext>
          </a:extLst>
        </xdr:cNvPr>
        <xdr:cNvPicPr/>
      </xdr:nvPicPr>
      <xdr:blipFill>
        <a:blip xmlns:r="http://schemas.openxmlformats.org/officeDocument/2006/relationships" r:embed="rId23"/>
        <a:stretch>
          <a:fillRect/>
        </a:stretch>
      </xdr:blipFill>
      <xdr:spPr>
        <a:xfrm>
          <a:off x="521151" y="222912214"/>
          <a:ext cx="8184699" cy="4503964"/>
        </a:xfrm>
        <a:prstGeom prst="rect">
          <a:avLst/>
        </a:prstGeom>
        <a:ln>
          <a:noFill/>
        </a:ln>
        <a:effectLst/>
      </xdr:spPr>
    </xdr:pic>
    <xdr:clientData/>
  </xdr:twoCellAnchor>
  <xdr:twoCellAnchor editAs="oneCell">
    <xdr:from>
      <xdr:col>5</xdr:col>
      <xdr:colOff>3374571</xdr:colOff>
      <xdr:row>481</xdr:row>
      <xdr:rowOff>244928</xdr:rowOff>
    </xdr:from>
    <xdr:to>
      <xdr:col>8</xdr:col>
      <xdr:colOff>190500</xdr:colOff>
      <xdr:row>481</xdr:row>
      <xdr:rowOff>1333500</xdr:rowOff>
    </xdr:to>
    <xdr:pic>
      <xdr:nvPicPr>
        <xdr:cNvPr id="27" name="Imagen 26">
          <a:extLst>
            <a:ext uri="{FF2B5EF4-FFF2-40B4-BE49-F238E27FC236}">
              <a16:creationId xmlns:a16="http://schemas.microsoft.com/office/drawing/2014/main" id="{00000000-0008-0000-0300-00001B000000}"/>
            </a:ext>
          </a:extLst>
        </xdr:cNvPr>
        <xdr:cNvPicPr/>
      </xdr:nvPicPr>
      <xdr:blipFill rotWithShape="1">
        <a:blip xmlns:r="http://schemas.openxmlformats.org/officeDocument/2006/relationships" r:embed="rId24"/>
        <a:srcRect l="2027" t="45836" r="53554" b="32874"/>
        <a:stretch/>
      </xdr:blipFill>
      <xdr:spPr>
        <a:xfrm>
          <a:off x="9032421" y="223034678"/>
          <a:ext cx="3826329" cy="10885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5</xdr:col>
      <xdr:colOff>3357597</xdr:colOff>
      <xdr:row>481</xdr:row>
      <xdr:rowOff>1700891</xdr:rowOff>
    </xdr:from>
    <xdr:to>
      <xdr:col>8</xdr:col>
      <xdr:colOff>190501</xdr:colOff>
      <xdr:row>481</xdr:row>
      <xdr:rowOff>2707821</xdr:rowOff>
    </xdr:to>
    <xdr:pic>
      <xdr:nvPicPr>
        <xdr:cNvPr id="28" name="Imagen 27">
          <a:extLst>
            <a:ext uri="{FF2B5EF4-FFF2-40B4-BE49-F238E27FC236}">
              <a16:creationId xmlns:a16="http://schemas.microsoft.com/office/drawing/2014/main" id="{00000000-0008-0000-0300-00001C000000}"/>
            </a:ext>
          </a:extLst>
        </xdr:cNvPr>
        <xdr:cNvPicPr/>
      </xdr:nvPicPr>
      <xdr:blipFill rotWithShape="1">
        <a:blip xmlns:r="http://schemas.openxmlformats.org/officeDocument/2006/relationships" r:embed="rId25"/>
        <a:srcRect l="2126" t="46099" r="53644" b="32014"/>
        <a:stretch/>
      </xdr:blipFill>
      <xdr:spPr>
        <a:xfrm>
          <a:off x="9015447" y="224490641"/>
          <a:ext cx="3843304" cy="100693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5</xdr:col>
      <xdr:colOff>3382634</xdr:colOff>
      <xdr:row>481</xdr:row>
      <xdr:rowOff>3096858</xdr:rowOff>
    </xdr:from>
    <xdr:to>
      <xdr:col>8</xdr:col>
      <xdr:colOff>204107</xdr:colOff>
      <xdr:row>481</xdr:row>
      <xdr:rowOff>4177392</xdr:rowOff>
    </xdr:to>
    <xdr:pic>
      <xdr:nvPicPr>
        <xdr:cNvPr id="29" name="Imagen 28">
          <a:extLst>
            <a:ext uri="{FF2B5EF4-FFF2-40B4-BE49-F238E27FC236}">
              <a16:creationId xmlns:a16="http://schemas.microsoft.com/office/drawing/2014/main" id="{00000000-0008-0000-0300-00001D000000}"/>
            </a:ext>
          </a:extLst>
        </xdr:cNvPr>
        <xdr:cNvPicPr/>
      </xdr:nvPicPr>
      <xdr:blipFill rotWithShape="1">
        <a:blip xmlns:r="http://schemas.openxmlformats.org/officeDocument/2006/relationships" r:embed="rId26"/>
        <a:srcRect l="2264" t="45983" r="53306" b="31968"/>
        <a:stretch/>
      </xdr:blipFill>
      <xdr:spPr>
        <a:xfrm>
          <a:off x="9040484" y="225886608"/>
          <a:ext cx="3831873" cy="1080534"/>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289560</xdr:colOff>
      <xdr:row>0</xdr:row>
      <xdr:rowOff>167640</xdr:rowOff>
    </xdr:from>
    <xdr:to>
      <xdr:col>12</xdr:col>
      <xdr:colOff>7620</xdr:colOff>
      <xdr:row>2</xdr:row>
      <xdr:rowOff>312420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394180" y="167640"/>
          <a:ext cx="1546860" cy="70866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0</xdr:row>
      <xdr:rowOff>167640</xdr:rowOff>
    </xdr:from>
    <xdr:to>
      <xdr:col>12</xdr:col>
      <xdr:colOff>7620</xdr:colOff>
      <xdr:row>2</xdr:row>
      <xdr:rowOff>312420</xdr:rowOff>
    </xdr:to>
    <xdr:sp macro="" textlink="">
      <xdr:nvSpPr>
        <xdr:cNvPr id="3" name="Flecha: hacia la izquierda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4710410" y="167640"/>
          <a:ext cx="1584960" cy="75438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0</xdr:row>
      <xdr:rowOff>167640</xdr:rowOff>
    </xdr:from>
    <xdr:to>
      <xdr:col>12</xdr:col>
      <xdr:colOff>7620</xdr:colOff>
      <xdr:row>2</xdr:row>
      <xdr:rowOff>312420</xdr:rowOff>
    </xdr:to>
    <xdr:sp macro="" textlink="">
      <xdr:nvSpPr>
        <xdr:cNvPr id="4" name="Flecha: hacia la izquierda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710410" y="167640"/>
          <a:ext cx="1584960" cy="75438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0</xdr:row>
      <xdr:rowOff>167640</xdr:rowOff>
    </xdr:from>
    <xdr:to>
      <xdr:col>12</xdr:col>
      <xdr:colOff>7620</xdr:colOff>
      <xdr:row>2</xdr:row>
      <xdr:rowOff>312420</xdr:rowOff>
    </xdr:to>
    <xdr:sp macro="" textlink="">
      <xdr:nvSpPr>
        <xdr:cNvPr id="5" name="Flecha: hacia la izquierda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4710410" y="167640"/>
          <a:ext cx="1584960" cy="75438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289560</xdr:colOff>
      <xdr:row>0</xdr:row>
      <xdr:rowOff>167640</xdr:rowOff>
    </xdr:from>
    <xdr:to>
      <xdr:col>12</xdr:col>
      <xdr:colOff>7620</xdr:colOff>
      <xdr:row>2</xdr:row>
      <xdr:rowOff>312420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4394180" y="167640"/>
          <a:ext cx="1546860" cy="754380"/>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twoCellAnchor>
    <xdr:from>
      <xdr:col>10</xdr:col>
      <xdr:colOff>289560</xdr:colOff>
      <xdr:row>0</xdr:row>
      <xdr:rowOff>167640</xdr:rowOff>
    </xdr:from>
    <xdr:to>
      <xdr:col>12</xdr:col>
      <xdr:colOff>7620</xdr:colOff>
      <xdr:row>2</xdr:row>
      <xdr:rowOff>312420</xdr:rowOff>
    </xdr:to>
    <xdr:sp macro="" textlink="">
      <xdr:nvSpPr>
        <xdr:cNvPr id="3" name="Flecha: hacia la izquierda 1">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14710410" y="167640"/>
          <a:ext cx="1584960" cy="592455"/>
        </a:xfrm>
        <a:prstGeom prst="leftArrow">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200" b="1">
              <a:solidFill>
                <a:schemeClr val="lt1"/>
              </a:solidFill>
              <a:latin typeface="Arial" panose="020B0604020202020204" pitchFamily="34" charset="0"/>
              <a:ea typeface="+mn-ea"/>
              <a:cs typeface="Arial" panose="020B0604020202020204" pitchFamily="34" charset="0"/>
            </a:rPr>
            <a:t>INICIO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ilibrebog-my.sharepoint.com/personal/daniel_morales_unilibre_edu_co/Documents/2022/FORMATO%20NUEVO/PROYECTO%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P24- ACCIÓN 1"/>
      <sheetName val="P24- ACCIÓN 2"/>
      <sheetName val="P24- ACCIÓN 3"/>
      <sheetName val="P24- ACCIÓN 4"/>
      <sheetName val="P24 - ACCIÓN 5"/>
    </sheetNames>
    <sheetDataSet>
      <sheetData sheetId="0"/>
      <sheetData sheetId="1">
        <row r="12">
          <cell r="G12">
            <v>0</v>
          </cell>
        </row>
        <row r="29">
          <cell r="G29">
            <v>0</v>
          </cell>
        </row>
      </sheetData>
      <sheetData sheetId="2">
        <row r="12">
          <cell r="G12">
            <v>0</v>
          </cell>
        </row>
        <row r="29">
          <cell r="G29">
            <v>0</v>
          </cell>
        </row>
      </sheetData>
      <sheetData sheetId="3">
        <row r="12">
          <cell r="G12">
            <v>0</v>
          </cell>
        </row>
        <row r="29">
          <cell r="G29">
            <v>0</v>
          </cell>
        </row>
        <row r="46">
          <cell r="G46">
            <v>0</v>
          </cell>
        </row>
        <row r="52">
          <cell r="G52">
            <v>0</v>
          </cell>
        </row>
        <row r="63">
          <cell r="G63">
            <v>0</v>
          </cell>
        </row>
        <row r="69">
          <cell r="G69">
            <v>0</v>
          </cell>
        </row>
        <row r="80">
          <cell r="G80">
            <v>0</v>
          </cell>
        </row>
      </sheetData>
      <sheetData sheetId="4">
        <row r="12">
          <cell r="G12">
            <v>0</v>
          </cell>
        </row>
        <row r="29">
          <cell r="G29">
            <v>0</v>
          </cell>
        </row>
      </sheetData>
      <sheetData sheetId="5">
        <row r="12">
          <cell r="G12">
            <v>0</v>
          </cell>
        </row>
        <row r="29">
          <cell r="G29">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97"/>
  <sheetViews>
    <sheetView workbookViewId="0">
      <selection activeCell="D15" sqref="D15"/>
    </sheetView>
  </sheetViews>
  <sheetFormatPr baseColWidth="10" defaultRowHeight="15" x14ac:dyDescent="0.2"/>
  <cols>
    <col min="1" max="1" width="3.6640625" customWidth="1"/>
    <col min="2" max="2" width="19.109375" customWidth="1"/>
    <col min="3" max="3" width="13.21875" customWidth="1"/>
    <col min="4" max="4" width="13.77734375" customWidth="1"/>
    <col min="6" max="6" width="11.88671875" bestFit="1" customWidth="1"/>
    <col min="9" max="9" width="28.77734375" customWidth="1"/>
    <col min="10" max="10" width="33.77734375" customWidth="1"/>
    <col min="11" max="11" width="33.21875" customWidth="1"/>
    <col min="12" max="12" width="27.77734375" customWidth="1"/>
  </cols>
  <sheetData>
    <row r="2" spans="1:12" s="5" customFormat="1" ht="23.25" x14ac:dyDescent="0.2">
      <c r="A2" s="1"/>
      <c r="B2" s="2" t="s">
        <v>0</v>
      </c>
      <c r="C2" s="122">
        <v>23</v>
      </c>
      <c r="D2" s="123"/>
      <c r="E2" s="124" t="s">
        <v>26</v>
      </c>
      <c r="F2" s="125"/>
      <c r="G2" s="125"/>
      <c r="H2" s="125"/>
      <c r="I2" s="3" t="s">
        <v>1</v>
      </c>
      <c r="J2" s="3" t="s">
        <v>2</v>
      </c>
      <c r="K2" s="4" t="s">
        <v>3</v>
      </c>
    </row>
    <row r="3" spans="1:12" s="5" customFormat="1" ht="15.75" x14ac:dyDescent="0.25">
      <c r="A3" s="1"/>
      <c r="B3" s="6" t="s">
        <v>4</v>
      </c>
      <c r="C3" s="126" t="s">
        <v>5</v>
      </c>
      <c r="D3" s="126"/>
      <c r="E3" s="127" t="s">
        <v>27</v>
      </c>
      <c r="F3" s="128"/>
      <c r="G3" s="128"/>
      <c r="H3" s="129"/>
      <c r="I3" s="136"/>
      <c r="J3" s="7"/>
      <c r="K3" s="7"/>
    </row>
    <row r="4" spans="1:12" s="5" customFormat="1" ht="15.75" x14ac:dyDescent="0.2">
      <c r="A4" s="1"/>
      <c r="B4" s="8" t="s">
        <v>6</v>
      </c>
      <c r="C4" s="126" t="s">
        <v>28</v>
      </c>
      <c r="D4" s="126"/>
      <c r="E4" s="130"/>
      <c r="F4" s="131"/>
      <c r="G4" s="131"/>
      <c r="H4" s="132"/>
      <c r="I4" s="137"/>
      <c r="J4" s="3" t="s">
        <v>7</v>
      </c>
      <c r="K4" s="9" t="s">
        <v>8</v>
      </c>
    </row>
    <row r="5" spans="1:12" s="5" customFormat="1" ht="15.75" x14ac:dyDescent="0.25">
      <c r="A5" s="1"/>
      <c r="B5" s="6" t="s">
        <v>9</v>
      </c>
      <c r="C5" s="126" t="s">
        <v>10</v>
      </c>
      <c r="D5" s="126"/>
      <c r="E5" s="133"/>
      <c r="F5" s="134"/>
      <c r="G5" s="134"/>
      <c r="H5" s="135"/>
      <c r="I5" s="138"/>
      <c r="J5" s="10">
        <f>IF($I$3,J3/$I$3,0)</f>
        <v>0</v>
      </c>
      <c r="K5" s="10">
        <f>IF($I$3,K3/$I$3,0)</f>
        <v>0</v>
      </c>
    </row>
    <row r="6" spans="1:12" s="5" customFormat="1" x14ac:dyDescent="0.2">
      <c r="A6" s="1"/>
    </row>
    <row r="7" spans="1:12" s="5" customFormat="1" ht="31.5" x14ac:dyDescent="0.25">
      <c r="A7" s="1"/>
      <c r="B7" s="116" t="s">
        <v>11</v>
      </c>
      <c r="C7" s="117"/>
      <c r="D7" s="117"/>
      <c r="E7" s="117"/>
      <c r="F7" s="117"/>
      <c r="G7" s="117"/>
      <c r="H7" s="117"/>
      <c r="I7" s="117"/>
      <c r="J7" s="118"/>
      <c r="K7" s="11" t="s">
        <v>12</v>
      </c>
      <c r="L7" s="11" t="s">
        <v>13</v>
      </c>
    </row>
    <row r="8" spans="1:12" x14ac:dyDescent="0.2">
      <c r="A8" s="12"/>
      <c r="B8" s="13" t="s">
        <v>14</v>
      </c>
      <c r="C8" s="119" t="s">
        <v>15</v>
      </c>
      <c r="D8" s="120"/>
      <c r="E8" s="120"/>
      <c r="F8" s="120"/>
      <c r="G8" s="120"/>
      <c r="H8" s="120"/>
      <c r="I8" s="120"/>
      <c r="J8" s="121"/>
      <c r="K8" s="14">
        <f>AVERAGE('[1]P24- ACCIÓN 1'!G12)</f>
        <v>0</v>
      </c>
      <c r="L8" s="14">
        <f>AVERAGE('[1]P24- ACCIÓN 1'!G29)</f>
        <v>0</v>
      </c>
    </row>
    <row r="9" spans="1:12" x14ac:dyDescent="0.2">
      <c r="A9" s="12"/>
      <c r="B9" s="13" t="s">
        <v>16</v>
      </c>
      <c r="C9" s="119" t="s">
        <v>17</v>
      </c>
      <c r="D9" s="120"/>
      <c r="E9" s="120"/>
      <c r="F9" s="120"/>
      <c r="G9" s="120"/>
      <c r="H9" s="120"/>
      <c r="I9" s="120"/>
      <c r="J9" s="121"/>
      <c r="K9" s="14">
        <f>AVERAGE('[1]P24- ACCIÓN 2'!G12)</f>
        <v>0</v>
      </c>
      <c r="L9" s="14">
        <f>AVERAGE('[1]P24- ACCIÓN 2'!G29)</f>
        <v>0</v>
      </c>
    </row>
    <row r="10" spans="1:12" x14ac:dyDescent="0.2">
      <c r="A10" s="12"/>
      <c r="B10" s="13" t="s">
        <v>18</v>
      </c>
      <c r="C10" s="119" t="s">
        <v>19</v>
      </c>
      <c r="D10" s="120"/>
      <c r="E10" s="120"/>
      <c r="F10" s="120"/>
      <c r="G10" s="120"/>
      <c r="H10" s="120"/>
      <c r="I10" s="120"/>
      <c r="J10" s="121"/>
      <c r="K10" s="14">
        <f>AVERAGE('[1]P24- ACCIÓN 3'!G12+'[1]P24- ACCIÓN 3'!G52)</f>
        <v>0</v>
      </c>
      <c r="L10" s="14">
        <f>AVERAGE('[1]P24- ACCIÓN 3'!G29+'[1]P24- ACCIÓN 3'!G69)</f>
        <v>0</v>
      </c>
    </row>
    <row r="11" spans="1:12" x14ac:dyDescent="0.2">
      <c r="A11" s="12"/>
      <c r="B11" s="13" t="s">
        <v>20</v>
      </c>
      <c r="C11" s="119" t="s">
        <v>21</v>
      </c>
      <c r="D11" s="120"/>
      <c r="E11" s="120"/>
      <c r="F11" s="120"/>
      <c r="G11" s="120"/>
      <c r="H11" s="120"/>
      <c r="I11" s="120"/>
      <c r="J11" s="121"/>
      <c r="K11" s="14">
        <f>AVERAGE('[1]P24- ACCIÓN 4'!G12)</f>
        <v>0</v>
      </c>
      <c r="L11" s="14">
        <f>AVERAGE('[1]P24- ACCIÓN 4'!G29)</f>
        <v>0</v>
      </c>
    </row>
    <row r="12" spans="1:12" x14ac:dyDescent="0.2">
      <c r="A12" s="12"/>
      <c r="B12" s="13" t="s">
        <v>22</v>
      </c>
      <c r="C12" s="119" t="s">
        <v>23</v>
      </c>
      <c r="D12" s="120"/>
      <c r="E12" s="120"/>
      <c r="F12" s="120"/>
      <c r="G12" s="120"/>
      <c r="H12" s="120"/>
      <c r="I12" s="120"/>
      <c r="J12" s="121"/>
      <c r="K12" s="15">
        <f>AVERAGE('[1]P24 - ACCIÓN 5'!G12)</f>
        <v>0</v>
      </c>
      <c r="L12" s="15">
        <f>AVERAGE('[1]P24 - ACCIÓN 5'!G29)</f>
        <v>0</v>
      </c>
    </row>
    <row r="13" spans="1:12" ht="18" x14ac:dyDescent="0.25">
      <c r="A13" s="12"/>
      <c r="B13" s="109" t="s">
        <v>24</v>
      </c>
      <c r="C13" s="110"/>
      <c r="D13" s="110"/>
      <c r="E13" s="110"/>
      <c r="F13" s="110"/>
      <c r="G13" s="110"/>
      <c r="H13" s="110"/>
      <c r="I13" s="110"/>
      <c r="J13" s="111"/>
      <c r="K13" s="16">
        <f>AVERAGEA(K8:K12)</f>
        <v>0</v>
      </c>
      <c r="L13" s="16">
        <f>AVERAGEA(L8:L12)</f>
        <v>0</v>
      </c>
    </row>
    <row r="15" spans="1:12" ht="15.75" x14ac:dyDescent="0.2">
      <c r="K15" s="112" t="s">
        <v>25</v>
      </c>
      <c r="L15" s="113"/>
    </row>
    <row r="16" spans="1:12" ht="18" x14ac:dyDescent="0.2">
      <c r="K16" s="114">
        <f>AVERAGE(K13+L13)/2</f>
        <v>0</v>
      </c>
      <c r="L16" s="115"/>
    </row>
    <row r="19" spans="2:12" ht="23.25" x14ac:dyDescent="0.2">
      <c r="B19" s="2" t="s">
        <v>0</v>
      </c>
      <c r="C19" s="122">
        <v>23</v>
      </c>
      <c r="D19" s="123"/>
      <c r="E19" s="124" t="s">
        <v>26</v>
      </c>
      <c r="F19" s="125"/>
      <c r="G19" s="125"/>
      <c r="H19" s="125"/>
      <c r="I19" s="3" t="s">
        <v>1</v>
      </c>
      <c r="J19" s="3" t="s">
        <v>2</v>
      </c>
      <c r="K19" s="4" t="s">
        <v>3</v>
      </c>
      <c r="L19" s="5"/>
    </row>
    <row r="20" spans="2:12" ht="15.75" x14ac:dyDescent="0.25">
      <c r="B20" s="6" t="s">
        <v>4</v>
      </c>
      <c r="C20" s="126" t="s">
        <v>5</v>
      </c>
      <c r="D20" s="126"/>
      <c r="E20" s="127" t="s">
        <v>30</v>
      </c>
      <c r="F20" s="128"/>
      <c r="G20" s="128"/>
      <c r="H20" s="129"/>
      <c r="I20" s="136"/>
      <c r="J20" s="7"/>
      <c r="K20" s="7"/>
      <c r="L20" s="5"/>
    </row>
    <row r="21" spans="2:12" ht="15.75" x14ac:dyDescent="0.2">
      <c r="B21" s="8" t="s">
        <v>6</v>
      </c>
      <c r="C21" s="126" t="s">
        <v>29</v>
      </c>
      <c r="D21" s="126"/>
      <c r="E21" s="130"/>
      <c r="F21" s="131"/>
      <c r="G21" s="131"/>
      <c r="H21" s="132"/>
      <c r="I21" s="137"/>
      <c r="J21" s="3" t="s">
        <v>7</v>
      </c>
      <c r="K21" s="9" t="s">
        <v>8</v>
      </c>
      <c r="L21" s="5"/>
    </row>
    <row r="22" spans="2:12" ht="15.75" x14ac:dyDescent="0.25">
      <c r="B22" s="6" t="s">
        <v>9</v>
      </c>
      <c r="C22" s="126" t="s">
        <v>10</v>
      </c>
      <c r="D22" s="126"/>
      <c r="E22" s="133"/>
      <c r="F22" s="134"/>
      <c r="G22" s="134"/>
      <c r="H22" s="135"/>
      <c r="I22" s="138"/>
      <c r="J22" s="10">
        <f>IF($I$3,J20/$I$3,0)</f>
        <v>0</v>
      </c>
      <c r="K22" s="10">
        <f>IF($I$3,K20/$I$3,0)</f>
        <v>0</v>
      </c>
      <c r="L22" s="5"/>
    </row>
    <row r="23" spans="2:12" x14ac:dyDescent="0.2">
      <c r="B23" s="5"/>
      <c r="C23" s="5"/>
      <c r="D23" s="5"/>
      <c r="E23" s="5"/>
      <c r="F23" s="5"/>
      <c r="G23" s="5"/>
      <c r="H23" s="5"/>
      <c r="I23" s="5"/>
      <c r="J23" s="5"/>
      <c r="K23" s="5"/>
      <c r="L23" s="5"/>
    </row>
    <row r="24" spans="2:12" ht="31.5" x14ac:dyDescent="0.25">
      <c r="B24" s="116" t="s">
        <v>11</v>
      </c>
      <c r="C24" s="117"/>
      <c r="D24" s="117"/>
      <c r="E24" s="117"/>
      <c r="F24" s="117"/>
      <c r="G24" s="117"/>
      <c r="H24" s="117"/>
      <c r="I24" s="117"/>
      <c r="J24" s="118"/>
      <c r="K24" s="11" t="s">
        <v>12</v>
      </c>
      <c r="L24" s="11" t="s">
        <v>13</v>
      </c>
    </row>
    <row r="25" spans="2:12" x14ac:dyDescent="0.2">
      <c r="B25" s="13" t="s">
        <v>14</v>
      </c>
      <c r="C25" s="119" t="s">
        <v>15</v>
      </c>
      <c r="D25" s="120"/>
      <c r="E25" s="120"/>
      <c r="F25" s="120"/>
      <c r="G25" s="120"/>
      <c r="H25" s="120"/>
      <c r="I25" s="120"/>
      <c r="J25" s="121"/>
      <c r="K25" s="14">
        <f>AVERAGE('[1]P24- ACCIÓN 1'!G29)</f>
        <v>0</v>
      </c>
      <c r="L25" s="14" t="e">
        <f>AVERAGE('[1]P24- ACCIÓN 1'!G46)</f>
        <v>#DIV/0!</v>
      </c>
    </row>
    <row r="26" spans="2:12" x14ac:dyDescent="0.2">
      <c r="B26" s="13" t="s">
        <v>16</v>
      </c>
      <c r="C26" s="119" t="s">
        <v>17</v>
      </c>
      <c r="D26" s="120"/>
      <c r="E26" s="120"/>
      <c r="F26" s="120"/>
      <c r="G26" s="120"/>
      <c r="H26" s="120"/>
      <c r="I26" s="120"/>
      <c r="J26" s="121"/>
      <c r="K26" s="14">
        <f>AVERAGE('[1]P24- ACCIÓN 2'!G29)</f>
        <v>0</v>
      </c>
      <c r="L26" s="14" t="e">
        <f>AVERAGE('[1]P24- ACCIÓN 2'!G46)</f>
        <v>#DIV/0!</v>
      </c>
    </row>
    <row r="27" spans="2:12" x14ac:dyDescent="0.2">
      <c r="B27" s="13" t="s">
        <v>18</v>
      </c>
      <c r="C27" s="119" t="s">
        <v>19</v>
      </c>
      <c r="D27" s="120"/>
      <c r="E27" s="120"/>
      <c r="F27" s="120"/>
      <c r="G27" s="120"/>
      <c r="H27" s="120"/>
      <c r="I27" s="120"/>
      <c r="J27" s="121"/>
      <c r="K27" s="14">
        <f>AVERAGE('[1]P24- ACCIÓN 3'!G29+'[1]P24- ACCIÓN 3'!G69)</f>
        <v>0</v>
      </c>
      <c r="L27" s="14">
        <f>AVERAGE('[1]P24- ACCIÓN 3'!G46+'[1]P24- ACCIÓN 3'!G86)</f>
        <v>0</v>
      </c>
    </row>
    <row r="28" spans="2:12" x14ac:dyDescent="0.2">
      <c r="B28" s="13" t="s">
        <v>20</v>
      </c>
      <c r="C28" s="119" t="s">
        <v>21</v>
      </c>
      <c r="D28" s="120"/>
      <c r="E28" s="120"/>
      <c r="F28" s="120"/>
      <c r="G28" s="120"/>
      <c r="H28" s="120"/>
      <c r="I28" s="120"/>
      <c r="J28" s="121"/>
      <c r="K28" s="14">
        <f>AVERAGE('[1]P24- ACCIÓN 4'!G29)</f>
        <v>0</v>
      </c>
      <c r="L28" s="14" t="e">
        <f>AVERAGE('[1]P24- ACCIÓN 4'!G46)</f>
        <v>#DIV/0!</v>
      </c>
    </row>
    <row r="29" spans="2:12" x14ac:dyDescent="0.2">
      <c r="B29" s="13" t="s">
        <v>22</v>
      </c>
      <c r="C29" s="119" t="s">
        <v>23</v>
      </c>
      <c r="D29" s="120"/>
      <c r="E29" s="120"/>
      <c r="F29" s="120"/>
      <c r="G29" s="120"/>
      <c r="H29" s="120"/>
      <c r="I29" s="120"/>
      <c r="J29" s="121"/>
      <c r="K29" s="15">
        <f>AVERAGE('[1]P24 - ACCIÓN 5'!G29)</f>
        <v>0</v>
      </c>
      <c r="L29" s="15" t="e">
        <f>AVERAGE('[1]P24 - ACCIÓN 5'!G46)</f>
        <v>#DIV/0!</v>
      </c>
    </row>
    <row r="30" spans="2:12" ht="18" x14ac:dyDescent="0.25">
      <c r="B30" s="109" t="s">
        <v>24</v>
      </c>
      <c r="C30" s="110"/>
      <c r="D30" s="110"/>
      <c r="E30" s="110"/>
      <c r="F30" s="110"/>
      <c r="G30" s="110"/>
      <c r="H30" s="110"/>
      <c r="I30" s="110"/>
      <c r="J30" s="111"/>
      <c r="K30" s="16">
        <f>AVERAGEA(K25:K29)</f>
        <v>0</v>
      </c>
      <c r="L30" s="16" t="e">
        <f>AVERAGEA(L25:L29)</f>
        <v>#DIV/0!</v>
      </c>
    </row>
    <row r="32" spans="2:12" ht="15.75" x14ac:dyDescent="0.2">
      <c r="K32" s="112" t="s">
        <v>25</v>
      </c>
      <c r="L32" s="113"/>
    </row>
    <row r="33" spans="2:12" ht="18" x14ac:dyDescent="0.2">
      <c r="K33" s="114" t="e">
        <f>AVERAGE(K30+L30)/2</f>
        <v>#DIV/0!</v>
      </c>
      <c r="L33" s="115"/>
    </row>
    <row r="36" spans="2:12" ht="23.25" x14ac:dyDescent="0.2">
      <c r="B36" s="2" t="s">
        <v>0</v>
      </c>
      <c r="C36" s="122">
        <v>23</v>
      </c>
      <c r="D36" s="123"/>
      <c r="E36" s="124" t="s">
        <v>26</v>
      </c>
      <c r="F36" s="125"/>
      <c r="G36" s="125"/>
      <c r="H36" s="125"/>
      <c r="I36" s="3" t="s">
        <v>1</v>
      </c>
      <c r="J36" s="3" t="s">
        <v>2</v>
      </c>
      <c r="K36" s="4" t="s">
        <v>3</v>
      </c>
      <c r="L36" s="5"/>
    </row>
    <row r="37" spans="2:12" ht="15.75" x14ac:dyDescent="0.25">
      <c r="B37" s="6" t="s">
        <v>4</v>
      </c>
      <c r="C37" s="126" t="s">
        <v>5</v>
      </c>
      <c r="D37" s="126"/>
      <c r="E37" s="127" t="s">
        <v>31</v>
      </c>
      <c r="F37" s="128"/>
      <c r="G37" s="128"/>
      <c r="H37" s="129"/>
      <c r="I37" s="136"/>
      <c r="J37" s="7"/>
      <c r="K37" s="7"/>
      <c r="L37" s="5"/>
    </row>
    <row r="38" spans="2:12" ht="15.75" x14ac:dyDescent="0.2">
      <c r="B38" s="8" t="s">
        <v>6</v>
      </c>
      <c r="C38" s="126" t="s">
        <v>32</v>
      </c>
      <c r="D38" s="126"/>
      <c r="E38" s="130"/>
      <c r="F38" s="131"/>
      <c r="G38" s="131"/>
      <c r="H38" s="132"/>
      <c r="I38" s="137"/>
      <c r="J38" s="3" t="s">
        <v>7</v>
      </c>
      <c r="K38" s="9" t="s">
        <v>8</v>
      </c>
      <c r="L38" s="5"/>
    </row>
    <row r="39" spans="2:12" ht="15.75" x14ac:dyDescent="0.25">
      <c r="B39" s="6" t="s">
        <v>9</v>
      </c>
      <c r="C39" s="126" t="s">
        <v>10</v>
      </c>
      <c r="D39" s="126"/>
      <c r="E39" s="133"/>
      <c r="F39" s="134"/>
      <c r="G39" s="134"/>
      <c r="H39" s="135"/>
      <c r="I39" s="138"/>
      <c r="J39" s="10">
        <f>IF($I$3,J37/$I$3,0)</f>
        <v>0</v>
      </c>
      <c r="K39" s="10">
        <f>IF($I$3,K37/$I$3,0)</f>
        <v>0</v>
      </c>
      <c r="L39" s="5"/>
    </row>
    <row r="40" spans="2:12" x14ac:dyDescent="0.2">
      <c r="B40" s="5"/>
      <c r="C40" s="5"/>
      <c r="D40" s="5"/>
      <c r="E40" s="5"/>
      <c r="F40" s="5"/>
      <c r="G40" s="5"/>
      <c r="H40" s="5"/>
      <c r="I40" s="5"/>
      <c r="J40" s="5"/>
      <c r="K40" s="5"/>
      <c r="L40" s="5"/>
    </row>
    <row r="41" spans="2:12" ht="31.5" x14ac:dyDescent="0.25">
      <c r="B41" s="116" t="s">
        <v>11</v>
      </c>
      <c r="C41" s="117"/>
      <c r="D41" s="117"/>
      <c r="E41" s="117"/>
      <c r="F41" s="117"/>
      <c r="G41" s="117"/>
      <c r="H41" s="117"/>
      <c r="I41" s="117"/>
      <c r="J41" s="118"/>
      <c r="K41" s="11" t="s">
        <v>12</v>
      </c>
      <c r="L41" s="11" t="s">
        <v>13</v>
      </c>
    </row>
    <row r="42" spans="2:12" x14ac:dyDescent="0.2">
      <c r="B42" s="13" t="s">
        <v>14</v>
      </c>
      <c r="C42" s="119" t="s">
        <v>15</v>
      </c>
      <c r="D42" s="120"/>
      <c r="E42" s="120"/>
      <c r="F42" s="120"/>
      <c r="G42" s="120"/>
      <c r="H42" s="120"/>
      <c r="I42" s="120"/>
      <c r="J42" s="121"/>
      <c r="K42" s="14" t="e">
        <f>AVERAGE('[1]P24- ACCIÓN 1'!G46)</f>
        <v>#DIV/0!</v>
      </c>
      <c r="L42" s="14" t="e">
        <f>AVERAGE('[1]P24- ACCIÓN 1'!G63)</f>
        <v>#DIV/0!</v>
      </c>
    </row>
    <row r="43" spans="2:12" x14ac:dyDescent="0.2">
      <c r="B43" s="13" t="s">
        <v>16</v>
      </c>
      <c r="C43" s="119" t="s">
        <v>17</v>
      </c>
      <c r="D43" s="120"/>
      <c r="E43" s="120"/>
      <c r="F43" s="120"/>
      <c r="G43" s="120"/>
      <c r="H43" s="120"/>
      <c r="I43" s="120"/>
      <c r="J43" s="121"/>
      <c r="K43" s="14" t="e">
        <f>AVERAGE('[1]P24- ACCIÓN 2'!G46)</f>
        <v>#DIV/0!</v>
      </c>
      <c r="L43" s="14" t="e">
        <f>AVERAGE('[1]P24- ACCIÓN 2'!G63)</f>
        <v>#DIV/0!</v>
      </c>
    </row>
    <row r="44" spans="2:12" x14ac:dyDescent="0.2">
      <c r="B44" s="13" t="s">
        <v>18</v>
      </c>
      <c r="C44" s="119" t="s">
        <v>19</v>
      </c>
      <c r="D44" s="120"/>
      <c r="E44" s="120"/>
      <c r="F44" s="120"/>
      <c r="G44" s="120"/>
      <c r="H44" s="120"/>
      <c r="I44" s="120"/>
      <c r="J44" s="121"/>
      <c r="K44" s="14">
        <f>AVERAGE('[1]P24- ACCIÓN 3'!G46+'[1]P24- ACCIÓN 3'!G86)</f>
        <v>0</v>
      </c>
      <c r="L44" s="14">
        <f>AVERAGE('[1]P24- ACCIÓN 3'!G63+'[1]P24- ACCIÓN 3'!G103)</f>
        <v>0</v>
      </c>
    </row>
    <row r="45" spans="2:12" x14ac:dyDescent="0.2">
      <c r="B45" s="13" t="s">
        <v>20</v>
      </c>
      <c r="C45" s="119" t="s">
        <v>21</v>
      </c>
      <c r="D45" s="120"/>
      <c r="E45" s="120"/>
      <c r="F45" s="120"/>
      <c r="G45" s="120"/>
      <c r="H45" s="120"/>
      <c r="I45" s="120"/>
      <c r="J45" s="121"/>
      <c r="K45" s="14" t="e">
        <f>AVERAGE('[1]P24- ACCIÓN 4'!G46)</f>
        <v>#DIV/0!</v>
      </c>
      <c r="L45" s="14" t="e">
        <f>AVERAGE('[1]P24- ACCIÓN 4'!G63)</f>
        <v>#DIV/0!</v>
      </c>
    </row>
    <row r="46" spans="2:12" x14ac:dyDescent="0.2">
      <c r="B46" s="13" t="s">
        <v>22</v>
      </c>
      <c r="C46" s="119" t="s">
        <v>23</v>
      </c>
      <c r="D46" s="120"/>
      <c r="E46" s="120"/>
      <c r="F46" s="120"/>
      <c r="G46" s="120"/>
      <c r="H46" s="120"/>
      <c r="I46" s="120"/>
      <c r="J46" s="121"/>
      <c r="K46" s="15" t="e">
        <f>AVERAGE('[1]P24 - ACCIÓN 5'!G46)</f>
        <v>#DIV/0!</v>
      </c>
      <c r="L46" s="15" t="e">
        <f>AVERAGE('[1]P24 - ACCIÓN 5'!G63)</f>
        <v>#DIV/0!</v>
      </c>
    </row>
    <row r="47" spans="2:12" ht="18" x14ac:dyDescent="0.25">
      <c r="B47" s="109" t="s">
        <v>24</v>
      </c>
      <c r="C47" s="110"/>
      <c r="D47" s="110"/>
      <c r="E47" s="110"/>
      <c r="F47" s="110"/>
      <c r="G47" s="110"/>
      <c r="H47" s="110"/>
      <c r="I47" s="110"/>
      <c r="J47" s="111"/>
      <c r="K47" s="16" t="e">
        <f>AVERAGEA(K42:K46)</f>
        <v>#DIV/0!</v>
      </c>
      <c r="L47" s="16" t="e">
        <f>AVERAGEA(L42:L46)</f>
        <v>#DIV/0!</v>
      </c>
    </row>
    <row r="49" spans="2:12" ht="15.75" x14ac:dyDescent="0.2">
      <c r="K49" s="112" t="s">
        <v>25</v>
      </c>
      <c r="L49" s="113"/>
    </row>
    <row r="50" spans="2:12" ht="18" x14ac:dyDescent="0.2">
      <c r="K50" s="114" t="e">
        <f>AVERAGE(K47+L47)/2</f>
        <v>#DIV/0!</v>
      </c>
      <c r="L50" s="115"/>
    </row>
    <row r="53" spans="2:12" ht="23.25" x14ac:dyDescent="0.2">
      <c r="B53" s="2" t="s">
        <v>0</v>
      </c>
      <c r="C53" s="122">
        <v>23</v>
      </c>
      <c r="D53" s="123"/>
      <c r="E53" s="124" t="s">
        <v>26</v>
      </c>
      <c r="F53" s="125"/>
      <c r="G53" s="125"/>
      <c r="H53" s="125"/>
      <c r="I53" s="3" t="s">
        <v>1</v>
      </c>
      <c r="J53" s="3" t="s">
        <v>2</v>
      </c>
      <c r="K53" s="4" t="s">
        <v>3</v>
      </c>
      <c r="L53" s="5"/>
    </row>
    <row r="54" spans="2:12" ht="15.75" x14ac:dyDescent="0.25">
      <c r="B54" s="6" t="s">
        <v>4</v>
      </c>
      <c r="C54" s="126" t="s">
        <v>5</v>
      </c>
      <c r="D54" s="126"/>
      <c r="E54" s="127" t="s">
        <v>31</v>
      </c>
      <c r="F54" s="128"/>
      <c r="G54" s="128"/>
      <c r="H54" s="129"/>
      <c r="I54" s="136"/>
      <c r="J54" s="7"/>
      <c r="K54" s="7"/>
      <c r="L54" s="5"/>
    </row>
    <row r="55" spans="2:12" ht="15.75" x14ac:dyDescent="0.2">
      <c r="B55" s="8" t="s">
        <v>6</v>
      </c>
      <c r="C55" s="126" t="s">
        <v>33</v>
      </c>
      <c r="D55" s="126"/>
      <c r="E55" s="130"/>
      <c r="F55" s="131"/>
      <c r="G55" s="131"/>
      <c r="H55" s="132"/>
      <c r="I55" s="137"/>
      <c r="J55" s="3" t="s">
        <v>7</v>
      </c>
      <c r="K55" s="9" t="s">
        <v>8</v>
      </c>
      <c r="L55" s="5"/>
    </row>
    <row r="56" spans="2:12" ht="15.75" x14ac:dyDescent="0.25">
      <c r="B56" s="6" t="s">
        <v>9</v>
      </c>
      <c r="C56" s="126" t="s">
        <v>10</v>
      </c>
      <c r="D56" s="126"/>
      <c r="E56" s="133"/>
      <c r="F56" s="134"/>
      <c r="G56" s="134"/>
      <c r="H56" s="135"/>
      <c r="I56" s="138"/>
      <c r="J56" s="10">
        <f>IF($I$3,J54/$I$3,0)</f>
        <v>0</v>
      </c>
      <c r="K56" s="10">
        <f>IF($I$3,K54/$I$3,0)</f>
        <v>0</v>
      </c>
      <c r="L56" s="5"/>
    </row>
    <row r="57" spans="2:12" x14ac:dyDescent="0.2">
      <c r="B57" s="5"/>
      <c r="C57" s="5"/>
      <c r="D57" s="5"/>
      <c r="E57" s="5"/>
      <c r="F57" s="5"/>
      <c r="G57" s="5"/>
      <c r="H57" s="5"/>
      <c r="I57" s="5"/>
      <c r="J57" s="5"/>
      <c r="K57" s="5"/>
      <c r="L57" s="5"/>
    </row>
    <row r="58" spans="2:12" ht="31.5" x14ac:dyDescent="0.25">
      <c r="B58" s="116" t="s">
        <v>11</v>
      </c>
      <c r="C58" s="117"/>
      <c r="D58" s="117"/>
      <c r="E58" s="117"/>
      <c r="F58" s="117"/>
      <c r="G58" s="117"/>
      <c r="H58" s="117"/>
      <c r="I58" s="117"/>
      <c r="J58" s="118"/>
      <c r="K58" s="11" t="s">
        <v>12</v>
      </c>
      <c r="L58" s="11" t="s">
        <v>13</v>
      </c>
    </row>
    <row r="59" spans="2:12" x14ac:dyDescent="0.2">
      <c r="B59" s="13" t="s">
        <v>14</v>
      </c>
      <c r="C59" s="119" t="s">
        <v>15</v>
      </c>
      <c r="D59" s="120"/>
      <c r="E59" s="120"/>
      <c r="F59" s="120"/>
      <c r="G59" s="120"/>
      <c r="H59" s="120"/>
      <c r="I59" s="120"/>
      <c r="J59" s="121"/>
      <c r="K59" s="14" t="e">
        <f>AVERAGE('[1]P24- ACCIÓN 1'!G63)</f>
        <v>#DIV/0!</v>
      </c>
      <c r="L59" s="14" t="e">
        <f>AVERAGE('[1]P24- ACCIÓN 1'!G80)</f>
        <v>#DIV/0!</v>
      </c>
    </row>
    <row r="60" spans="2:12" x14ac:dyDescent="0.2">
      <c r="B60" s="13" t="s">
        <v>16</v>
      </c>
      <c r="C60" s="119" t="s">
        <v>17</v>
      </c>
      <c r="D60" s="120"/>
      <c r="E60" s="120"/>
      <c r="F60" s="120"/>
      <c r="G60" s="120"/>
      <c r="H60" s="120"/>
      <c r="I60" s="120"/>
      <c r="J60" s="121"/>
      <c r="K60" s="14" t="e">
        <f>AVERAGE('[1]P24- ACCIÓN 2'!G63)</f>
        <v>#DIV/0!</v>
      </c>
      <c r="L60" s="14" t="e">
        <f>AVERAGE('[1]P24- ACCIÓN 2'!G80)</f>
        <v>#DIV/0!</v>
      </c>
    </row>
    <row r="61" spans="2:12" x14ac:dyDescent="0.2">
      <c r="B61" s="13" t="s">
        <v>18</v>
      </c>
      <c r="C61" s="119" t="s">
        <v>19</v>
      </c>
      <c r="D61" s="120"/>
      <c r="E61" s="120"/>
      <c r="F61" s="120"/>
      <c r="G61" s="120"/>
      <c r="H61" s="120"/>
      <c r="I61" s="120"/>
      <c r="J61" s="121"/>
      <c r="K61" s="14">
        <f>AVERAGE('[1]P24- ACCIÓN 3'!G63+'[1]P24- ACCIÓN 3'!G103)</f>
        <v>0</v>
      </c>
      <c r="L61" s="14">
        <f>AVERAGE('[1]P24- ACCIÓN 3'!G80+'[1]P24- ACCIÓN 3'!G120)</f>
        <v>0</v>
      </c>
    </row>
    <row r="62" spans="2:12" x14ac:dyDescent="0.2">
      <c r="B62" s="13" t="s">
        <v>20</v>
      </c>
      <c r="C62" s="119" t="s">
        <v>21</v>
      </c>
      <c r="D62" s="120"/>
      <c r="E62" s="120"/>
      <c r="F62" s="120"/>
      <c r="G62" s="120"/>
      <c r="H62" s="120"/>
      <c r="I62" s="120"/>
      <c r="J62" s="121"/>
      <c r="K62" s="14" t="e">
        <f>AVERAGE('[1]P24- ACCIÓN 4'!G63)</f>
        <v>#DIV/0!</v>
      </c>
      <c r="L62" s="14" t="e">
        <f>AVERAGE('[1]P24- ACCIÓN 4'!G80)</f>
        <v>#DIV/0!</v>
      </c>
    </row>
    <row r="63" spans="2:12" x14ac:dyDescent="0.2">
      <c r="B63" s="13" t="s">
        <v>22</v>
      </c>
      <c r="C63" s="119" t="s">
        <v>23</v>
      </c>
      <c r="D63" s="120"/>
      <c r="E63" s="120"/>
      <c r="F63" s="120"/>
      <c r="G63" s="120"/>
      <c r="H63" s="120"/>
      <c r="I63" s="120"/>
      <c r="J63" s="121"/>
      <c r="K63" s="15" t="e">
        <f>AVERAGE('[1]P24 - ACCIÓN 5'!G63)</f>
        <v>#DIV/0!</v>
      </c>
      <c r="L63" s="15" t="e">
        <f>AVERAGE('[1]P24 - ACCIÓN 5'!G80)</f>
        <v>#DIV/0!</v>
      </c>
    </row>
    <row r="64" spans="2:12" ht="18" x14ac:dyDescent="0.25">
      <c r="B64" s="109" t="s">
        <v>24</v>
      </c>
      <c r="C64" s="110"/>
      <c r="D64" s="110"/>
      <c r="E64" s="110"/>
      <c r="F64" s="110"/>
      <c r="G64" s="110"/>
      <c r="H64" s="110"/>
      <c r="I64" s="110"/>
      <c r="J64" s="111"/>
      <c r="K64" s="16" t="e">
        <f>AVERAGEA(K59:K63)</f>
        <v>#DIV/0!</v>
      </c>
      <c r="L64" s="16" t="e">
        <f>AVERAGEA(L59:L63)</f>
        <v>#DIV/0!</v>
      </c>
    </row>
    <row r="66" spans="2:12" ht="15.75" x14ac:dyDescent="0.2">
      <c r="K66" s="112" t="s">
        <v>25</v>
      </c>
      <c r="L66" s="113"/>
    </row>
    <row r="67" spans="2:12" ht="18" x14ac:dyDescent="0.2">
      <c r="K67" s="114" t="e">
        <f>AVERAGE(K64+L64)/2</f>
        <v>#DIV/0!</v>
      </c>
      <c r="L67" s="115"/>
    </row>
    <row r="70" spans="2:12" ht="23.25" x14ac:dyDescent="0.2">
      <c r="B70" s="2" t="s">
        <v>0</v>
      </c>
      <c r="C70" s="122">
        <v>23</v>
      </c>
      <c r="D70" s="123"/>
      <c r="E70" s="124" t="s">
        <v>26</v>
      </c>
      <c r="F70" s="125"/>
      <c r="G70" s="125"/>
      <c r="H70" s="125"/>
      <c r="I70" s="3" t="s">
        <v>1</v>
      </c>
      <c r="J70" s="3" t="s">
        <v>2</v>
      </c>
      <c r="K70" s="4" t="s">
        <v>3</v>
      </c>
      <c r="L70" s="5"/>
    </row>
    <row r="71" spans="2:12" ht="15.75" x14ac:dyDescent="0.25">
      <c r="B71" s="6" t="s">
        <v>4</v>
      </c>
      <c r="C71" s="126" t="s">
        <v>5</v>
      </c>
      <c r="D71" s="126"/>
      <c r="E71" s="127" t="s">
        <v>36</v>
      </c>
      <c r="F71" s="128"/>
      <c r="G71" s="128"/>
      <c r="H71" s="129"/>
      <c r="I71" s="136"/>
      <c r="J71" s="7"/>
      <c r="K71" s="7"/>
      <c r="L71" s="5"/>
    </row>
    <row r="72" spans="2:12" ht="15.75" x14ac:dyDescent="0.2">
      <c r="B72" s="8" t="s">
        <v>6</v>
      </c>
      <c r="C72" s="126" t="s">
        <v>33</v>
      </c>
      <c r="D72" s="126"/>
      <c r="E72" s="130"/>
      <c r="F72" s="131"/>
      <c r="G72" s="131"/>
      <c r="H72" s="132"/>
      <c r="I72" s="137"/>
      <c r="J72" s="3" t="s">
        <v>7</v>
      </c>
      <c r="K72" s="9" t="s">
        <v>8</v>
      </c>
      <c r="L72" s="5"/>
    </row>
    <row r="73" spans="2:12" ht="15.75" x14ac:dyDescent="0.25">
      <c r="B73" s="6" t="s">
        <v>9</v>
      </c>
      <c r="C73" s="126" t="s">
        <v>10</v>
      </c>
      <c r="D73" s="126"/>
      <c r="E73" s="133"/>
      <c r="F73" s="134"/>
      <c r="G73" s="134"/>
      <c r="H73" s="135"/>
      <c r="I73" s="138"/>
      <c r="J73" s="10">
        <f>IF($I$3,J71/$I$3,0)</f>
        <v>0</v>
      </c>
      <c r="K73" s="10">
        <f>IF($I$3,K71/$I$3,0)</f>
        <v>0</v>
      </c>
      <c r="L73" s="5"/>
    </row>
    <row r="74" spans="2:12" x14ac:dyDescent="0.2">
      <c r="B74" s="5"/>
      <c r="C74" s="5"/>
      <c r="D74" s="5"/>
      <c r="E74" s="5"/>
      <c r="F74" s="5"/>
      <c r="G74" s="5"/>
      <c r="H74" s="5"/>
      <c r="I74" s="5"/>
      <c r="J74" s="5"/>
      <c r="K74" s="5"/>
      <c r="L74" s="5"/>
    </row>
    <row r="75" spans="2:12" ht="31.5" x14ac:dyDescent="0.25">
      <c r="B75" s="116" t="s">
        <v>11</v>
      </c>
      <c r="C75" s="117"/>
      <c r="D75" s="117"/>
      <c r="E75" s="117"/>
      <c r="F75" s="117"/>
      <c r="G75" s="117"/>
      <c r="H75" s="117"/>
      <c r="I75" s="117"/>
      <c r="J75" s="118"/>
      <c r="K75" s="11" t="s">
        <v>12</v>
      </c>
      <c r="L75" s="11" t="s">
        <v>13</v>
      </c>
    </row>
    <row r="76" spans="2:12" x14ac:dyDescent="0.2">
      <c r="B76" s="13" t="s">
        <v>14</v>
      </c>
      <c r="C76" s="119" t="s">
        <v>46</v>
      </c>
      <c r="D76" s="120"/>
      <c r="E76" s="120"/>
      <c r="F76" s="120"/>
      <c r="G76" s="120"/>
      <c r="H76" s="120"/>
      <c r="I76" s="120"/>
      <c r="J76" s="121"/>
      <c r="K76" s="14" t="e">
        <f>AVERAGE('[1]P24- ACCIÓN 1'!G80)</f>
        <v>#DIV/0!</v>
      </c>
      <c r="L76" s="14" t="e">
        <f>AVERAGE('[1]P24- ACCIÓN 1'!G97)</f>
        <v>#DIV/0!</v>
      </c>
    </row>
    <row r="77" spans="2:12" ht="18" x14ac:dyDescent="0.25">
      <c r="B77" s="109" t="s">
        <v>24</v>
      </c>
      <c r="C77" s="110"/>
      <c r="D77" s="110"/>
      <c r="E77" s="110"/>
      <c r="F77" s="110"/>
      <c r="G77" s="110"/>
      <c r="H77" s="110"/>
      <c r="I77" s="110"/>
      <c r="J77" s="111"/>
      <c r="K77" s="16" t="e">
        <f>K76</f>
        <v>#DIV/0!</v>
      </c>
      <c r="L77" s="16" t="e">
        <f>L76</f>
        <v>#DIV/0!</v>
      </c>
    </row>
    <row r="79" spans="2:12" ht="15.75" x14ac:dyDescent="0.2">
      <c r="K79" s="112" t="s">
        <v>25</v>
      </c>
      <c r="L79" s="113"/>
    </row>
    <row r="80" spans="2:12" ht="18" x14ac:dyDescent="0.2">
      <c r="K80" s="114" t="e">
        <f>AVERAGE(K77+L77)/2</f>
        <v>#DIV/0!</v>
      </c>
      <c r="L80" s="115"/>
    </row>
    <row r="83" spans="2:12" ht="23.25" x14ac:dyDescent="0.2">
      <c r="B83" s="2" t="s">
        <v>0</v>
      </c>
      <c r="C83" s="122">
        <v>23</v>
      </c>
      <c r="D83" s="123"/>
      <c r="E83" s="124" t="s">
        <v>26</v>
      </c>
      <c r="F83" s="125"/>
      <c r="G83" s="125"/>
      <c r="H83" s="125"/>
      <c r="I83" s="3" t="s">
        <v>1</v>
      </c>
      <c r="J83" s="3" t="s">
        <v>2</v>
      </c>
      <c r="K83" s="4" t="s">
        <v>3</v>
      </c>
      <c r="L83" s="5"/>
    </row>
    <row r="84" spans="2:12" ht="15.75" x14ac:dyDescent="0.25">
      <c r="B84" s="6" t="s">
        <v>4</v>
      </c>
      <c r="C84" s="126" t="s">
        <v>5</v>
      </c>
      <c r="D84" s="126"/>
      <c r="E84" s="127" t="s">
        <v>35</v>
      </c>
      <c r="F84" s="128"/>
      <c r="G84" s="128"/>
      <c r="H84" s="129"/>
      <c r="I84" s="136"/>
      <c r="J84" s="7"/>
      <c r="K84" s="7"/>
      <c r="L84" s="5"/>
    </row>
    <row r="85" spans="2:12" ht="15.75" x14ac:dyDescent="0.2">
      <c r="B85" s="8" t="s">
        <v>6</v>
      </c>
      <c r="C85" s="126" t="s">
        <v>34</v>
      </c>
      <c r="D85" s="126"/>
      <c r="E85" s="130"/>
      <c r="F85" s="131"/>
      <c r="G85" s="131"/>
      <c r="H85" s="132"/>
      <c r="I85" s="137"/>
      <c r="J85" s="3" t="s">
        <v>7</v>
      </c>
      <c r="K85" s="9" t="s">
        <v>8</v>
      </c>
      <c r="L85" s="5"/>
    </row>
    <row r="86" spans="2:12" ht="15.75" x14ac:dyDescent="0.25">
      <c r="B86" s="6" t="s">
        <v>9</v>
      </c>
      <c r="C86" s="126" t="s">
        <v>10</v>
      </c>
      <c r="D86" s="126"/>
      <c r="E86" s="133"/>
      <c r="F86" s="134"/>
      <c r="G86" s="134"/>
      <c r="H86" s="135"/>
      <c r="I86" s="138"/>
      <c r="J86" s="10">
        <f>IF($I$3,J84/$I$3,0)</f>
        <v>0</v>
      </c>
      <c r="K86" s="10">
        <f>IF($I$3,K84/$I$3,0)</f>
        <v>0</v>
      </c>
      <c r="L86" s="5"/>
    </row>
    <row r="87" spans="2:12" x14ac:dyDescent="0.2">
      <c r="B87" s="5"/>
      <c r="C87" s="5"/>
      <c r="D87" s="5"/>
      <c r="E87" s="5"/>
      <c r="F87" s="5"/>
      <c r="G87" s="5"/>
      <c r="H87" s="5"/>
      <c r="I87" s="5"/>
      <c r="J87" s="5"/>
      <c r="K87" s="5"/>
      <c r="L87" s="5"/>
    </row>
    <row r="88" spans="2:12" ht="31.5" x14ac:dyDescent="0.25">
      <c r="B88" s="116" t="s">
        <v>11</v>
      </c>
      <c r="C88" s="117"/>
      <c r="D88" s="117"/>
      <c r="E88" s="117"/>
      <c r="F88" s="117"/>
      <c r="G88" s="117"/>
      <c r="H88" s="117"/>
      <c r="I88" s="117"/>
      <c r="J88" s="118"/>
      <c r="K88" s="11" t="s">
        <v>12</v>
      </c>
      <c r="L88" s="11" t="s">
        <v>13</v>
      </c>
    </row>
    <row r="89" spans="2:12" x14ac:dyDescent="0.2">
      <c r="B89" s="13" t="s">
        <v>14</v>
      </c>
      <c r="C89" s="119" t="s">
        <v>15</v>
      </c>
      <c r="D89" s="120"/>
      <c r="E89" s="120"/>
      <c r="F89" s="120"/>
      <c r="G89" s="120"/>
      <c r="H89" s="120"/>
      <c r="I89" s="120"/>
      <c r="J89" s="121"/>
      <c r="K89" s="14" t="e">
        <f>AVERAGE('[1]P24- ACCIÓN 1'!G97)</f>
        <v>#DIV/0!</v>
      </c>
      <c r="L89" s="14" t="e">
        <f>AVERAGE('[1]P24- ACCIÓN 1'!G114)</f>
        <v>#DIV/0!</v>
      </c>
    </row>
    <row r="90" spans="2:12" x14ac:dyDescent="0.2">
      <c r="B90" s="13" t="s">
        <v>16</v>
      </c>
      <c r="C90" s="119" t="s">
        <v>17</v>
      </c>
      <c r="D90" s="120"/>
      <c r="E90" s="120"/>
      <c r="F90" s="120"/>
      <c r="G90" s="120"/>
      <c r="H90" s="120"/>
      <c r="I90" s="120"/>
      <c r="J90" s="121"/>
      <c r="K90" s="14" t="e">
        <f>AVERAGE('[1]P24- ACCIÓN 2'!G97)</f>
        <v>#DIV/0!</v>
      </c>
      <c r="L90" s="14" t="e">
        <f>AVERAGE('[1]P24- ACCIÓN 2'!G114)</f>
        <v>#DIV/0!</v>
      </c>
    </row>
    <row r="91" spans="2:12" x14ac:dyDescent="0.2">
      <c r="B91" s="13" t="s">
        <v>18</v>
      </c>
      <c r="C91" s="119" t="s">
        <v>19</v>
      </c>
      <c r="D91" s="120"/>
      <c r="E91" s="120"/>
      <c r="F91" s="120"/>
      <c r="G91" s="120"/>
      <c r="H91" s="120"/>
      <c r="I91" s="120"/>
      <c r="J91" s="121"/>
      <c r="K91" s="14">
        <f>AVERAGE('[1]P24- ACCIÓN 3'!G97+'[1]P24- ACCIÓN 3'!G137)</f>
        <v>0</v>
      </c>
      <c r="L91" s="14">
        <f>AVERAGE('[1]P24- ACCIÓN 3'!G114+'[1]P24- ACCIÓN 3'!G154)</f>
        <v>0</v>
      </c>
    </row>
    <row r="92" spans="2:12" x14ac:dyDescent="0.2">
      <c r="B92" s="13" t="s">
        <v>20</v>
      </c>
      <c r="C92" s="119" t="s">
        <v>21</v>
      </c>
      <c r="D92" s="120"/>
      <c r="E92" s="120"/>
      <c r="F92" s="120"/>
      <c r="G92" s="120"/>
      <c r="H92" s="120"/>
      <c r="I92" s="120"/>
      <c r="J92" s="121"/>
      <c r="K92" s="14" t="e">
        <f>AVERAGE('[1]P24- ACCIÓN 4'!G97)</f>
        <v>#DIV/0!</v>
      </c>
      <c r="L92" s="14" t="e">
        <f>AVERAGE('[1]P24- ACCIÓN 4'!G114)</f>
        <v>#DIV/0!</v>
      </c>
    </row>
    <row r="93" spans="2:12" x14ac:dyDescent="0.2">
      <c r="B93" s="13" t="s">
        <v>22</v>
      </c>
      <c r="C93" s="119" t="s">
        <v>23</v>
      </c>
      <c r="D93" s="120"/>
      <c r="E93" s="120"/>
      <c r="F93" s="120"/>
      <c r="G93" s="120"/>
      <c r="H93" s="120"/>
      <c r="I93" s="120"/>
      <c r="J93" s="121"/>
      <c r="K93" s="15" t="e">
        <f>AVERAGE('[1]P24 - ACCIÓN 5'!G97)</f>
        <v>#DIV/0!</v>
      </c>
      <c r="L93" s="15" t="e">
        <f>AVERAGE('[1]P24 - ACCIÓN 5'!G114)</f>
        <v>#DIV/0!</v>
      </c>
    </row>
    <row r="94" spans="2:12" ht="18" x14ac:dyDescent="0.25">
      <c r="B94" s="109" t="s">
        <v>24</v>
      </c>
      <c r="C94" s="110"/>
      <c r="D94" s="110"/>
      <c r="E94" s="110"/>
      <c r="F94" s="110"/>
      <c r="G94" s="110"/>
      <c r="H94" s="110"/>
      <c r="I94" s="110"/>
      <c r="J94" s="111"/>
      <c r="K94" s="16" t="e">
        <f>AVERAGEA(K89:K93)</f>
        <v>#DIV/0!</v>
      </c>
      <c r="L94" s="16" t="e">
        <f>AVERAGEA(L89:L93)</f>
        <v>#DIV/0!</v>
      </c>
    </row>
    <row r="96" spans="2:12" ht="15.75" x14ac:dyDescent="0.2">
      <c r="K96" s="112" t="s">
        <v>25</v>
      </c>
      <c r="L96" s="113"/>
    </row>
    <row r="97" spans="11:12" ht="18" x14ac:dyDescent="0.2">
      <c r="K97" s="114" t="e">
        <f>AVERAGE(K94+L94)/2</f>
        <v>#DIV/0!</v>
      </c>
      <c r="L97" s="115"/>
    </row>
  </sheetData>
  <mergeCells count="92">
    <mergeCell ref="C12:J12"/>
    <mergeCell ref="C2:D2"/>
    <mergeCell ref="E2:H2"/>
    <mergeCell ref="C3:D3"/>
    <mergeCell ref="E3:H5"/>
    <mergeCell ref="I3:I5"/>
    <mergeCell ref="C4:D4"/>
    <mergeCell ref="C5:D5"/>
    <mergeCell ref="B7:J7"/>
    <mergeCell ref="C8:J8"/>
    <mergeCell ref="C9:J9"/>
    <mergeCell ref="C10:J10"/>
    <mergeCell ref="C11:J11"/>
    <mergeCell ref="C29:J29"/>
    <mergeCell ref="B13:J13"/>
    <mergeCell ref="K15:L15"/>
    <mergeCell ref="K16:L16"/>
    <mergeCell ref="C19:D19"/>
    <mergeCell ref="E19:H19"/>
    <mergeCell ref="C20:D20"/>
    <mergeCell ref="E20:H22"/>
    <mergeCell ref="I20:I22"/>
    <mergeCell ref="C21:D21"/>
    <mergeCell ref="C22:D22"/>
    <mergeCell ref="B24:J24"/>
    <mergeCell ref="C25:J25"/>
    <mergeCell ref="C26:J26"/>
    <mergeCell ref="C27:J27"/>
    <mergeCell ref="C28:J28"/>
    <mergeCell ref="C46:J46"/>
    <mergeCell ref="B30:J30"/>
    <mergeCell ref="K32:L32"/>
    <mergeCell ref="K33:L33"/>
    <mergeCell ref="C36:D36"/>
    <mergeCell ref="E36:H36"/>
    <mergeCell ref="C37:D37"/>
    <mergeCell ref="E37:H39"/>
    <mergeCell ref="I37:I39"/>
    <mergeCell ref="C38:D38"/>
    <mergeCell ref="C39:D39"/>
    <mergeCell ref="B41:J41"/>
    <mergeCell ref="C42:J42"/>
    <mergeCell ref="C43:J43"/>
    <mergeCell ref="C44:J44"/>
    <mergeCell ref="C45:J45"/>
    <mergeCell ref="C63:J63"/>
    <mergeCell ref="B47:J47"/>
    <mergeCell ref="K49:L49"/>
    <mergeCell ref="K50:L50"/>
    <mergeCell ref="C53:D53"/>
    <mergeCell ref="E53:H53"/>
    <mergeCell ref="C54:D54"/>
    <mergeCell ref="E54:H56"/>
    <mergeCell ref="I54:I56"/>
    <mergeCell ref="C55:D55"/>
    <mergeCell ref="C56:D56"/>
    <mergeCell ref="B58:J58"/>
    <mergeCell ref="C59:J59"/>
    <mergeCell ref="C60:J60"/>
    <mergeCell ref="C61:J61"/>
    <mergeCell ref="C62:J62"/>
    <mergeCell ref="B75:J75"/>
    <mergeCell ref="C76:J76"/>
    <mergeCell ref="B64:J64"/>
    <mergeCell ref="K66:L66"/>
    <mergeCell ref="K67:L67"/>
    <mergeCell ref="C70:D70"/>
    <mergeCell ref="E70:H70"/>
    <mergeCell ref="C71:D71"/>
    <mergeCell ref="E71:H73"/>
    <mergeCell ref="I71:I73"/>
    <mergeCell ref="C72:D72"/>
    <mergeCell ref="C73:D73"/>
    <mergeCell ref="C84:D84"/>
    <mergeCell ref="E84:H86"/>
    <mergeCell ref="I84:I86"/>
    <mergeCell ref="C85:D85"/>
    <mergeCell ref="C86:D86"/>
    <mergeCell ref="B77:J77"/>
    <mergeCell ref="K79:L79"/>
    <mergeCell ref="K80:L80"/>
    <mergeCell ref="C83:D83"/>
    <mergeCell ref="E83:H83"/>
    <mergeCell ref="B94:J94"/>
    <mergeCell ref="K96:L96"/>
    <mergeCell ref="K97:L97"/>
    <mergeCell ref="B88:J88"/>
    <mergeCell ref="C89:J89"/>
    <mergeCell ref="C90:J90"/>
    <mergeCell ref="C91:J91"/>
    <mergeCell ref="C92:J92"/>
    <mergeCell ref="C93:J93"/>
  </mergeCells>
  <hyperlinks>
    <hyperlink ref="B8" location="'P14 - ACCIÓN 1'!A1" display="Acción 1"/>
    <hyperlink ref="B9" location="'P14 - ACCIÓN 2'!A1" display="Acción 2"/>
    <hyperlink ref="B10" location="'P14 - ACCIÓN 1'!A1" display="Acción 1"/>
    <hyperlink ref="B12" location="'P14 - ACCIÓN 2'!A1" display="Acción 2"/>
    <hyperlink ref="B11" location="'P14 - ACCIÓN 2'!A1" display="Acción 2"/>
    <hyperlink ref="B25" location="'P14 - ACCIÓN 1'!A1" display="Acción 1"/>
    <hyperlink ref="B26" location="'P14 - ACCIÓN 2'!A1" display="Acción 2"/>
    <hyperlink ref="B27" location="'P14 - ACCIÓN 1'!A1" display="Acción 1"/>
    <hyperlink ref="B29" location="'P14 - ACCIÓN 2'!A1" display="Acción 2"/>
    <hyperlink ref="B28" location="'P14 - ACCIÓN 2'!A1" display="Acción 2"/>
    <hyperlink ref="B42" location="'P14 - ACCIÓN 1'!A1" display="Acción 1"/>
    <hyperlink ref="B43" location="'P14 - ACCIÓN 2'!A1" display="Acción 2"/>
    <hyperlink ref="B44" location="'P14 - ACCIÓN 1'!A1" display="Acción 1"/>
    <hyperlink ref="B46" location="'P14 - ACCIÓN 2'!A1" display="Acción 2"/>
    <hyperlink ref="B45" location="'P14 - ACCIÓN 2'!A1" display="Acción 2"/>
    <hyperlink ref="B59" location="'P14 - ACCIÓN 1'!A1" display="Acción 1"/>
    <hyperlink ref="B60" location="'P14 - ACCIÓN 2'!A1" display="Acción 2"/>
    <hyperlink ref="B61" location="'P14 - ACCIÓN 1'!A1" display="Acción 1"/>
    <hyperlink ref="B63" location="'P14 - ACCIÓN 2'!A1" display="Acción 2"/>
    <hyperlink ref="B62" location="'P14 - ACCIÓN 2'!A1" display="Acción 2"/>
    <hyperlink ref="B76" location="'P14 - ACCIÓN 1'!A1" display="Acción 1"/>
    <hyperlink ref="B89" location="'P14 - ACCIÓN 1'!A1" display="Acción 1"/>
    <hyperlink ref="B90" location="'P14 - ACCIÓN 2'!A1" display="Acción 2"/>
    <hyperlink ref="B91" location="'P14 - ACCIÓN 1'!A1" display="Acción 1"/>
    <hyperlink ref="B93" location="'P14 - ACCIÓN 2'!A1" display="Acción 2"/>
    <hyperlink ref="B92" location="'P14 - ACCIÓN 2'!A1" display="Acción 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J554"/>
  <sheetViews>
    <sheetView topLeftCell="A518" zoomScaleNormal="100" workbookViewId="0">
      <selection activeCell="B529" sqref="B529:J537"/>
    </sheetView>
  </sheetViews>
  <sheetFormatPr baseColWidth="10" defaultColWidth="10.88671875" defaultRowHeight="15" x14ac:dyDescent="0.2"/>
  <cols>
    <col min="1" max="3" width="10.88671875" style="5"/>
    <col min="4" max="4" width="17.21875" style="5" customWidth="1"/>
    <col min="5" max="5" width="23.77734375" style="5" customWidth="1"/>
    <col min="6" max="6" width="37.5546875" style="5" customWidth="1"/>
    <col min="7" max="7" width="16.5546875" style="5" customWidth="1"/>
    <col min="8" max="8" width="18.6640625" style="5" customWidth="1"/>
    <col min="9" max="9" width="11.88671875" style="5" bestFit="1" customWidth="1"/>
    <col min="10" max="16384" width="10.88671875" style="5"/>
  </cols>
  <sheetData>
    <row r="2" spans="2:10" ht="20.25" x14ac:dyDescent="0.2">
      <c r="B2" s="139" t="s">
        <v>37</v>
      </c>
      <c r="C2" s="141"/>
      <c r="D2" s="17">
        <v>1</v>
      </c>
      <c r="E2" s="180" t="s">
        <v>47</v>
      </c>
      <c r="F2" s="181"/>
      <c r="G2" s="181"/>
      <c r="H2" s="181"/>
      <c r="I2" s="181"/>
      <c r="J2" s="182"/>
    </row>
    <row r="3" spans="2:10" ht="20.25" x14ac:dyDescent="0.2">
      <c r="B3" s="139" t="s">
        <v>38</v>
      </c>
      <c r="C3" s="141"/>
      <c r="D3" s="18">
        <v>1</v>
      </c>
      <c r="E3" s="168" t="s">
        <v>48</v>
      </c>
      <c r="F3" s="169"/>
      <c r="G3" s="169"/>
      <c r="H3" s="169"/>
      <c r="I3" s="169"/>
      <c r="J3" s="170"/>
    </row>
    <row r="4" spans="2:10" x14ac:dyDescent="0.2">
      <c r="E4" s="19"/>
      <c r="F4" s="19"/>
      <c r="G4" s="19"/>
      <c r="H4" s="19"/>
      <c r="I4" s="19"/>
      <c r="J4" s="19"/>
    </row>
    <row r="5" spans="2:10" ht="16.5" x14ac:dyDescent="0.2">
      <c r="B5" s="139" t="s">
        <v>39</v>
      </c>
      <c r="C5" s="140"/>
      <c r="D5" s="141"/>
      <c r="E5" s="168" t="s">
        <v>49</v>
      </c>
      <c r="F5" s="169"/>
      <c r="G5" s="169"/>
      <c r="H5" s="169"/>
      <c r="I5" s="169"/>
      <c r="J5" s="170"/>
    </row>
    <row r="6" spans="2:10" x14ac:dyDescent="0.2">
      <c r="E6" s="20"/>
      <c r="F6" s="20"/>
      <c r="G6" s="20"/>
      <c r="H6" s="20"/>
      <c r="I6" s="20"/>
      <c r="J6" s="20"/>
    </row>
    <row r="7" spans="2:10" ht="15.75" thickBot="1" x14ac:dyDescent="0.25">
      <c r="E7" s="20"/>
      <c r="F7" s="20"/>
      <c r="G7" s="20"/>
      <c r="H7" s="20"/>
      <c r="I7" s="20"/>
      <c r="J7" s="20"/>
    </row>
    <row r="8" spans="2:10" ht="17.25" thickTop="1" thickBot="1" x14ac:dyDescent="0.3">
      <c r="F8" s="142" t="s">
        <v>40</v>
      </c>
      <c r="G8" s="143"/>
      <c r="H8" s="21"/>
    </row>
    <row r="9" spans="2:10" ht="16.5" thickTop="1" x14ac:dyDescent="0.25">
      <c r="F9" s="22" t="s">
        <v>41</v>
      </c>
      <c r="G9" s="23" t="s">
        <v>42</v>
      </c>
      <c r="H9" s="21"/>
    </row>
    <row r="10" spans="2:10" x14ac:dyDescent="0.2">
      <c r="F10" s="24" t="s">
        <v>50</v>
      </c>
      <c r="G10" s="25">
        <v>2</v>
      </c>
      <c r="H10" s="21"/>
    </row>
    <row r="11" spans="2:10" ht="15.75" thickBot="1" x14ac:dyDescent="0.25">
      <c r="F11" s="26" t="s">
        <v>51</v>
      </c>
      <c r="G11" s="34">
        <v>2</v>
      </c>
      <c r="H11" s="21"/>
    </row>
    <row r="12" spans="2:10" ht="17.25" thickTop="1" thickBot="1" x14ac:dyDescent="0.25">
      <c r="F12" s="27" t="s">
        <v>43</v>
      </c>
      <c r="G12" s="28">
        <f>IF(G10,G11/G10,0)</f>
        <v>1</v>
      </c>
      <c r="H12" s="21"/>
    </row>
    <row r="13" spans="2:10" ht="15.75" thickTop="1" x14ac:dyDescent="0.2">
      <c r="F13" s="29"/>
      <c r="G13" s="29"/>
    </row>
    <row r="14" spans="2:10" ht="16.5" thickBot="1" x14ac:dyDescent="0.25">
      <c r="B14" s="144" t="s">
        <v>44</v>
      </c>
      <c r="C14" s="145"/>
      <c r="D14" s="145"/>
      <c r="E14" s="145"/>
      <c r="F14" s="145"/>
      <c r="G14" s="145"/>
      <c r="H14" s="145"/>
      <c r="I14" s="145"/>
      <c r="J14" s="145"/>
    </row>
    <row r="15" spans="2:10" x14ac:dyDescent="0.2">
      <c r="B15" s="146" t="s">
        <v>215</v>
      </c>
      <c r="C15" s="147"/>
      <c r="D15" s="147"/>
      <c r="E15" s="147"/>
      <c r="F15" s="147"/>
      <c r="G15" s="147"/>
      <c r="H15" s="147"/>
      <c r="I15" s="147"/>
      <c r="J15" s="148"/>
    </row>
    <row r="16" spans="2:10" x14ac:dyDescent="0.2">
      <c r="B16" s="149"/>
      <c r="C16" s="131"/>
      <c r="D16" s="131"/>
      <c r="E16" s="131"/>
      <c r="F16" s="131"/>
      <c r="G16" s="131"/>
      <c r="H16" s="131"/>
      <c r="I16" s="131"/>
      <c r="J16" s="150"/>
    </row>
    <row r="17" spans="2:10" x14ac:dyDescent="0.2">
      <c r="B17" s="149"/>
      <c r="C17" s="131"/>
      <c r="D17" s="131"/>
      <c r="E17" s="131"/>
      <c r="F17" s="131"/>
      <c r="G17" s="131"/>
      <c r="H17" s="131"/>
      <c r="I17" s="131"/>
      <c r="J17" s="150"/>
    </row>
    <row r="18" spans="2:10" x14ac:dyDescent="0.2">
      <c r="B18" s="149"/>
      <c r="C18" s="131"/>
      <c r="D18" s="131"/>
      <c r="E18" s="131"/>
      <c r="F18" s="131"/>
      <c r="G18" s="131"/>
      <c r="H18" s="131"/>
      <c r="I18" s="131"/>
      <c r="J18" s="150"/>
    </row>
    <row r="19" spans="2:10" x14ac:dyDescent="0.2">
      <c r="B19" s="149"/>
      <c r="C19" s="131"/>
      <c r="D19" s="131"/>
      <c r="E19" s="131"/>
      <c r="F19" s="131"/>
      <c r="G19" s="131"/>
      <c r="H19" s="131"/>
      <c r="I19" s="131"/>
      <c r="J19" s="150"/>
    </row>
    <row r="20" spans="2:10" x14ac:dyDescent="0.2">
      <c r="B20" s="149"/>
      <c r="C20" s="131"/>
      <c r="D20" s="131"/>
      <c r="E20" s="131"/>
      <c r="F20" s="131"/>
      <c r="G20" s="131"/>
      <c r="H20" s="131"/>
      <c r="I20" s="131"/>
      <c r="J20" s="150"/>
    </row>
    <row r="21" spans="2:10" x14ac:dyDescent="0.2">
      <c r="B21" s="149"/>
      <c r="C21" s="131"/>
      <c r="D21" s="131"/>
      <c r="E21" s="131"/>
      <c r="F21" s="131"/>
      <c r="G21" s="131"/>
      <c r="H21" s="131"/>
      <c r="I21" s="131"/>
      <c r="J21" s="150"/>
    </row>
    <row r="22" spans="2:10" x14ac:dyDescent="0.2">
      <c r="B22" s="149"/>
      <c r="C22" s="131"/>
      <c r="D22" s="131"/>
      <c r="E22" s="131"/>
      <c r="F22" s="131"/>
      <c r="G22" s="131"/>
      <c r="H22" s="131"/>
      <c r="I22" s="131"/>
      <c r="J22" s="150"/>
    </row>
    <row r="23" spans="2:10" ht="15.75" thickBot="1" x14ac:dyDescent="0.25">
      <c r="B23" s="151"/>
      <c r="C23" s="152"/>
      <c r="D23" s="152"/>
      <c r="E23" s="152"/>
      <c r="F23" s="152"/>
      <c r="G23" s="152"/>
      <c r="H23" s="152"/>
      <c r="I23" s="152"/>
      <c r="J23" s="153"/>
    </row>
    <row r="24" spans="2:10" ht="15.75" thickBot="1" x14ac:dyDescent="0.25">
      <c r="F24" s="30"/>
    </row>
    <row r="25" spans="2:10" ht="17.25" thickTop="1" thickBot="1" x14ac:dyDescent="0.3">
      <c r="E25" s="20"/>
      <c r="F25" s="154" t="s">
        <v>45</v>
      </c>
      <c r="G25" s="155"/>
      <c r="H25" s="31"/>
      <c r="I25" s="20"/>
      <c r="J25" s="20"/>
    </row>
    <row r="26" spans="2:10" ht="16.5" thickTop="1" x14ac:dyDescent="0.25">
      <c r="E26" s="32"/>
      <c r="F26" s="23" t="s">
        <v>41</v>
      </c>
      <c r="G26" s="33" t="s">
        <v>42</v>
      </c>
      <c r="H26" s="21"/>
    </row>
    <row r="27" spans="2:10" x14ac:dyDescent="0.2">
      <c r="F27" s="24" t="s">
        <v>50</v>
      </c>
      <c r="G27" s="25">
        <v>0</v>
      </c>
      <c r="H27" s="21"/>
    </row>
    <row r="28" spans="2:10" ht="15.75" thickBot="1" x14ac:dyDescent="0.25">
      <c r="F28" s="26" t="s">
        <v>51</v>
      </c>
      <c r="G28" s="34">
        <v>0</v>
      </c>
      <c r="H28" s="21"/>
    </row>
    <row r="29" spans="2:10" ht="17.25" thickTop="1" thickBot="1" x14ac:dyDescent="0.25">
      <c r="F29" s="27" t="s">
        <v>43</v>
      </c>
      <c r="G29" s="28">
        <f>IF(G27,G28/G27,0)</f>
        <v>0</v>
      </c>
      <c r="H29" s="21"/>
    </row>
    <row r="30" spans="2:10" ht="15.75" thickTop="1" x14ac:dyDescent="0.2"/>
    <row r="31" spans="2:10" ht="16.5" thickBot="1" x14ac:dyDescent="0.25">
      <c r="B31" s="144" t="s">
        <v>44</v>
      </c>
      <c r="C31" s="145"/>
      <c r="D31" s="145"/>
      <c r="E31" s="145"/>
      <c r="F31" s="145"/>
      <c r="G31" s="145"/>
      <c r="H31" s="145"/>
      <c r="I31" s="145"/>
      <c r="J31" s="145"/>
    </row>
    <row r="32" spans="2:10" x14ac:dyDescent="0.2">
      <c r="B32" s="156" t="s">
        <v>216</v>
      </c>
      <c r="C32" s="157"/>
      <c r="D32" s="157"/>
      <c r="E32" s="157"/>
      <c r="F32" s="157"/>
      <c r="G32" s="157"/>
      <c r="H32" s="157"/>
      <c r="I32" s="157"/>
      <c r="J32" s="158"/>
    </row>
    <row r="33" spans="2:10" x14ac:dyDescent="0.2">
      <c r="B33" s="159"/>
      <c r="C33" s="160"/>
      <c r="D33" s="160"/>
      <c r="E33" s="160"/>
      <c r="F33" s="160"/>
      <c r="G33" s="160"/>
      <c r="H33" s="160"/>
      <c r="I33" s="160"/>
      <c r="J33" s="161"/>
    </row>
    <row r="34" spans="2:10" x14ac:dyDescent="0.2">
      <c r="B34" s="159"/>
      <c r="C34" s="160"/>
      <c r="D34" s="160"/>
      <c r="E34" s="160"/>
      <c r="F34" s="160"/>
      <c r="G34" s="160"/>
      <c r="H34" s="160"/>
      <c r="I34" s="160"/>
      <c r="J34" s="161"/>
    </row>
    <row r="35" spans="2:10" x14ac:dyDescent="0.2">
      <c r="B35" s="159"/>
      <c r="C35" s="160"/>
      <c r="D35" s="160"/>
      <c r="E35" s="160"/>
      <c r="F35" s="160"/>
      <c r="G35" s="160"/>
      <c r="H35" s="160"/>
      <c r="I35" s="160"/>
      <c r="J35" s="161"/>
    </row>
    <row r="36" spans="2:10" x14ac:dyDescent="0.2">
      <c r="B36" s="159"/>
      <c r="C36" s="160"/>
      <c r="D36" s="160"/>
      <c r="E36" s="160"/>
      <c r="F36" s="160"/>
      <c r="G36" s="160"/>
      <c r="H36" s="160"/>
      <c r="I36" s="160"/>
      <c r="J36" s="161"/>
    </row>
    <row r="37" spans="2:10" x14ac:dyDescent="0.2">
      <c r="B37" s="159"/>
      <c r="C37" s="160"/>
      <c r="D37" s="160"/>
      <c r="E37" s="160"/>
      <c r="F37" s="160"/>
      <c r="G37" s="160"/>
      <c r="H37" s="160"/>
      <c r="I37" s="160"/>
      <c r="J37" s="161"/>
    </row>
    <row r="38" spans="2:10" x14ac:dyDescent="0.2">
      <c r="B38" s="159"/>
      <c r="C38" s="160"/>
      <c r="D38" s="160"/>
      <c r="E38" s="160"/>
      <c r="F38" s="160"/>
      <c r="G38" s="160"/>
      <c r="H38" s="160"/>
      <c r="I38" s="160"/>
      <c r="J38" s="161"/>
    </row>
    <row r="39" spans="2:10" x14ac:dyDescent="0.2">
      <c r="B39" s="159"/>
      <c r="C39" s="160"/>
      <c r="D39" s="160"/>
      <c r="E39" s="160"/>
      <c r="F39" s="160"/>
      <c r="G39" s="160"/>
      <c r="H39" s="160"/>
      <c r="I39" s="160"/>
      <c r="J39" s="161"/>
    </row>
    <row r="40" spans="2:10" ht="15.75" thickBot="1" x14ac:dyDescent="0.25">
      <c r="B40" s="162"/>
      <c r="C40" s="163"/>
      <c r="D40" s="163"/>
      <c r="E40" s="163"/>
      <c r="F40" s="163"/>
      <c r="G40" s="163"/>
      <c r="H40" s="163"/>
      <c r="I40" s="163"/>
      <c r="J40" s="164"/>
    </row>
    <row r="43" spans="2:10" ht="20.25" x14ac:dyDescent="0.2">
      <c r="B43" s="139" t="s">
        <v>38</v>
      </c>
      <c r="C43" s="141"/>
      <c r="D43" s="18">
        <v>2</v>
      </c>
      <c r="E43" s="168" t="s">
        <v>217</v>
      </c>
      <c r="F43" s="169"/>
      <c r="G43" s="169"/>
      <c r="H43" s="169"/>
      <c r="I43" s="169"/>
      <c r="J43" s="170"/>
    </row>
    <row r="44" spans="2:10" x14ac:dyDescent="0.2">
      <c r="E44" s="19"/>
      <c r="F44" s="19"/>
      <c r="G44" s="19"/>
      <c r="H44" s="19"/>
      <c r="I44" s="19"/>
      <c r="J44" s="19"/>
    </row>
    <row r="45" spans="2:10" ht="16.5" x14ac:dyDescent="0.2">
      <c r="B45" s="139" t="s">
        <v>39</v>
      </c>
      <c r="C45" s="140"/>
      <c r="D45" s="141"/>
      <c r="E45" s="168" t="s">
        <v>52</v>
      </c>
      <c r="F45" s="169"/>
      <c r="G45" s="169"/>
      <c r="H45" s="169"/>
      <c r="I45" s="169"/>
      <c r="J45" s="170"/>
    </row>
    <row r="46" spans="2:10" x14ac:dyDescent="0.2">
      <c r="E46" s="20"/>
      <c r="F46" s="20"/>
      <c r="G46" s="20"/>
      <c r="H46" s="20"/>
      <c r="I46" s="20"/>
      <c r="J46" s="20"/>
    </row>
    <row r="47" spans="2:10" ht="15.75" thickBot="1" x14ac:dyDescent="0.25">
      <c r="E47" s="20"/>
      <c r="F47" s="20"/>
      <c r="G47" s="20"/>
      <c r="H47" s="20"/>
      <c r="I47" s="20"/>
      <c r="J47" s="20"/>
    </row>
    <row r="48" spans="2:10" ht="17.25" thickTop="1" thickBot="1" x14ac:dyDescent="0.3">
      <c r="F48" s="142" t="s">
        <v>40</v>
      </c>
      <c r="G48" s="143"/>
      <c r="H48" s="21"/>
    </row>
    <row r="49" spans="2:10" ht="16.5" thickTop="1" x14ac:dyDescent="0.25">
      <c r="F49" s="22" t="s">
        <v>41</v>
      </c>
      <c r="G49" s="23" t="s">
        <v>42</v>
      </c>
      <c r="H49" s="21"/>
    </row>
    <row r="50" spans="2:10" x14ac:dyDescent="0.2">
      <c r="F50" s="24" t="s">
        <v>53</v>
      </c>
      <c r="G50" s="25">
        <v>6</v>
      </c>
      <c r="H50" s="21"/>
    </row>
    <row r="51" spans="2:10" ht="15.75" thickBot="1" x14ac:dyDescent="0.25">
      <c r="F51" s="26" t="s">
        <v>54</v>
      </c>
      <c r="G51" s="34">
        <v>6</v>
      </c>
      <c r="H51" s="21"/>
    </row>
    <row r="52" spans="2:10" ht="17.25" thickTop="1" thickBot="1" x14ac:dyDescent="0.25">
      <c r="F52" s="27" t="s">
        <v>43</v>
      </c>
      <c r="G52" s="28">
        <f>IF(G50,G51/G50,0)</f>
        <v>1</v>
      </c>
      <c r="H52" s="21"/>
    </row>
    <row r="53" spans="2:10" ht="15.75" thickTop="1" x14ac:dyDescent="0.2">
      <c r="F53" s="29"/>
      <c r="G53" s="29"/>
    </row>
    <row r="54" spans="2:10" ht="16.5" thickBot="1" x14ac:dyDescent="0.25">
      <c r="B54" s="144" t="s">
        <v>44</v>
      </c>
      <c r="C54" s="145"/>
      <c r="D54" s="145"/>
      <c r="E54" s="145"/>
      <c r="F54" s="145"/>
      <c r="G54" s="145"/>
      <c r="H54" s="145"/>
      <c r="I54" s="145"/>
      <c r="J54" s="145"/>
    </row>
    <row r="55" spans="2:10" x14ac:dyDescent="0.2">
      <c r="B55" s="146" t="s">
        <v>218</v>
      </c>
      <c r="C55" s="147"/>
      <c r="D55" s="147"/>
      <c r="E55" s="147"/>
      <c r="F55" s="147"/>
      <c r="G55" s="147"/>
      <c r="H55" s="147"/>
      <c r="I55" s="147"/>
      <c r="J55" s="148"/>
    </row>
    <row r="56" spans="2:10" x14ac:dyDescent="0.2">
      <c r="B56" s="149"/>
      <c r="C56" s="131"/>
      <c r="D56" s="131"/>
      <c r="E56" s="131"/>
      <c r="F56" s="131"/>
      <c r="G56" s="131"/>
      <c r="H56" s="131"/>
      <c r="I56" s="131"/>
      <c r="J56" s="150"/>
    </row>
    <row r="57" spans="2:10" x14ac:dyDescent="0.2">
      <c r="B57" s="149"/>
      <c r="C57" s="131"/>
      <c r="D57" s="131"/>
      <c r="E57" s="131"/>
      <c r="F57" s="131"/>
      <c r="G57" s="131"/>
      <c r="H57" s="131"/>
      <c r="I57" s="131"/>
      <c r="J57" s="150"/>
    </row>
    <row r="58" spans="2:10" x14ac:dyDescent="0.2">
      <c r="B58" s="149"/>
      <c r="C58" s="131"/>
      <c r="D58" s="131"/>
      <c r="E58" s="131"/>
      <c r="F58" s="131"/>
      <c r="G58" s="131"/>
      <c r="H58" s="131"/>
      <c r="I58" s="131"/>
      <c r="J58" s="150"/>
    </row>
    <row r="59" spans="2:10" x14ac:dyDescent="0.2">
      <c r="B59" s="149"/>
      <c r="C59" s="131"/>
      <c r="D59" s="131"/>
      <c r="E59" s="131"/>
      <c r="F59" s="131"/>
      <c r="G59" s="131"/>
      <c r="H59" s="131"/>
      <c r="I59" s="131"/>
      <c r="J59" s="150"/>
    </row>
    <row r="60" spans="2:10" x14ac:dyDescent="0.2">
      <c r="B60" s="149"/>
      <c r="C60" s="131"/>
      <c r="D60" s="131"/>
      <c r="E60" s="131"/>
      <c r="F60" s="131"/>
      <c r="G60" s="131"/>
      <c r="H60" s="131"/>
      <c r="I60" s="131"/>
      <c r="J60" s="150"/>
    </row>
    <row r="61" spans="2:10" x14ac:dyDescent="0.2">
      <c r="B61" s="149"/>
      <c r="C61" s="131"/>
      <c r="D61" s="131"/>
      <c r="E61" s="131"/>
      <c r="F61" s="131"/>
      <c r="G61" s="131"/>
      <c r="H61" s="131"/>
      <c r="I61" s="131"/>
      <c r="J61" s="150"/>
    </row>
    <row r="62" spans="2:10" x14ac:dyDescent="0.2">
      <c r="B62" s="149"/>
      <c r="C62" s="131"/>
      <c r="D62" s="131"/>
      <c r="E62" s="131"/>
      <c r="F62" s="131"/>
      <c r="G62" s="131"/>
      <c r="H62" s="131"/>
      <c r="I62" s="131"/>
      <c r="J62" s="150"/>
    </row>
    <row r="63" spans="2:10" ht="15.75" thickBot="1" x14ac:dyDescent="0.25">
      <c r="B63" s="151"/>
      <c r="C63" s="152"/>
      <c r="D63" s="152"/>
      <c r="E63" s="152"/>
      <c r="F63" s="152"/>
      <c r="G63" s="152"/>
      <c r="H63" s="152"/>
      <c r="I63" s="152"/>
      <c r="J63" s="153"/>
    </row>
    <row r="64" spans="2:10" ht="15.75" thickBot="1" x14ac:dyDescent="0.25">
      <c r="F64" s="30"/>
    </row>
    <row r="65" spans="2:10" ht="17.25" thickTop="1" thickBot="1" x14ac:dyDescent="0.3">
      <c r="E65" s="20"/>
      <c r="F65" s="154" t="s">
        <v>45</v>
      </c>
      <c r="G65" s="155"/>
      <c r="H65" s="31"/>
      <c r="I65" s="20"/>
      <c r="J65" s="20"/>
    </row>
    <row r="66" spans="2:10" ht="16.5" thickTop="1" x14ac:dyDescent="0.25">
      <c r="E66" s="32"/>
      <c r="F66" s="23" t="s">
        <v>41</v>
      </c>
      <c r="G66" s="33" t="s">
        <v>42</v>
      </c>
      <c r="H66" s="21"/>
    </row>
    <row r="67" spans="2:10" x14ac:dyDescent="0.2">
      <c r="F67" s="24" t="s">
        <v>53</v>
      </c>
      <c r="G67" s="25">
        <v>6</v>
      </c>
      <c r="H67" s="21"/>
    </row>
    <row r="68" spans="2:10" ht="15.75" thickBot="1" x14ac:dyDescent="0.25">
      <c r="F68" s="26" t="s">
        <v>54</v>
      </c>
      <c r="G68" s="34">
        <v>6</v>
      </c>
      <c r="H68" s="21"/>
    </row>
    <row r="69" spans="2:10" ht="17.25" thickTop="1" thickBot="1" x14ac:dyDescent="0.25">
      <c r="F69" s="27" t="s">
        <v>43</v>
      </c>
      <c r="G69" s="28">
        <f>IF(G67,G68/G67,0)</f>
        <v>1</v>
      </c>
      <c r="H69" s="21"/>
    </row>
    <row r="70" spans="2:10" ht="15.75" thickTop="1" x14ac:dyDescent="0.2"/>
    <row r="71" spans="2:10" ht="16.5" thickBot="1" x14ac:dyDescent="0.25">
      <c r="B71" s="144" t="s">
        <v>44</v>
      </c>
      <c r="C71" s="145"/>
      <c r="D71" s="145"/>
      <c r="E71" s="145"/>
      <c r="F71" s="145"/>
      <c r="G71" s="145"/>
      <c r="H71" s="145"/>
      <c r="I71" s="145"/>
      <c r="J71" s="145"/>
    </row>
    <row r="72" spans="2:10" x14ac:dyDescent="0.2">
      <c r="B72" s="156" t="s">
        <v>219</v>
      </c>
      <c r="C72" s="157"/>
      <c r="D72" s="157"/>
      <c r="E72" s="157"/>
      <c r="F72" s="157"/>
      <c r="G72" s="157"/>
      <c r="H72" s="157"/>
      <c r="I72" s="157"/>
      <c r="J72" s="158"/>
    </row>
    <row r="73" spans="2:10" x14ac:dyDescent="0.2">
      <c r="B73" s="159"/>
      <c r="C73" s="160"/>
      <c r="D73" s="160"/>
      <c r="E73" s="160"/>
      <c r="F73" s="160"/>
      <c r="G73" s="160"/>
      <c r="H73" s="160"/>
      <c r="I73" s="160"/>
      <c r="J73" s="161"/>
    </row>
    <row r="74" spans="2:10" x14ac:dyDescent="0.2">
      <c r="B74" s="159"/>
      <c r="C74" s="160"/>
      <c r="D74" s="160"/>
      <c r="E74" s="160"/>
      <c r="F74" s="160"/>
      <c r="G74" s="160"/>
      <c r="H74" s="160"/>
      <c r="I74" s="160"/>
      <c r="J74" s="161"/>
    </row>
    <row r="75" spans="2:10" x14ac:dyDescent="0.2">
      <c r="B75" s="159"/>
      <c r="C75" s="160"/>
      <c r="D75" s="160"/>
      <c r="E75" s="160"/>
      <c r="F75" s="160"/>
      <c r="G75" s="160"/>
      <c r="H75" s="160"/>
      <c r="I75" s="160"/>
      <c r="J75" s="161"/>
    </row>
    <row r="76" spans="2:10" x14ac:dyDescent="0.2">
      <c r="B76" s="159"/>
      <c r="C76" s="160"/>
      <c r="D76" s="160"/>
      <c r="E76" s="160"/>
      <c r="F76" s="160"/>
      <c r="G76" s="160"/>
      <c r="H76" s="160"/>
      <c r="I76" s="160"/>
      <c r="J76" s="161"/>
    </row>
    <row r="77" spans="2:10" x14ac:dyDescent="0.2">
      <c r="B77" s="159"/>
      <c r="C77" s="160"/>
      <c r="D77" s="160"/>
      <c r="E77" s="160"/>
      <c r="F77" s="160"/>
      <c r="G77" s="160"/>
      <c r="H77" s="160"/>
      <c r="I77" s="160"/>
      <c r="J77" s="161"/>
    </row>
    <row r="78" spans="2:10" x14ac:dyDescent="0.2">
      <c r="B78" s="159"/>
      <c r="C78" s="160"/>
      <c r="D78" s="160"/>
      <c r="E78" s="160"/>
      <c r="F78" s="160"/>
      <c r="G78" s="160"/>
      <c r="H78" s="160"/>
      <c r="I78" s="160"/>
      <c r="J78" s="161"/>
    </row>
    <row r="79" spans="2:10" x14ac:dyDescent="0.2">
      <c r="B79" s="159"/>
      <c r="C79" s="160"/>
      <c r="D79" s="160"/>
      <c r="E79" s="160"/>
      <c r="F79" s="160"/>
      <c r="G79" s="160"/>
      <c r="H79" s="160"/>
      <c r="I79" s="160"/>
      <c r="J79" s="161"/>
    </row>
    <row r="80" spans="2:10" ht="15.75" thickBot="1" x14ac:dyDescent="0.25">
      <c r="B80" s="162"/>
      <c r="C80" s="163"/>
      <c r="D80" s="163"/>
      <c r="E80" s="163"/>
      <c r="F80" s="163"/>
      <c r="G80" s="163"/>
      <c r="H80" s="163"/>
      <c r="I80" s="163"/>
      <c r="J80" s="164"/>
    </row>
    <row r="83" spans="2:10" ht="20.25" x14ac:dyDescent="0.2">
      <c r="B83" s="139" t="s">
        <v>38</v>
      </c>
      <c r="C83" s="141"/>
      <c r="D83" s="18">
        <v>3</v>
      </c>
      <c r="E83" s="168" t="s">
        <v>55</v>
      </c>
      <c r="F83" s="169"/>
      <c r="G83" s="169"/>
      <c r="H83" s="169"/>
      <c r="I83" s="169"/>
      <c r="J83" s="170"/>
    </row>
    <row r="84" spans="2:10" x14ac:dyDescent="0.2">
      <c r="E84" s="19"/>
      <c r="F84" s="19"/>
      <c r="G84" s="19"/>
      <c r="H84" s="19"/>
      <c r="I84" s="19"/>
      <c r="J84" s="19"/>
    </row>
    <row r="85" spans="2:10" ht="16.5" x14ac:dyDescent="0.2">
      <c r="B85" s="139" t="s">
        <v>39</v>
      </c>
      <c r="C85" s="140"/>
      <c r="D85" s="141"/>
      <c r="E85" s="168" t="s">
        <v>56</v>
      </c>
      <c r="F85" s="169"/>
      <c r="G85" s="169"/>
      <c r="H85" s="169"/>
      <c r="I85" s="169"/>
      <c r="J85" s="170"/>
    </row>
    <row r="86" spans="2:10" x14ac:dyDescent="0.2">
      <c r="E86" s="20"/>
      <c r="F86" s="20"/>
      <c r="G86" s="20"/>
      <c r="H86" s="20"/>
      <c r="I86" s="20"/>
      <c r="J86" s="20"/>
    </row>
    <row r="87" spans="2:10" ht="15.75" thickBot="1" x14ac:dyDescent="0.25">
      <c r="E87" s="20"/>
      <c r="F87" s="20"/>
      <c r="G87" s="20"/>
      <c r="H87" s="20"/>
      <c r="I87" s="20"/>
      <c r="J87" s="20"/>
    </row>
    <row r="88" spans="2:10" ht="17.25" thickTop="1" thickBot="1" x14ac:dyDescent="0.3">
      <c r="F88" s="142" t="s">
        <v>40</v>
      </c>
      <c r="G88" s="143"/>
      <c r="H88" s="21"/>
    </row>
    <row r="89" spans="2:10" ht="16.5" thickTop="1" x14ac:dyDescent="0.25">
      <c r="F89" s="22" t="s">
        <v>41</v>
      </c>
      <c r="G89" s="23" t="s">
        <v>42</v>
      </c>
      <c r="H89" s="21"/>
    </row>
    <row r="90" spans="2:10" x14ac:dyDescent="0.2">
      <c r="F90" s="24" t="s">
        <v>57</v>
      </c>
      <c r="G90" s="25">
        <v>5</v>
      </c>
      <c r="H90" s="21"/>
    </row>
    <row r="91" spans="2:10" ht="15.75" thickBot="1" x14ac:dyDescent="0.25">
      <c r="F91" s="26" t="s">
        <v>58</v>
      </c>
      <c r="G91" s="34">
        <v>4</v>
      </c>
      <c r="H91" s="21"/>
    </row>
    <row r="92" spans="2:10" ht="17.25" thickTop="1" thickBot="1" x14ac:dyDescent="0.25">
      <c r="F92" s="27" t="s">
        <v>43</v>
      </c>
      <c r="G92" s="28">
        <f>IF(G90,G91/G90,0)</f>
        <v>0.8</v>
      </c>
      <c r="H92" s="21"/>
    </row>
    <row r="93" spans="2:10" ht="15.75" thickTop="1" x14ac:dyDescent="0.2">
      <c r="F93" s="29"/>
      <c r="G93" s="29"/>
    </row>
    <row r="94" spans="2:10" ht="16.5" thickBot="1" x14ac:dyDescent="0.25">
      <c r="B94" s="144" t="s">
        <v>44</v>
      </c>
      <c r="C94" s="145"/>
      <c r="D94" s="145"/>
      <c r="E94" s="145"/>
      <c r="F94" s="145"/>
      <c r="G94" s="145"/>
      <c r="H94" s="145"/>
      <c r="I94" s="145"/>
      <c r="J94" s="145"/>
    </row>
    <row r="95" spans="2:10" x14ac:dyDescent="0.2">
      <c r="B95" s="146" t="s">
        <v>220</v>
      </c>
      <c r="C95" s="147"/>
      <c r="D95" s="147"/>
      <c r="E95" s="147"/>
      <c r="F95" s="147"/>
      <c r="G95" s="147"/>
      <c r="H95" s="147"/>
      <c r="I95" s="147"/>
      <c r="J95" s="148"/>
    </row>
    <row r="96" spans="2:10" x14ac:dyDescent="0.2">
      <c r="B96" s="149"/>
      <c r="C96" s="131"/>
      <c r="D96" s="131"/>
      <c r="E96" s="131"/>
      <c r="F96" s="131"/>
      <c r="G96" s="131"/>
      <c r="H96" s="131"/>
      <c r="I96" s="131"/>
      <c r="J96" s="150"/>
    </row>
    <row r="97" spans="2:10" x14ac:dyDescent="0.2">
      <c r="B97" s="149"/>
      <c r="C97" s="131"/>
      <c r="D97" s="131"/>
      <c r="E97" s="131"/>
      <c r="F97" s="131"/>
      <c r="G97" s="131"/>
      <c r="H97" s="131"/>
      <c r="I97" s="131"/>
      <c r="J97" s="150"/>
    </row>
    <row r="98" spans="2:10" x14ac:dyDescent="0.2">
      <c r="B98" s="149"/>
      <c r="C98" s="131"/>
      <c r="D98" s="131"/>
      <c r="E98" s="131"/>
      <c r="F98" s="131"/>
      <c r="G98" s="131"/>
      <c r="H98" s="131"/>
      <c r="I98" s="131"/>
      <c r="J98" s="150"/>
    </row>
    <row r="99" spans="2:10" x14ac:dyDescent="0.2">
      <c r="B99" s="149"/>
      <c r="C99" s="131"/>
      <c r="D99" s="131"/>
      <c r="E99" s="131"/>
      <c r="F99" s="131"/>
      <c r="G99" s="131"/>
      <c r="H99" s="131"/>
      <c r="I99" s="131"/>
      <c r="J99" s="150"/>
    </row>
    <row r="100" spans="2:10" x14ac:dyDescent="0.2">
      <c r="B100" s="149"/>
      <c r="C100" s="131"/>
      <c r="D100" s="131"/>
      <c r="E100" s="131"/>
      <c r="F100" s="131"/>
      <c r="G100" s="131"/>
      <c r="H100" s="131"/>
      <c r="I100" s="131"/>
      <c r="J100" s="150"/>
    </row>
    <row r="101" spans="2:10" x14ac:dyDescent="0.2">
      <c r="B101" s="149"/>
      <c r="C101" s="131"/>
      <c r="D101" s="131"/>
      <c r="E101" s="131"/>
      <c r="F101" s="131"/>
      <c r="G101" s="131"/>
      <c r="H101" s="131"/>
      <c r="I101" s="131"/>
      <c r="J101" s="150"/>
    </row>
    <row r="102" spans="2:10" x14ac:dyDescent="0.2">
      <c r="B102" s="149"/>
      <c r="C102" s="131"/>
      <c r="D102" s="131"/>
      <c r="E102" s="131"/>
      <c r="F102" s="131"/>
      <c r="G102" s="131"/>
      <c r="H102" s="131"/>
      <c r="I102" s="131"/>
      <c r="J102" s="150"/>
    </row>
    <row r="103" spans="2:10" ht="15.75" thickBot="1" x14ac:dyDescent="0.25">
      <c r="B103" s="151"/>
      <c r="C103" s="152"/>
      <c r="D103" s="152"/>
      <c r="E103" s="152"/>
      <c r="F103" s="152"/>
      <c r="G103" s="152"/>
      <c r="H103" s="152"/>
      <c r="I103" s="152"/>
      <c r="J103" s="153"/>
    </row>
    <row r="104" spans="2:10" ht="15.75" thickBot="1" x14ac:dyDescent="0.25">
      <c r="F104" s="30"/>
    </row>
    <row r="105" spans="2:10" ht="17.25" thickTop="1" thickBot="1" x14ac:dyDescent="0.3">
      <c r="E105" s="20"/>
      <c r="F105" s="154" t="s">
        <v>45</v>
      </c>
      <c r="G105" s="155"/>
      <c r="H105" s="31"/>
      <c r="I105" s="20"/>
      <c r="J105" s="20"/>
    </row>
    <row r="106" spans="2:10" ht="16.5" thickTop="1" x14ac:dyDescent="0.25">
      <c r="E106" s="32"/>
      <c r="F106" s="23" t="s">
        <v>41</v>
      </c>
      <c r="G106" s="33" t="s">
        <v>42</v>
      </c>
      <c r="H106" s="21"/>
    </row>
    <row r="107" spans="2:10" x14ac:dyDescent="0.2">
      <c r="F107" s="24" t="s">
        <v>57</v>
      </c>
      <c r="G107" s="25">
        <v>4</v>
      </c>
      <c r="H107" s="21"/>
    </row>
    <row r="108" spans="2:10" ht="15.75" thickBot="1" x14ac:dyDescent="0.25">
      <c r="F108" s="26" t="s">
        <v>58</v>
      </c>
      <c r="G108" s="34">
        <v>4</v>
      </c>
      <c r="H108" s="21"/>
    </row>
    <row r="109" spans="2:10" ht="17.25" thickTop="1" thickBot="1" x14ac:dyDescent="0.25">
      <c r="F109" s="27" t="s">
        <v>43</v>
      </c>
      <c r="G109" s="28">
        <f>IF(G107,G108/G107,0)</f>
        <v>1</v>
      </c>
      <c r="H109" s="21"/>
    </row>
    <row r="110" spans="2:10" ht="15.75" thickTop="1" x14ac:dyDescent="0.2"/>
    <row r="111" spans="2:10" ht="16.5" thickBot="1" x14ac:dyDescent="0.25">
      <c r="B111" s="144" t="s">
        <v>44</v>
      </c>
      <c r="C111" s="145"/>
      <c r="D111" s="145"/>
      <c r="E111" s="145"/>
      <c r="F111" s="145"/>
      <c r="G111" s="145"/>
      <c r="H111" s="145"/>
      <c r="I111" s="145"/>
      <c r="J111" s="145"/>
    </row>
    <row r="112" spans="2:10" x14ac:dyDescent="0.2">
      <c r="B112" s="156" t="s">
        <v>221</v>
      </c>
      <c r="C112" s="157"/>
      <c r="D112" s="157"/>
      <c r="E112" s="157"/>
      <c r="F112" s="157"/>
      <c r="G112" s="157"/>
      <c r="H112" s="157"/>
      <c r="I112" s="157"/>
      <c r="J112" s="158"/>
    </row>
    <row r="113" spans="2:10" x14ac:dyDescent="0.2">
      <c r="B113" s="159"/>
      <c r="C113" s="160"/>
      <c r="D113" s="160"/>
      <c r="E113" s="160"/>
      <c r="F113" s="160"/>
      <c r="G113" s="160"/>
      <c r="H113" s="160"/>
      <c r="I113" s="160"/>
      <c r="J113" s="161"/>
    </row>
    <row r="114" spans="2:10" x14ac:dyDescent="0.2">
      <c r="B114" s="159"/>
      <c r="C114" s="160"/>
      <c r="D114" s="160"/>
      <c r="E114" s="160"/>
      <c r="F114" s="160"/>
      <c r="G114" s="160"/>
      <c r="H114" s="160"/>
      <c r="I114" s="160"/>
      <c r="J114" s="161"/>
    </row>
    <row r="115" spans="2:10" x14ac:dyDescent="0.2">
      <c r="B115" s="159"/>
      <c r="C115" s="160"/>
      <c r="D115" s="160"/>
      <c r="E115" s="160"/>
      <c r="F115" s="160"/>
      <c r="G115" s="160"/>
      <c r="H115" s="160"/>
      <c r="I115" s="160"/>
      <c r="J115" s="161"/>
    </row>
    <row r="116" spans="2:10" x14ac:dyDescent="0.2">
      <c r="B116" s="159"/>
      <c r="C116" s="160"/>
      <c r="D116" s="160"/>
      <c r="E116" s="160"/>
      <c r="F116" s="160"/>
      <c r="G116" s="160"/>
      <c r="H116" s="160"/>
      <c r="I116" s="160"/>
      <c r="J116" s="161"/>
    </row>
    <row r="117" spans="2:10" x14ac:dyDescent="0.2">
      <c r="B117" s="159"/>
      <c r="C117" s="160"/>
      <c r="D117" s="160"/>
      <c r="E117" s="160"/>
      <c r="F117" s="160"/>
      <c r="G117" s="160"/>
      <c r="H117" s="160"/>
      <c r="I117" s="160"/>
      <c r="J117" s="161"/>
    </row>
    <row r="118" spans="2:10" x14ac:dyDescent="0.2">
      <c r="B118" s="159"/>
      <c r="C118" s="160"/>
      <c r="D118" s="160"/>
      <c r="E118" s="160"/>
      <c r="F118" s="160"/>
      <c r="G118" s="160"/>
      <c r="H118" s="160"/>
      <c r="I118" s="160"/>
      <c r="J118" s="161"/>
    </row>
    <row r="119" spans="2:10" x14ac:dyDescent="0.2">
      <c r="B119" s="159"/>
      <c r="C119" s="160"/>
      <c r="D119" s="160"/>
      <c r="E119" s="160"/>
      <c r="F119" s="160"/>
      <c r="G119" s="160"/>
      <c r="H119" s="160"/>
      <c r="I119" s="160"/>
      <c r="J119" s="161"/>
    </row>
    <row r="120" spans="2:10" ht="15.75" thickBot="1" x14ac:dyDescent="0.25">
      <c r="B120" s="162"/>
      <c r="C120" s="163"/>
      <c r="D120" s="163"/>
      <c r="E120" s="163"/>
      <c r="F120" s="163"/>
      <c r="G120" s="163"/>
      <c r="H120" s="163"/>
      <c r="I120" s="163"/>
      <c r="J120" s="164"/>
    </row>
    <row r="123" spans="2:10" ht="20.25" x14ac:dyDescent="0.2">
      <c r="B123" s="139" t="s">
        <v>38</v>
      </c>
      <c r="C123" s="141"/>
      <c r="D123" s="18">
        <v>4</v>
      </c>
      <c r="E123" s="168" t="s">
        <v>59</v>
      </c>
      <c r="F123" s="169"/>
      <c r="G123" s="169"/>
      <c r="H123" s="169"/>
      <c r="I123" s="169"/>
      <c r="J123" s="170"/>
    </row>
    <row r="124" spans="2:10" x14ac:dyDescent="0.2">
      <c r="E124" s="19"/>
      <c r="F124" s="19"/>
      <c r="G124" s="19"/>
      <c r="H124" s="19"/>
      <c r="I124" s="19"/>
      <c r="J124" s="19"/>
    </row>
    <row r="125" spans="2:10" ht="16.5" x14ac:dyDescent="0.2">
      <c r="B125" s="139" t="s">
        <v>39</v>
      </c>
      <c r="C125" s="140"/>
      <c r="D125" s="141"/>
      <c r="E125" s="168" t="s">
        <v>64</v>
      </c>
      <c r="F125" s="169"/>
      <c r="G125" s="169"/>
      <c r="H125" s="169"/>
      <c r="I125" s="169"/>
      <c r="J125" s="170"/>
    </row>
    <row r="126" spans="2:10" x14ac:dyDescent="0.2">
      <c r="E126" s="20"/>
      <c r="F126" s="20"/>
      <c r="G126" s="20"/>
      <c r="H126" s="20"/>
      <c r="I126" s="20"/>
      <c r="J126" s="20"/>
    </row>
    <row r="127" spans="2:10" ht="15.75" thickBot="1" x14ac:dyDescent="0.25">
      <c r="E127" s="20"/>
      <c r="F127" s="20"/>
      <c r="G127" s="20"/>
      <c r="H127" s="20"/>
      <c r="I127" s="20"/>
      <c r="J127" s="20"/>
    </row>
    <row r="128" spans="2:10" ht="17.25" thickTop="1" thickBot="1" x14ac:dyDescent="0.3">
      <c r="F128" s="142" t="s">
        <v>40</v>
      </c>
      <c r="G128" s="143"/>
      <c r="H128" s="21"/>
    </row>
    <row r="129" spans="2:10" ht="16.5" thickTop="1" x14ac:dyDescent="0.25">
      <c r="F129" s="22" t="s">
        <v>41</v>
      </c>
      <c r="G129" s="23" t="s">
        <v>42</v>
      </c>
      <c r="H129" s="21"/>
    </row>
    <row r="130" spans="2:10" x14ac:dyDescent="0.2">
      <c r="F130" s="24" t="s">
        <v>65</v>
      </c>
      <c r="G130" s="25">
        <v>0</v>
      </c>
      <c r="H130" s="21"/>
    </row>
    <row r="131" spans="2:10" ht="15.75" thickBot="1" x14ac:dyDescent="0.25">
      <c r="F131" s="26" t="s">
        <v>60</v>
      </c>
      <c r="G131" s="34">
        <v>19</v>
      </c>
      <c r="H131" s="21"/>
    </row>
    <row r="132" spans="2:10" ht="17.25" thickTop="1" thickBot="1" x14ac:dyDescent="0.25">
      <c r="F132" s="27" t="s">
        <v>43</v>
      </c>
      <c r="G132" s="28">
        <f>IF(G130,G131/G130,0)</f>
        <v>0</v>
      </c>
      <c r="H132" s="21"/>
    </row>
    <row r="133" spans="2:10" ht="15.75" thickTop="1" x14ac:dyDescent="0.2">
      <c r="F133" s="29"/>
      <c r="G133" s="29"/>
    </row>
    <row r="134" spans="2:10" ht="16.5" thickBot="1" x14ac:dyDescent="0.25">
      <c r="B134" s="144" t="s">
        <v>44</v>
      </c>
      <c r="C134" s="145"/>
      <c r="D134" s="145"/>
      <c r="E134" s="145"/>
      <c r="F134" s="145"/>
      <c r="G134" s="145"/>
      <c r="H134" s="145"/>
      <c r="I134" s="145"/>
      <c r="J134" s="145"/>
    </row>
    <row r="135" spans="2:10" x14ac:dyDescent="0.2">
      <c r="B135" s="146" t="s">
        <v>222</v>
      </c>
      <c r="C135" s="147"/>
      <c r="D135" s="147"/>
      <c r="E135" s="147"/>
      <c r="F135" s="147"/>
      <c r="G135" s="147"/>
      <c r="H135" s="147"/>
      <c r="I135" s="147"/>
      <c r="J135" s="148"/>
    </row>
    <row r="136" spans="2:10" x14ac:dyDescent="0.2">
      <c r="B136" s="149"/>
      <c r="C136" s="131"/>
      <c r="D136" s="131"/>
      <c r="E136" s="131"/>
      <c r="F136" s="131"/>
      <c r="G136" s="131"/>
      <c r="H136" s="131"/>
      <c r="I136" s="131"/>
      <c r="J136" s="150"/>
    </row>
    <row r="137" spans="2:10" x14ac:dyDescent="0.2">
      <c r="B137" s="149"/>
      <c r="C137" s="131"/>
      <c r="D137" s="131"/>
      <c r="E137" s="131"/>
      <c r="F137" s="131"/>
      <c r="G137" s="131"/>
      <c r="H137" s="131"/>
      <c r="I137" s="131"/>
      <c r="J137" s="150"/>
    </row>
    <row r="138" spans="2:10" x14ac:dyDescent="0.2">
      <c r="B138" s="149"/>
      <c r="C138" s="131"/>
      <c r="D138" s="131"/>
      <c r="E138" s="131"/>
      <c r="F138" s="131"/>
      <c r="G138" s="131"/>
      <c r="H138" s="131"/>
      <c r="I138" s="131"/>
      <c r="J138" s="150"/>
    </row>
    <row r="139" spans="2:10" x14ac:dyDescent="0.2">
      <c r="B139" s="149"/>
      <c r="C139" s="131"/>
      <c r="D139" s="131"/>
      <c r="E139" s="131"/>
      <c r="F139" s="131"/>
      <c r="G139" s="131"/>
      <c r="H139" s="131"/>
      <c r="I139" s="131"/>
      <c r="J139" s="150"/>
    </row>
    <row r="140" spans="2:10" x14ac:dyDescent="0.2">
      <c r="B140" s="149"/>
      <c r="C140" s="131"/>
      <c r="D140" s="131"/>
      <c r="E140" s="131"/>
      <c r="F140" s="131"/>
      <c r="G140" s="131"/>
      <c r="H140" s="131"/>
      <c r="I140" s="131"/>
      <c r="J140" s="150"/>
    </row>
    <row r="141" spans="2:10" x14ac:dyDescent="0.2">
      <c r="B141" s="149"/>
      <c r="C141" s="131"/>
      <c r="D141" s="131"/>
      <c r="E141" s="131"/>
      <c r="F141" s="131"/>
      <c r="G141" s="131"/>
      <c r="H141" s="131"/>
      <c r="I141" s="131"/>
      <c r="J141" s="150"/>
    </row>
    <row r="142" spans="2:10" x14ac:dyDescent="0.2">
      <c r="B142" s="149"/>
      <c r="C142" s="131"/>
      <c r="D142" s="131"/>
      <c r="E142" s="131"/>
      <c r="F142" s="131"/>
      <c r="G142" s="131"/>
      <c r="H142" s="131"/>
      <c r="I142" s="131"/>
      <c r="J142" s="150"/>
    </row>
    <row r="143" spans="2:10" ht="15.75" thickBot="1" x14ac:dyDescent="0.25">
      <c r="B143" s="151"/>
      <c r="C143" s="152"/>
      <c r="D143" s="152"/>
      <c r="E143" s="152"/>
      <c r="F143" s="152"/>
      <c r="G143" s="152"/>
      <c r="H143" s="152"/>
      <c r="I143" s="152"/>
      <c r="J143" s="153"/>
    </row>
    <row r="144" spans="2:10" ht="15.75" thickBot="1" x14ac:dyDescent="0.25">
      <c r="F144" s="30"/>
    </row>
    <row r="145" spans="2:10" ht="17.25" thickTop="1" thickBot="1" x14ac:dyDescent="0.3">
      <c r="E145" s="20"/>
      <c r="F145" s="154" t="s">
        <v>45</v>
      </c>
      <c r="G145" s="155"/>
      <c r="H145" s="31"/>
      <c r="I145" s="20"/>
      <c r="J145" s="20"/>
    </row>
    <row r="146" spans="2:10" ht="16.5" thickTop="1" x14ac:dyDescent="0.25">
      <c r="E146" s="32"/>
      <c r="F146" s="23" t="s">
        <v>41</v>
      </c>
      <c r="G146" s="33" t="s">
        <v>42</v>
      </c>
      <c r="H146" s="21"/>
    </row>
    <row r="147" spans="2:10" x14ac:dyDescent="0.2">
      <c r="F147" s="50" t="s">
        <v>65</v>
      </c>
      <c r="G147" s="51"/>
      <c r="H147" s="21"/>
    </row>
    <row r="148" spans="2:10" ht="15.75" thickBot="1" x14ac:dyDescent="0.25">
      <c r="F148" s="52" t="s">
        <v>60</v>
      </c>
      <c r="G148" s="53"/>
      <c r="H148" s="21"/>
    </row>
    <row r="149" spans="2:10" ht="17.25" thickTop="1" thickBot="1" x14ac:dyDescent="0.25">
      <c r="F149" s="27" t="s">
        <v>43</v>
      </c>
      <c r="G149" s="28">
        <f>IF(G147,G148/G147,0)</f>
        <v>0</v>
      </c>
      <c r="H149" s="21"/>
    </row>
    <row r="150" spans="2:10" ht="15.75" thickTop="1" x14ac:dyDescent="0.2"/>
    <row r="151" spans="2:10" ht="16.5" thickBot="1" x14ac:dyDescent="0.25">
      <c r="B151" s="144" t="s">
        <v>44</v>
      </c>
      <c r="C151" s="145"/>
      <c r="D151" s="145"/>
      <c r="E151" s="145"/>
      <c r="F151" s="145"/>
      <c r="G151" s="145"/>
      <c r="H151" s="145"/>
      <c r="I151" s="145"/>
      <c r="J151" s="145"/>
    </row>
    <row r="152" spans="2:10" x14ac:dyDescent="0.2">
      <c r="B152" s="171"/>
      <c r="C152" s="172"/>
      <c r="D152" s="172"/>
      <c r="E152" s="172"/>
      <c r="F152" s="172"/>
      <c r="G152" s="172"/>
      <c r="H152" s="172"/>
      <c r="I152" s="172"/>
      <c r="J152" s="173"/>
    </row>
    <row r="153" spans="2:10" x14ac:dyDescent="0.2">
      <c r="B153" s="174"/>
      <c r="C153" s="175"/>
      <c r="D153" s="175"/>
      <c r="E153" s="175"/>
      <c r="F153" s="175"/>
      <c r="G153" s="175"/>
      <c r="H153" s="175"/>
      <c r="I153" s="175"/>
      <c r="J153" s="176"/>
    </row>
    <row r="154" spans="2:10" x14ac:dyDescent="0.2">
      <c r="B154" s="174"/>
      <c r="C154" s="175"/>
      <c r="D154" s="175"/>
      <c r="E154" s="175"/>
      <c r="F154" s="175"/>
      <c r="G154" s="175"/>
      <c r="H154" s="175"/>
      <c r="I154" s="175"/>
      <c r="J154" s="176"/>
    </row>
    <row r="155" spans="2:10" x14ac:dyDescent="0.2">
      <c r="B155" s="174"/>
      <c r="C155" s="175"/>
      <c r="D155" s="175"/>
      <c r="E155" s="175"/>
      <c r="F155" s="175"/>
      <c r="G155" s="175"/>
      <c r="H155" s="175"/>
      <c r="I155" s="175"/>
      <c r="J155" s="176"/>
    </row>
    <row r="156" spans="2:10" x14ac:dyDescent="0.2">
      <c r="B156" s="174"/>
      <c r="C156" s="175"/>
      <c r="D156" s="175"/>
      <c r="E156" s="175"/>
      <c r="F156" s="175"/>
      <c r="G156" s="175"/>
      <c r="H156" s="175"/>
      <c r="I156" s="175"/>
      <c r="J156" s="176"/>
    </row>
    <row r="157" spans="2:10" x14ac:dyDescent="0.2">
      <c r="B157" s="174"/>
      <c r="C157" s="175"/>
      <c r="D157" s="175"/>
      <c r="E157" s="175"/>
      <c r="F157" s="175"/>
      <c r="G157" s="175"/>
      <c r="H157" s="175"/>
      <c r="I157" s="175"/>
      <c r="J157" s="176"/>
    </row>
    <row r="158" spans="2:10" x14ac:dyDescent="0.2">
      <c r="B158" s="174"/>
      <c r="C158" s="175"/>
      <c r="D158" s="175"/>
      <c r="E158" s="175"/>
      <c r="F158" s="175"/>
      <c r="G158" s="175"/>
      <c r="H158" s="175"/>
      <c r="I158" s="175"/>
      <c r="J158" s="176"/>
    </row>
    <row r="159" spans="2:10" x14ac:dyDescent="0.2">
      <c r="B159" s="174"/>
      <c r="C159" s="175"/>
      <c r="D159" s="175"/>
      <c r="E159" s="175"/>
      <c r="F159" s="175"/>
      <c r="G159" s="175"/>
      <c r="H159" s="175"/>
      <c r="I159" s="175"/>
      <c r="J159" s="176"/>
    </row>
    <row r="160" spans="2:10" ht="15.75" thickBot="1" x14ac:dyDescent="0.25">
      <c r="B160" s="177"/>
      <c r="C160" s="178"/>
      <c r="D160" s="178"/>
      <c r="E160" s="178"/>
      <c r="F160" s="178"/>
      <c r="G160" s="178"/>
      <c r="H160" s="178"/>
      <c r="I160" s="178"/>
      <c r="J160" s="179"/>
    </row>
    <row r="163" spans="2:10" ht="20.25" x14ac:dyDescent="0.2">
      <c r="B163" s="139" t="s">
        <v>38</v>
      </c>
      <c r="C163" s="141"/>
      <c r="D163" s="18">
        <v>5</v>
      </c>
      <c r="E163" s="168" t="s">
        <v>223</v>
      </c>
      <c r="F163" s="169"/>
      <c r="G163" s="169"/>
      <c r="H163" s="169"/>
      <c r="I163" s="169"/>
      <c r="J163" s="170"/>
    </row>
    <row r="164" spans="2:10" x14ac:dyDescent="0.2">
      <c r="E164" s="19"/>
      <c r="F164" s="19"/>
      <c r="G164" s="19"/>
      <c r="H164" s="19"/>
      <c r="I164" s="19"/>
      <c r="J164" s="19"/>
    </row>
    <row r="165" spans="2:10" ht="16.5" x14ac:dyDescent="0.2">
      <c r="B165" s="139" t="s">
        <v>39</v>
      </c>
      <c r="C165" s="140"/>
      <c r="D165" s="141"/>
      <c r="E165" s="168" t="s">
        <v>224</v>
      </c>
      <c r="F165" s="169"/>
      <c r="G165" s="169"/>
      <c r="H165" s="169"/>
      <c r="I165" s="169"/>
      <c r="J165" s="170"/>
    </row>
    <row r="166" spans="2:10" x14ac:dyDescent="0.2">
      <c r="E166" s="20"/>
      <c r="F166" s="20"/>
      <c r="G166" s="20"/>
      <c r="H166" s="20"/>
      <c r="I166" s="20"/>
      <c r="J166" s="20"/>
    </row>
    <row r="167" spans="2:10" ht="15.75" thickBot="1" x14ac:dyDescent="0.25">
      <c r="E167" s="20"/>
      <c r="F167" s="20"/>
      <c r="G167" s="20"/>
      <c r="H167" s="20"/>
      <c r="I167" s="20"/>
      <c r="J167" s="20"/>
    </row>
    <row r="168" spans="2:10" ht="17.25" thickTop="1" thickBot="1" x14ac:dyDescent="0.3">
      <c r="F168" s="142" t="s">
        <v>40</v>
      </c>
      <c r="G168" s="143"/>
      <c r="H168" s="21"/>
    </row>
    <row r="169" spans="2:10" ht="16.5" thickTop="1" x14ac:dyDescent="0.25">
      <c r="F169" s="22" t="s">
        <v>41</v>
      </c>
      <c r="G169" s="23" t="s">
        <v>42</v>
      </c>
      <c r="H169" s="21"/>
    </row>
    <row r="170" spans="2:10" x14ac:dyDescent="0.2">
      <c r="F170" s="43" t="s">
        <v>225</v>
      </c>
      <c r="G170" s="25">
        <v>0</v>
      </c>
      <c r="H170" s="21"/>
    </row>
    <row r="171" spans="2:10" ht="15.75" thickBot="1" x14ac:dyDescent="0.25">
      <c r="F171" s="44" t="s">
        <v>226</v>
      </c>
      <c r="G171" s="34">
        <v>0</v>
      </c>
      <c r="H171" s="21"/>
    </row>
    <row r="172" spans="2:10" ht="17.25" thickTop="1" thickBot="1" x14ac:dyDescent="0.25">
      <c r="F172" s="27" t="s">
        <v>43</v>
      </c>
      <c r="G172" s="28">
        <f>IF(G170,G171/G170,0)</f>
        <v>0</v>
      </c>
      <c r="H172" s="21"/>
    </row>
    <row r="173" spans="2:10" ht="15.75" thickTop="1" x14ac:dyDescent="0.2">
      <c r="F173" s="29"/>
      <c r="G173" s="29"/>
    </row>
    <row r="174" spans="2:10" ht="16.5" thickBot="1" x14ac:dyDescent="0.25">
      <c r="B174" s="144" t="s">
        <v>44</v>
      </c>
      <c r="C174" s="145"/>
      <c r="D174" s="145"/>
      <c r="E174" s="145"/>
      <c r="F174" s="145"/>
      <c r="G174" s="145"/>
      <c r="H174" s="145"/>
      <c r="I174" s="145"/>
      <c r="J174" s="145"/>
    </row>
    <row r="175" spans="2:10" x14ac:dyDescent="0.2">
      <c r="B175" s="146" t="s">
        <v>227</v>
      </c>
      <c r="C175" s="147"/>
      <c r="D175" s="147"/>
      <c r="E175" s="147"/>
      <c r="F175" s="147"/>
      <c r="G175" s="147"/>
      <c r="H175" s="147"/>
      <c r="I175" s="147"/>
      <c r="J175" s="148"/>
    </row>
    <row r="176" spans="2:10" x14ac:dyDescent="0.2">
      <c r="B176" s="149"/>
      <c r="C176" s="131"/>
      <c r="D176" s="131"/>
      <c r="E176" s="131"/>
      <c r="F176" s="131"/>
      <c r="G176" s="131"/>
      <c r="H176" s="131"/>
      <c r="I176" s="131"/>
      <c r="J176" s="150"/>
    </row>
    <row r="177" spans="2:10" x14ac:dyDescent="0.2">
      <c r="B177" s="149"/>
      <c r="C177" s="131"/>
      <c r="D177" s="131"/>
      <c r="E177" s="131"/>
      <c r="F177" s="131"/>
      <c r="G177" s="131"/>
      <c r="H177" s="131"/>
      <c r="I177" s="131"/>
      <c r="J177" s="150"/>
    </row>
    <row r="178" spans="2:10" x14ac:dyDescent="0.2">
      <c r="B178" s="149"/>
      <c r="C178" s="131"/>
      <c r="D178" s="131"/>
      <c r="E178" s="131"/>
      <c r="F178" s="131"/>
      <c r="G178" s="131"/>
      <c r="H178" s="131"/>
      <c r="I178" s="131"/>
      <c r="J178" s="150"/>
    </row>
    <row r="179" spans="2:10" x14ac:dyDescent="0.2">
      <c r="B179" s="149"/>
      <c r="C179" s="131"/>
      <c r="D179" s="131"/>
      <c r="E179" s="131"/>
      <c r="F179" s="131"/>
      <c r="G179" s="131"/>
      <c r="H179" s="131"/>
      <c r="I179" s="131"/>
      <c r="J179" s="150"/>
    </row>
    <row r="180" spans="2:10" x14ac:dyDescent="0.2">
      <c r="B180" s="149"/>
      <c r="C180" s="131"/>
      <c r="D180" s="131"/>
      <c r="E180" s="131"/>
      <c r="F180" s="131"/>
      <c r="G180" s="131"/>
      <c r="H180" s="131"/>
      <c r="I180" s="131"/>
      <c r="J180" s="150"/>
    </row>
    <row r="181" spans="2:10" x14ac:dyDescent="0.2">
      <c r="B181" s="149"/>
      <c r="C181" s="131"/>
      <c r="D181" s="131"/>
      <c r="E181" s="131"/>
      <c r="F181" s="131"/>
      <c r="G181" s="131"/>
      <c r="H181" s="131"/>
      <c r="I181" s="131"/>
      <c r="J181" s="150"/>
    </row>
    <row r="182" spans="2:10" x14ac:dyDescent="0.2">
      <c r="B182" s="149"/>
      <c r="C182" s="131"/>
      <c r="D182" s="131"/>
      <c r="E182" s="131"/>
      <c r="F182" s="131"/>
      <c r="G182" s="131"/>
      <c r="H182" s="131"/>
      <c r="I182" s="131"/>
      <c r="J182" s="150"/>
    </row>
    <row r="183" spans="2:10" ht="15.75" thickBot="1" x14ac:dyDescent="0.25">
      <c r="B183" s="151"/>
      <c r="C183" s="152"/>
      <c r="D183" s="152"/>
      <c r="E183" s="152"/>
      <c r="F183" s="152"/>
      <c r="G183" s="152"/>
      <c r="H183" s="152"/>
      <c r="I183" s="152"/>
      <c r="J183" s="153"/>
    </row>
    <row r="184" spans="2:10" ht="15.75" thickBot="1" x14ac:dyDescent="0.25">
      <c r="F184" s="30"/>
    </row>
    <row r="185" spans="2:10" ht="17.25" thickTop="1" thickBot="1" x14ac:dyDescent="0.3">
      <c r="E185" s="20"/>
      <c r="F185" s="154" t="s">
        <v>45</v>
      </c>
      <c r="G185" s="155"/>
      <c r="H185" s="31"/>
      <c r="I185" s="20"/>
      <c r="J185" s="20"/>
    </row>
    <row r="186" spans="2:10" ht="16.5" thickTop="1" x14ac:dyDescent="0.25">
      <c r="E186" s="32"/>
      <c r="F186" s="23" t="s">
        <v>41</v>
      </c>
      <c r="G186" s="33" t="s">
        <v>42</v>
      </c>
      <c r="H186" s="21"/>
    </row>
    <row r="187" spans="2:10" x14ac:dyDescent="0.2">
      <c r="F187" s="43" t="s">
        <v>225</v>
      </c>
      <c r="G187" s="25">
        <v>200</v>
      </c>
      <c r="H187" s="21"/>
    </row>
    <row r="188" spans="2:10" ht="15.75" thickBot="1" x14ac:dyDescent="0.25">
      <c r="F188" s="44" t="s">
        <v>226</v>
      </c>
      <c r="G188" s="34">
        <v>195</v>
      </c>
      <c r="H188" s="21"/>
    </row>
    <row r="189" spans="2:10" ht="17.25" thickTop="1" thickBot="1" x14ac:dyDescent="0.25">
      <c r="F189" s="27" t="s">
        <v>43</v>
      </c>
      <c r="G189" s="28">
        <f>IF(G187,G188/G187,0)</f>
        <v>0.97499999999999998</v>
      </c>
      <c r="H189" s="21"/>
    </row>
    <row r="190" spans="2:10" ht="15.75" thickTop="1" x14ac:dyDescent="0.2"/>
    <row r="191" spans="2:10" ht="16.5" thickBot="1" x14ac:dyDescent="0.25">
      <c r="B191" s="144" t="s">
        <v>44</v>
      </c>
      <c r="C191" s="145"/>
      <c r="D191" s="145"/>
      <c r="E191" s="145"/>
      <c r="F191" s="145"/>
      <c r="G191" s="145"/>
      <c r="H191" s="145"/>
      <c r="I191" s="145"/>
      <c r="J191" s="145"/>
    </row>
    <row r="192" spans="2:10" x14ac:dyDescent="0.2">
      <c r="B192" s="156" t="s">
        <v>228</v>
      </c>
      <c r="C192" s="157"/>
      <c r="D192" s="157"/>
      <c r="E192" s="157"/>
      <c r="F192" s="157"/>
      <c r="G192" s="157"/>
      <c r="H192" s="157"/>
      <c r="I192" s="157"/>
      <c r="J192" s="158"/>
    </row>
    <row r="193" spans="2:10" x14ac:dyDescent="0.2">
      <c r="B193" s="159"/>
      <c r="C193" s="160"/>
      <c r="D193" s="160"/>
      <c r="E193" s="160"/>
      <c r="F193" s="160"/>
      <c r="G193" s="160"/>
      <c r="H193" s="160"/>
      <c r="I193" s="160"/>
      <c r="J193" s="161"/>
    </row>
    <row r="194" spans="2:10" x14ac:dyDescent="0.2">
      <c r="B194" s="159"/>
      <c r="C194" s="160"/>
      <c r="D194" s="160"/>
      <c r="E194" s="160"/>
      <c r="F194" s="160"/>
      <c r="G194" s="160"/>
      <c r="H194" s="160"/>
      <c r="I194" s="160"/>
      <c r="J194" s="161"/>
    </row>
    <row r="195" spans="2:10" x14ac:dyDescent="0.2">
      <c r="B195" s="159"/>
      <c r="C195" s="160"/>
      <c r="D195" s="160"/>
      <c r="E195" s="160"/>
      <c r="F195" s="160"/>
      <c r="G195" s="160"/>
      <c r="H195" s="160"/>
      <c r="I195" s="160"/>
      <c r="J195" s="161"/>
    </row>
    <row r="196" spans="2:10" x14ac:dyDescent="0.2">
      <c r="B196" s="159"/>
      <c r="C196" s="160"/>
      <c r="D196" s="160"/>
      <c r="E196" s="160"/>
      <c r="F196" s="160"/>
      <c r="G196" s="160"/>
      <c r="H196" s="160"/>
      <c r="I196" s="160"/>
      <c r="J196" s="161"/>
    </row>
    <row r="197" spans="2:10" x14ac:dyDescent="0.2">
      <c r="B197" s="159"/>
      <c r="C197" s="160"/>
      <c r="D197" s="160"/>
      <c r="E197" s="160"/>
      <c r="F197" s="160"/>
      <c r="G197" s="160"/>
      <c r="H197" s="160"/>
      <c r="I197" s="160"/>
      <c r="J197" s="161"/>
    </row>
    <row r="198" spans="2:10" x14ac:dyDescent="0.2">
      <c r="B198" s="159"/>
      <c r="C198" s="160"/>
      <c r="D198" s="160"/>
      <c r="E198" s="160"/>
      <c r="F198" s="160"/>
      <c r="G198" s="160"/>
      <c r="H198" s="160"/>
      <c r="I198" s="160"/>
      <c r="J198" s="161"/>
    </row>
    <row r="199" spans="2:10" x14ac:dyDescent="0.2">
      <c r="B199" s="159"/>
      <c r="C199" s="160"/>
      <c r="D199" s="160"/>
      <c r="E199" s="160"/>
      <c r="F199" s="160"/>
      <c r="G199" s="160"/>
      <c r="H199" s="160"/>
      <c r="I199" s="160"/>
      <c r="J199" s="161"/>
    </row>
    <row r="200" spans="2:10" ht="41.25" customHeight="1" thickBot="1" x14ac:dyDescent="0.25">
      <c r="B200" s="162"/>
      <c r="C200" s="163"/>
      <c r="D200" s="163"/>
      <c r="E200" s="163"/>
      <c r="F200" s="163"/>
      <c r="G200" s="163"/>
      <c r="H200" s="163"/>
      <c r="I200" s="163"/>
      <c r="J200" s="164"/>
    </row>
    <row r="203" spans="2:10" ht="20.25" x14ac:dyDescent="0.2">
      <c r="B203" s="139" t="s">
        <v>38</v>
      </c>
      <c r="C203" s="141"/>
      <c r="D203" s="18">
        <v>6</v>
      </c>
      <c r="E203" s="168" t="s">
        <v>61</v>
      </c>
      <c r="F203" s="169"/>
      <c r="G203" s="169"/>
      <c r="H203" s="169"/>
      <c r="I203" s="169"/>
      <c r="J203" s="170"/>
    </row>
    <row r="204" spans="2:10" x14ac:dyDescent="0.2">
      <c r="E204" s="19"/>
      <c r="F204" s="19"/>
      <c r="G204" s="19"/>
      <c r="H204" s="19"/>
      <c r="I204" s="19"/>
      <c r="J204" s="19"/>
    </row>
    <row r="205" spans="2:10" ht="16.5" x14ac:dyDescent="0.2">
      <c r="B205" s="139" t="s">
        <v>39</v>
      </c>
      <c r="C205" s="140"/>
      <c r="D205" s="141"/>
      <c r="E205" s="168" t="s">
        <v>66</v>
      </c>
      <c r="F205" s="169"/>
      <c r="G205" s="169"/>
      <c r="H205" s="169"/>
      <c r="I205" s="169"/>
      <c r="J205" s="170"/>
    </row>
    <row r="206" spans="2:10" x14ac:dyDescent="0.2">
      <c r="E206" s="20"/>
      <c r="F206" s="20"/>
      <c r="G206" s="20"/>
      <c r="H206" s="20"/>
      <c r="I206" s="20"/>
      <c r="J206" s="20"/>
    </row>
    <row r="207" spans="2:10" ht="15.75" thickBot="1" x14ac:dyDescent="0.25">
      <c r="E207" s="20"/>
      <c r="F207" s="20"/>
      <c r="G207" s="20"/>
      <c r="H207" s="20"/>
      <c r="I207" s="20"/>
      <c r="J207" s="20"/>
    </row>
    <row r="208" spans="2:10" ht="17.25" thickTop="1" thickBot="1" x14ac:dyDescent="0.3">
      <c r="F208" s="142" t="s">
        <v>40</v>
      </c>
      <c r="G208" s="143"/>
      <c r="H208" s="21"/>
    </row>
    <row r="209" spans="2:10" ht="16.5" thickTop="1" x14ac:dyDescent="0.25">
      <c r="F209" s="22" t="s">
        <v>41</v>
      </c>
      <c r="G209" s="23" t="s">
        <v>42</v>
      </c>
      <c r="H209" s="21"/>
    </row>
    <row r="210" spans="2:10" x14ac:dyDescent="0.2">
      <c r="F210" s="24" t="s">
        <v>62</v>
      </c>
      <c r="G210" s="25">
        <v>20</v>
      </c>
      <c r="H210" s="21"/>
    </row>
    <row r="211" spans="2:10" ht="15.75" thickBot="1" x14ac:dyDescent="0.25">
      <c r="F211" s="26" t="s">
        <v>63</v>
      </c>
      <c r="G211" s="34">
        <v>15</v>
      </c>
      <c r="H211" s="21"/>
    </row>
    <row r="212" spans="2:10" ht="17.25" thickTop="1" thickBot="1" x14ac:dyDescent="0.25">
      <c r="F212" s="27" t="s">
        <v>43</v>
      </c>
      <c r="G212" s="28">
        <f>IF(G210,G211/G210,0)</f>
        <v>0.75</v>
      </c>
      <c r="H212" s="21"/>
    </row>
    <row r="213" spans="2:10" ht="15.75" thickTop="1" x14ac:dyDescent="0.2">
      <c r="F213" s="29"/>
      <c r="G213" s="29"/>
    </row>
    <row r="214" spans="2:10" ht="16.5" thickBot="1" x14ac:dyDescent="0.25">
      <c r="B214" s="144" t="s">
        <v>44</v>
      </c>
      <c r="C214" s="145"/>
      <c r="D214" s="145"/>
      <c r="E214" s="145"/>
      <c r="F214" s="145"/>
      <c r="G214" s="145"/>
      <c r="H214" s="145"/>
      <c r="I214" s="145"/>
      <c r="J214" s="145"/>
    </row>
    <row r="215" spans="2:10" x14ac:dyDescent="0.2">
      <c r="B215" s="146" t="s">
        <v>229</v>
      </c>
      <c r="C215" s="147"/>
      <c r="D215" s="147"/>
      <c r="E215" s="147"/>
      <c r="F215" s="147"/>
      <c r="G215" s="147"/>
      <c r="H215" s="147"/>
      <c r="I215" s="147"/>
      <c r="J215" s="148"/>
    </row>
    <row r="216" spans="2:10" x14ac:dyDescent="0.2">
      <c r="B216" s="149"/>
      <c r="C216" s="131"/>
      <c r="D216" s="131"/>
      <c r="E216" s="131"/>
      <c r="F216" s="131"/>
      <c r="G216" s="131"/>
      <c r="H216" s="131"/>
      <c r="I216" s="131"/>
      <c r="J216" s="150"/>
    </row>
    <row r="217" spans="2:10" x14ac:dyDescent="0.2">
      <c r="B217" s="149"/>
      <c r="C217" s="131"/>
      <c r="D217" s="131"/>
      <c r="E217" s="131"/>
      <c r="F217" s="131"/>
      <c r="G217" s="131"/>
      <c r="H217" s="131"/>
      <c r="I217" s="131"/>
      <c r="J217" s="150"/>
    </row>
    <row r="218" spans="2:10" x14ac:dyDescent="0.2">
      <c r="B218" s="149"/>
      <c r="C218" s="131"/>
      <c r="D218" s="131"/>
      <c r="E218" s="131"/>
      <c r="F218" s="131"/>
      <c r="G218" s="131"/>
      <c r="H218" s="131"/>
      <c r="I218" s="131"/>
      <c r="J218" s="150"/>
    </row>
    <row r="219" spans="2:10" x14ac:dyDescent="0.2">
      <c r="B219" s="149"/>
      <c r="C219" s="131"/>
      <c r="D219" s="131"/>
      <c r="E219" s="131"/>
      <c r="F219" s="131"/>
      <c r="G219" s="131"/>
      <c r="H219" s="131"/>
      <c r="I219" s="131"/>
      <c r="J219" s="150"/>
    </row>
    <row r="220" spans="2:10" x14ac:dyDescent="0.2">
      <c r="B220" s="149"/>
      <c r="C220" s="131"/>
      <c r="D220" s="131"/>
      <c r="E220" s="131"/>
      <c r="F220" s="131"/>
      <c r="G220" s="131"/>
      <c r="H220" s="131"/>
      <c r="I220" s="131"/>
      <c r="J220" s="150"/>
    </row>
    <row r="221" spans="2:10" x14ac:dyDescent="0.2">
      <c r="B221" s="149"/>
      <c r="C221" s="131"/>
      <c r="D221" s="131"/>
      <c r="E221" s="131"/>
      <c r="F221" s="131"/>
      <c r="G221" s="131"/>
      <c r="H221" s="131"/>
      <c r="I221" s="131"/>
      <c r="J221" s="150"/>
    </row>
    <row r="222" spans="2:10" x14ac:dyDescent="0.2">
      <c r="B222" s="149"/>
      <c r="C222" s="131"/>
      <c r="D222" s="131"/>
      <c r="E222" s="131"/>
      <c r="F222" s="131"/>
      <c r="G222" s="131"/>
      <c r="H222" s="131"/>
      <c r="I222" s="131"/>
      <c r="J222" s="150"/>
    </row>
    <row r="223" spans="2:10" ht="15.75" thickBot="1" x14ac:dyDescent="0.25">
      <c r="B223" s="151"/>
      <c r="C223" s="152"/>
      <c r="D223" s="152"/>
      <c r="E223" s="152"/>
      <c r="F223" s="152"/>
      <c r="G223" s="152"/>
      <c r="H223" s="152"/>
      <c r="I223" s="152"/>
      <c r="J223" s="153"/>
    </row>
    <row r="224" spans="2:10" ht="15.75" thickBot="1" x14ac:dyDescent="0.25">
      <c r="F224" s="30"/>
    </row>
    <row r="225" spans="2:10" ht="17.25" thickTop="1" thickBot="1" x14ac:dyDescent="0.3">
      <c r="E225" s="20"/>
      <c r="F225" s="154" t="s">
        <v>45</v>
      </c>
      <c r="G225" s="155"/>
      <c r="H225" s="31"/>
      <c r="I225" s="20"/>
      <c r="J225" s="20"/>
    </row>
    <row r="226" spans="2:10" ht="16.5" thickTop="1" x14ac:dyDescent="0.25">
      <c r="E226" s="32"/>
      <c r="F226" s="23" t="s">
        <v>41</v>
      </c>
      <c r="G226" s="33" t="s">
        <v>42</v>
      </c>
      <c r="H226" s="21"/>
    </row>
    <row r="227" spans="2:10" x14ac:dyDescent="0.2">
      <c r="F227" s="24" t="s">
        <v>62</v>
      </c>
      <c r="G227" s="25">
        <v>12</v>
      </c>
      <c r="H227" s="21"/>
    </row>
    <row r="228" spans="2:10" ht="15.75" thickBot="1" x14ac:dyDescent="0.25">
      <c r="F228" s="26" t="s">
        <v>63</v>
      </c>
      <c r="G228" s="34">
        <v>9</v>
      </c>
      <c r="H228" s="21"/>
    </row>
    <row r="229" spans="2:10" ht="17.25" thickTop="1" thickBot="1" x14ac:dyDescent="0.25">
      <c r="F229" s="27" t="s">
        <v>43</v>
      </c>
      <c r="G229" s="28">
        <f>IF(G227,G228/G227,0)</f>
        <v>0.75</v>
      </c>
      <c r="H229" s="21"/>
    </row>
    <row r="230" spans="2:10" ht="15.75" thickTop="1" x14ac:dyDescent="0.2"/>
    <row r="231" spans="2:10" ht="16.5" thickBot="1" x14ac:dyDescent="0.25">
      <c r="B231" s="144" t="s">
        <v>44</v>
      </c>
      <c r="C231" s="145"/>
      <c r="D231" s="145"/>
      <c r="E231" s="145"/>
      <c r="F231" s="145"/>
      <c r="G231" s="145"/>
      <c r="H231" s="145"/>
      <c r="I231" s="145"/>
      <c r="J231" s="145"/>
    </row>
    <row r="232" spans="2:10" x14ac:dyDescent="0.2">
      <c r="B232" s="156" t="s">
        <v>230</v>
      </c>
      <c r="C232" s="157"/>
      <c r="D232" s="157"/>
      <c r="E232" s="157"/>
      <c r="F232" s="157"/>
      <c r="G232" s="157"/>
      <c r="H232" s="157"/>
      <c r="I232" s="157"/>
      <c r="J232" s="158"/>
    </row>
    <row r="233" spans="2:10" x14ac:dyDescent="0.2">
      <c r="B233" s="159"/>
      <c r="C233" s="160"/>
      <c r="D233" s="160"/>
      <c r="E233" s="160"/>
      <c r="F233" s="160"/>
      <c r="G233" s="160"/>
      <c r="H233" s="160"/>
      <c r="I233" s="160"/>
      <c r="J233" s="161"/>
    </row>
    <row r="234" spans="2:10" x14ac:dyDescent="0.2">
      <c r="B234" s="159"/>
      <c r="C234" s="160"/>
      <c r="D234" s="160"/>
      <c r="E234" s="160"/>
      <c r="F234" s="160"/>
      <c r="G234" s="160"/>
      <c r="H234" s="160"/>
      <c r="I234" s="160"/>
      <c r="J234" s="161"/>
    </row>
    <row r="235" spans="2:10" x14ac:dyDescent="0.2">
      <c r="B235" s="159"/>
      <c r="C235" s="160"/>
      <c r="D235" s="160"/>
      <c r="E235" s="160"/>
      <c r="F235" s="160"/>
      <c r="G235" s="160"/>
      <c r="H235" s="160"/>
      <c r="I235" s="160"/>
      <c r="J235" s="161"/>
    </row>
    <row r="236" spans="2:10" x14ac:dyDescent="0.2">
      <c r="B236" s="159"/>
      <c r="C236" s="160"/>
      <c r="D236" s="160"/>
      <c r="E236" s="160"/>
      <c r="F236" s="160"/>
      <c r="G236" s="160"/>
      <c r="H236" s="160"/>
      <c r="I236" s="160"/>
      <c r="J236" s="161"/>
    </row>
    <row r="237" spans="2:10" x14ac:dyDescent="0.2">
      <c r="B237" s="159"/>
      <c r="C237" s="160"/>
      <c r="D237" s="160"/>
      <c r="E237" s="160"/>
      <c r="F237" s="160"/>
      <c r="G237" s="160"/>
      <c r="H237" s="160"/>
      <c r="I237" s="160"/>
      <c r="J237" s="161"/>
    </row>
    <row r="238" spans="2:10" x14ac:dyDescent="0.2">
      <c r="B238" s="159"/>
      <c r="C238" s="160"/>
      <c r="D238" s="160"/>
      <c r="E238" s="160"/>
      <c r="F238" s="160"/>
      <c r="G238" s="160"/>
      <c r="H238" s="160"/>
      <c r="I238" s="160"/>
      <c r="J238" s="161"/>
    </row>
    <row r="239" spans="2:10" x14ac:dyDescent="0.2">
      <c r="B239" s="159"/>
      <c r="C239" s="160"/>
      <c r="D239" s="160"/>
      <c r="E239" s="160"/>
      <c r="F239" s="160"/>
      <c r="G239" s="160"/>
      <c r="H239" s="160"/>
      <c r="I239" s="160"/>
      <c r="J239" s="161"/>
    </row>
    <row r="240" spans="2:10" ht="15.75" thickBot="1" x14ac:dyDescent="0.25">
      <c r="B240" s="162"/>
      <c r="C240" s="163"/>
      <c r="D240" s="163"/>
      <c r="E240" s="163"/>
      <c r="F240" s="163"/>
      <c r="G240" s="163"/>
      <c r="H240" s="163"/>
      <c r="I240" s="163"/>
      <c r="J240" s="164"/>
    </row>
    <row r="243" spans="2:10" ht="20.25" x14ac:dyDescent="0.2">
      <c r="B243" s="139" t="s">
        <v>38</v>
      </c>
      <c r="C243" s="141"/>
      <c r="D243" s="18">
        <v>7</v>
      </c>
      <c r="E243" s="168" t="s">
        <v>231</v>
      </c>
      <c r="F243" s="169"/>
      <c r="G243" s="169"/>
      <c r="H243" s="169"/>
      <c r="I243" s="169"/>
      <c r="J243" s="170"/>
    </row>
    <row r="244" spans="2:10" x14ac:dyDescent="0.2">
      <c r="E244" s="19"/>
      <c r="F244" s="19"/>
      <c r="G244" s="19"/>
      <c r="H244" s="19"/>
      <c r="I244" s="19"/>
      <c r="J244" s="19"/>
    </row>
    <row r="245" spans="2:10" ht="16.5" x14ac:dyDescent="0.2">
      <c r="B245" s="139" t="s">
        <v>39</v>
      </c>
      <c r="C245" s="140"/>
      <c r="D245" s="141"/>
      <c r="E245" s="168" t="s">
        <v>232</v>
      </c>
      <c r="F245" s="169"/>
      <c r="G245" s="169"/>
      <c r="H245" s="169"/>
      <c r="I245" s="169"/>
      <c r="J245" s="170"/>
    </row>
    <row r="246" spans="2:10" x14ac:dyDescent="0.2">
      <c r="E246" s="20"/>
      <c r="F246" s="20"/>
      <c r="G246" s="20"/>
      <c r="H246" s="20"/>
      <c r="I246" s="20"/>
      <c r="J246" s="20"/>
    </row>
    <row r="247" spans="2:10" ht="15.75" thickBot="1" x14ac:dyDescent="0.25">
      <c r="E247" s="20"/>
      <c r="F247" s="20"/>
      <c r="G247" s="20"/>
      <c r="H247" s="20"/>
      <c r="I247" s="20"/>
      <c r="J247" s="20"/>
    </row>
    <row r="248" spans="2:10" ht="17.25" thickTop="1" thickBot="1" x14ac:dyDescent="0.3">
      <c r="F248" s="142" t="s">
        <v>40</v>
      </c>
      <c r="G248" s="143"/>
      <c r="H248" s="21"/>
    </row>
    <row r="249" spans="2:10" ht="16.5" thickTop="1" x14ac:dyDescent="0.25">
      <c r="F249" s="22" t="s">
        <v>41</v>
      </c>
      <c r="G249" s="23" t="s">
        <v>42</v>
      </c>
      <c r="H249" s="21"/>
    </row>
    <row r="250" spans="2:10" x14ac:dyDescent="0.2">
      <c r="F250" s="24" t="s">
        <v>233</v>
      </c>
      <c r="G250" s="25">
        <v>0</v>
      </c>
      <c r="H250" s="21"/>
    </row>
    <row r="251" spans="2:10" ht="15.75" thickBot="1" x14ac:dyDescent="0.25">
      <c r="F251" s="26" t="s">
        <v>234</v>
      </c>
      <c r="G251" s="34">
        <v>0</v>
      </c>
      <c r="H251" s="21"/>
    </row>
    <row r="252" spans="2:10" ht="17.25" thickTop="1" thickBot="1" x14ac:dyDescent="0.25">
      <c r="F252" s="27" t="s">
        <v>43</v>
      </c>
      <c r="G252" s="28">
        <f>IF(G250,G251/G250,0)</f>
        <v>0</v>
      </c>
      <c r="H252" s="21"/>
    </row>
    <row r="253" spans="2:10" ht="15.75" thickTop="1" x14ac:dyDescent="0.2">
      <c r="F253" s="29"/>
      <c r="G253" s="29"/>
    </row>
    <row r="254" spans="2:10" ht="16.5" thickBot="1" x14ac:dyDescent="0.25">
      <c r="B254" s="144" t="s">
        <v>44</v>
      </c>
      <c r="C254" s="145"/>
      <c r="D254" s="145"/>
      <c r="E254" s="145"/>
      <c r="F254" s="145"/>
      <c r="G254" s="145"/>
      <c r="H254" s="145"/>
      <c r="I254" s="145"/>
      <c r="J254" s="145"/>
    </row>
    <row r="255" spans="2:10" x14ac:dyDescent="0.2">
      <c r="B255" s="146" t="s">
        <v>235</v>
      </c>
      <c r="C255" s="147"/>
      <c r="D255" s="147"/>
      <c r="E255" s="147"/>
      <c r="F255" s="147"/>
      <c r="G255" s="147"/>
      <c r="H255" s="147"/>
      <c r="I255" s="147"/>
      <c r="J255" s="148"/>
    </row>
    <row r="256" spans="2:10" x14ac:dyDescent="0.2">
      <c r="B256" s="149"/>
      <c r="C256" s="131"/>
      <c r="D256" s="131"/>
      <c r="E256" s="131"/>
      <c r="F256" s="131"/>
      <c r="G256" s="131"/>
      <c r="H256" s="131"/>
      <c r="I256" s="131"/>
      <c r="J256" s="150"/>
    </row>
    <row r="257" spans="2:10" x14ac:dyDescent="0.2">
      <c r="B257" s="149"/>
      <c r="C257" s="131"/>
      <c r="D257" s="131"/>
      <c r="E257" s="131"/>
      <c r="F257" s="131"/>
      <c r="G257" s="131"/>
      <c r="H257" s="131"/>
      <c r="I257" s="131"/>
      <c r="J257" s="150"/>
    </row>
    <row r="258" spans="2:10" x14ac:dyDescent="0.2">
      <c r="B258" s="149"/>
      <c r="C258" s="131"/>
      <c r="D258" s="131"/>
      <c r="E258" s="131"/>
      <c r="F258" s="131"/>
      <c r="G258" s="131"/>
      <c r="H258" s="131"/>
      <c r="I258" s="131"/>
      <c r="J258" s="150"/>
    </row>
    <row r="259" spans="2:10" x14ac:dyDescent="0.2">
      <c r="B259" s="149"/>
      <c r="C259" s="131"/>
      <c r="D259" s="131"/>
      <c r="E259" s="131"/>
      <c r="F259" s="131"/>
      <c r="G259" s="131"/>
      <c r="H259" s="131"/>
      <c r="I259" s="131"/>
      <c r="J259" s="150"/>
    </row>
    <row r="260" spans="2:10" x14ac:dyDescent="0.2">
      <c r="B260" s="149"/>
      <c r="C260" s="131"/>
      <c r="D260" s="131"/>
      <c r="E260" s="131"/>
      <c r="F260" s="131"/>
      <c r="G260" s="131"/>
      <c r="H260" s="131"/>
      <c r="I260" s="131"/>
      <c r="J260" s="150"/>
    </row>
    <row r="261" spans="2:10" x14ac:dyDescent="0.2">
      <c r="B261" s="149"/>
      <c r="C261" s="131"/>
      <c r="D261" s="131"/>
      <c r="E261" s="131"/>
      <c r="F261" s="131"/>
      <c r="G261" s="131"/>
      <c r="H261" s="131"/>
      <c r="I261" s="131"/>
      <c r="J261" s="150"/>
    </row>
    <row r="262" spans="2:10" x14ac:dyDescent="0.2">
      <c r="B262" s="149"/>
      <c r="C262" s="131"/>
      <c r="D262" s="131"/>
      <c r="E262" s="131"/>
      <c r="F262" s="131"/>
      <c r="G262" s="131"/>
      <c r="H262" s="131"/>
      <c r="I262" s="131"/>
      <c r="J262" s="150"/>
    </row>
    <row r="263" spans="2:10" ht="15.75" thickBot="1" x14ac:dyDescent="0.25">
      <c r="B263" s="151"/>
      <c r="C263" s="152"/>
      <c r="D263" s="152"/>
      <c r="E263" s="152"/>
      <c r="F263" s="152"/>
      <c r="G263" s="152"/>
      <c r="H263" s="152"/>
      <c r="I263" s="152"/>
      <c r="J263" s="153"/>
    </row>
    <row r="264" spans="2:10" ht="15.75" thickBot="1" x14ac:dyDescent="0.25">
      <c r="F264" s="30"/>
    </row>
    <row r="265" spans="2:10" ht="17.25" thickTop="1" thickBot="1" x14ac:dyDescent="0.3">
      <c r="E265" s="20"/>
      <c r="F265" s="154" t="s">
        <v>45</v>
      </c>
      <c r="G265" s="155"/>
      <c r="H265" s="31"/>
      <c r="I265" s="20"/>
      <c r="J265" s="20"/>
    </row>
    <row r="266" spans="2:10" ht="16.5" thickTop="1" x14ac:dyDescent="0.25">
      <c r="E266" s="32"/>
      <c r="F266" s="23" t="s">
        <v>41</v>
      </c>
      <c r="G266" s="33" t="s">
        <v>42</v>
      </c>
      <c r="H266" s="21"/>
    </row>
    <row r="267" spans="2:10" x14ac:dyDescent="0.2">
      <c r="F267" s="24" t="s">
        <v>233</v>
      </c>
      <c r="G267" s="25">
        <v>168</v>
      </c>
      <c r="H267" s="21"/>
    </row>
    <row r="268" spans="2:10" ht="15.75" thickBot="1" x14ac:dyDescent="0.25">
      <c r="F268" s="26" t="s">
        <v>234</v>
      </c>
      <c r="G268" s="34">
        <v>174</v>
      </c>
      <c r="H268" s="21"/>
    </row>
    <row r="269" spans="2:10" ht="17.25" thickTop="1" thickBot="1" x14ac:dyDescent="0.25">
      <c r="F269" s="27" t="s">
        <v>43</v>
      </c>
      <c r="G269" s="28">
        <f>IF(G268,G267/G268,0)</f>
        <v>0.96551724137931039</v>
      </c>
      <c r="H269" s="21"/>
    </row>
    <row r="270" spans="2:10" ht="15.75" thickTop="1" x14ac:dyDescent="0.2"/>
    <row r="271" spans="2:10" ht="16.5" thickBot="1" x14ac:dyDescent="0.25">
      <c r="B271" s="144" t="s">
        <v>44</v>
      </c>
      <c r="C271" s="145"/>
      <c r="D271" s="145"/>
      <c r="E271" s="145"/>
      <c r="F271" s="145"/>
      <c r="G271" s="145"/>
      <c r="H271" s="145"/>
      <c r="I271" s="145"/>
      <c r="J271" s="145"/>
    </row>
    <row r="272" spans="2:10" x14ac:dyDescent="0.2">
      <c r="B272" s="156" t="s">
        <v>236</v>
      </c>
      <c r="C272" s="157"/>
      <c r="D272" s="157"/>
      <c r="E272" s="157"/>
      <c r="F272" s="157"/>
      <c r="G272" s="157"/>
      <c r="H272" s="157"/>
      <c r="I272" s="157"/>
      <c r="J272" s="158"/>
    </row>
    <row r="273" spans="2:10" x14ac:dyDescent="0.2">
      <c r="B273" s="159"/>
      <c r="C273" s="160"/>
      <c r="D273" s="160"/>
      <c r="E273" s="160"/>
      <c r="F273" s="160"/>
      <c r="G273" s="160"/>
      <c r="H273" s="160"/>
      <c r="I273" s="160"/>
      <c r="J273" s="161"/>
    </row>
    <row r="274" spans="2:10" x14ac:dyDescent="0.2">
      <c r="B274" s="159"/>
      <c r="C274" s="160"/>
      <c r="D274" s="160"/>
      <c r="E274" s="160"/>
      <c r="F274" s="160"/>
      <c r="G274" s="160"/>
      <c r="H274" s="160"/>
      <c r="I274" s="160"/>
      <c r="J274" s="161"/>
    </row>
    <row r="275" spans="2:10" x14ac:dyDescent="0.2">
      <c r="B275" s="159"/>
      <c r="C275" s="160"/>
      <c r="D275" s="160"/>
      <c r="E275" s="160"/>
      <c r="F275" s="160"/>
      <c r="G275" s="160"/>
      <c r="H275" s="160"/>
      <c r="I275" s="160"/>
      <c r="J275" s="161"/>
    </row>
    <row r="276" spans="2:10" x14ac:dyDescent="0.2">
      <c r="B276" s="159"/>
      <c r="C276" s="160"/>
      <c r="D276" s="160"/>
      <c r="E276" s="160"/>
      <c r="F276" s="160"/>
      <c r="G276" s="160"/>
      <c r="H276" s="160"/>
      <c r="I276" s="160"/>
      <c r="J276" s="161"/>
    </row>
    <row r="277" spans="2:10" x14ac:dyDescent="0.2">
      <c r="B277" s="159"/>
      <c r="C277" s="160"/>
      <c r="D277" s="160"/>
      <c r="E277" s="160"/>
      <c r="F277" s="160"/>
      <c r="G277" s="160"/>
      <c r="H277" s="160"/>
      <c r="I277" s="160"/>
      <c r="J277" s="161"/>
    </row>
    <row r="278" spans="2:10" x14ac:dyDescent="0.2">
      <c r="B278" s="159"/>
      <c r="C278" s="160"/>
      <c r="D278" s="160"/>
      <c r="E278" s="160"/>
      <c r="F278" s="160"/>
      <c r="G278" s="160"/>
      <c r="H278" s="160"/>
      <c r="I278" s="160"/>
      <c r="J278" s="161"/>
    </row>
    <row r="279" spans="2:10" x14ac:dyDescent="0.2">
      <c r="B279" s="159"/>
      <c r="C279" s="160"/>
      <c r="D279" s="160"/>
      <c r="E279" s="160"/>
      <c r="F279" s="160"/>
      <c r="G279" s="160"/>
      <c r="H279" s="160"/>
      <c r="I279" s="160"/>
      <c r="J279" s="161"/>
    </row>
    <row r="280" spans="2:10" ht="15.75" thickBot="1" x14ac:dyDescent="0.25">
      <c r="B280" s="162"/>
      <c r="C280" s="163"/>
      <c r="D280" s="163"/>
      <c r="E280" s="163"/>
      <c r="F280" s="163"/>
      <c r="G280" s="163"/>
      <c r="H280" s="163"/>
      <c r="I280" s="163"/>
      <c r="J280" s="164"/>
    </row>
    <row r="283" spans="2:10" ht="20.25" x14ac:dyDescent="0.2">
      <c r="B283" s="139" t="s">
        <v>38</v>
      </c>
      <c r="C283" s="141"/>
      <c r="D283" s="18">
        <v>8</v>
      </c>
      <c r="E283" s="168" t="s">
        <v>67</v>
      </c>
      <c r="F283" s="169"/>
      <c r="G283" s="169"/>
      <c r="H283" s="169"/>
      <c r="I283" s="169"/>
      <c r="J283" s="170"/>
    </row>
    <row r="284" spans="2:10" x14ac:dyDescent="0.2">
      <c r="E284" s="19"/>
      <c r="F284" s="19"/>
      <c r="G284" s="19"/>
      <c r="H284" s="19"/>
      <c r="I284" s="19"/>
      <c r="J284" s="19"/>
    </row>
    <row r="285" spans="2:10" ht="16.5" x14ac:dyDescent="0.2">
      <c r="B285" s="139" t="s">
        <v>39</v>
      </c>
      <c r="C285" s="140"/>
      <c r="D285" s="141"/>
      <c r="E285" s="168" t="s">
        <v>68</v>
      </c>
      <c r="F285" s="169"/>
      <c r="G285" s="169"/>
      <c r="H285" s="169"/>
      <c r="I285" s="169"/>
      <c r="J285" s="170"/>
    </row>
    <row r="286" spans="2:10" x14ac:dyDescent="0.2">
      <c r="E286" s="20"/>
      <c r="F286" s="20"/>
      <c r="G286" s="20"/>
      <c r="H286" s="20"/>
      <c r="I286" s="20"/>
      <c r="J286" s="20"/>
    </row>
    <row r="287" spans="2:10" ht="15.75" thickBot="1" x14ac:dyDescent="0.25">
      <c r="E287" s="20"/>
      <c r="F287" s="20"/>
      <c r="G287" s="20"/>
      <c r="H287" s="20"/>
      <c r="I287" s="20"/>
      <c r="J287" s="20"/>
    </row>
    <row r="288" spans="2:10" ht="17.25" thickTop="1" thickBot="1" x14ac:dyDescent="0.3">
      <c r="F288" s="142" t="s">
        <v>40</v>
      </c>
      <c r="G288" s="143"/>
      <c r="H288" s="21"/>
    </row>
    <row r="289" spans="2:10" ht="16.5" thickTop="1" x14ac:dyDescent="0.25">
      <c r="F289" s="22" t="s">
        <v>41</v>
      </c>
      <c r="G289" s="23" t="s">
        <v>42</v>
      </c>
      <c r="H289" s="21"/>
    </row>
    <row r="290" spans="2:10" x14ac:dyDescent="0.2">
      <c r="F290" s="24" t="s">
        <v>69</v>
      </c>
      <c r="G290" s="25">
        <v>6</v>
      </c>
      <c r="H290" s="21"/>
    </row>
    <row r="291" spans="2:10" ht="15.75" thickBot="1" x14ac:dyDescent="0.25">
      <c r="F291" s="26" t="s">
        <v>70</v>
      </c>
      <c r="G291" s="34">
        <v>6</v>
      </c>
      <c r="H291" s="21"/>
    </row>
    <row r="292" spans="2:10" ht="17.25" thickTop="1" thickBot="1" x14ac:dyDescent="0.25">
      <c r="F292" s="27" t="s">
        <v>43</v>
      </c>
      <c r="G292" s="28">
        <f>IF(G290,G291/G290,0)</f>
        <v>1</v>
      </c>
      <c r="H292" s="21"/>
    </row>
    <row r="293" spans="2:10" ht="15.75" thickTop="1" x14ac:dyDescent="0.2">
      <c r="F293" s="29"/>
      <c r="G293" s="29"/>
    </row>
    <row r="294" spans="2:10" ht="16.5" thickBot="1" x14ac:dyDescent="0.25">
      <c r="B294" s="144" t="s">
        <v>44</v>
      </c>
      <c r="C294" s="145"/>
      <c r="D294" s="145"/>
      <c r="E294" s="145"/>
      <c r="F294" s="145"/>
      <c r="G294" s="145"/>
      <c r="H294" s="145"/>
      <c r="I294" s="145"/>
      <c r="J294" s="145"/>
    </row>
    <row r="295" spans="2:10" x14ac:dyDescent="0.2">
      <c r="B295" s="146" t="s">
        <v>237</v>
      </c>
      <c r="C295" s="147"/>
      <c r="D295" s="147"/>
      <c r="E295" s="147"/>
      <c r="F295" s="147"/>
      <c r="G295" s="147"/>
      <c r="H295" s="147"/>
      <c r="I295" s="147"/>
      <c r="J295" s="148"/>
    </row>
    <row r="296" spans="2:10" x14ac:dyDescent="0.2">
      <c r="B296" s="149"/>
      <c r="C296" s="131"/>
      <c r="D296" s="131"/>
      <c r="E296" s="131"/>
      <c r="F296" s="131"/>
      <c r="G296" s="131"/>
      <c r="H296" s="131"/>
      <c r="I296" s="131"/>
      <c r="J296" s="150"/>
    </row>
    <row r="297" spans="2:10" x14ac:dyDescent="0.2">
      <c r="B297" s="149"/>
      <c r="C297" s="131"/>
      <c r="D297" s="131"/>
      <c r="E297" s="131"/>
      <c r="F297" s="131"/>
      <c r="G297" s="131"/>
      <c r="H297" s="131"/>
      <c r="I297" s="131"/>
      <c r="J297" s="150"/>
    </row>
    <row r="298" spans="2:10" x14ac:dyDescent="0.2">
      <c r="B298" s="149"/>
      <c r="C298" s="131"/>
      <c r="D298" s="131"/>
      <c r="E298" s="131"/>
      <c r="F298" s="131"/>
      <c r="G298" s="131"/>
      <c r="H298" s="131"/>
      <c r="I298" s="131"/>
      <c r="J298" s="150"/>
    </row>
    <row r="299" spans="2:10" x14ac:dyDescent="0.2">
      <c r="B299" s="149"/>
      <c r="C299" s="131"/>
      <c r="D299" s="131"/>
      <c r="E299" s="131"/>
      <c r="F299" s="131"/>
      <c r="G299" s="131"/>
      <c r="H299" s="131"/>
      <c r="I299" s="131"/>
      <c r="J299" s="150"/>
    </row>
    <row r="300" spans="2:10" x14ac:dyDescent="0.2">
      <c r="B300" s="149"/>
      <c r="C300" s="131"/>
      <c r="D300" s="131"/>
      <c r="E300" s="131"/>
      <c r="F300" s="131"/>
      <c r="G300" s="131"/>
      <c r="H300" s="131"/>
      <c r="I300" s="131"/>
      <c r="J300" s="150"/>
    </row>
    <row r="301" spans="2:10" x14ac:dyDescent="0.2">
      <c r="B301" s="149"/>
      <c r="C301" s="131"/>
      <c r="D301" s="131"/>
      <c r="E301" s="131"/>
      <c r="F301" s="131"/>
      <c r="G301" s="131"/>
      <c r="H301" s="131"/>
      <c r="I301" s="131"/>
      <c r="J301" s="150"/>
    </row>
    <row r="302" spans="2:10" x14ac:dyDescent="0.2">
      <c r="B302" s="149"/>
      <c r="C302" s="131"/>
      <c r="D302" s="131"/>
      <c r="E302" s="131"/>
      <c r="F302" s="131"/>
      <c r="G302" s="131"/>
      <c r="H302" s="131"/>
      <c r="I302" s="131"/>
      <c r="J302" s="150"/>
    </row>
    <row r="303" spans="2:10" ht="15.75" thickBot="1" x14ac:dyDescent="0.25">
      <c r="B303" s="151"/>
      <c r="C303" s="152"/>
      <c r="D303" s="152"/>
      <c r="E303" s="152"/>
      <c r="F303" s="152"/>
      <c r="G303" s="152"/>
      <c r="H303" s="152"/>
      <c r="I303" s="152"/>
      <c r="J303" s="153"/>
    </row>
    <row r="304" spans="2:10" ht="15.75" thickBot="1" x14ac:dyDescent="0.25">
      <c r="F304" s="30"/>
    </row>
    <row r="305" spans="2:10" ht="17.25" thickTop="1" thickBot="1" x14ac:dyDescent="0.3">
      <c r="E305" s="20"/>
      <c r="F305" s="154" t="s">
        <v>45</v>
      </c>
      <c r="G305" s="155"/>
      <c r="H305" s="31"/>
      <c r="I305" s="20"/>
      <c r="J305" s="20"/>
    </row>
    <row r="306" spans="2:10" ht="16.5" thickTop="1" x14ac:dyDescent="0.25">
      <c r="E306" s="32"/>
      <c r="F306" s="23" t="s">
        <v>41</v>
      </c>
      <c r="G306" s="33" t="s">
        <v>42</v>
      </c>
      <c r="H306" s="21"/>
    </row>
    <row r="307" spans="2:10" x14ac:dyDescent="0.2">
      <c r="F307" s="24" t="s">
        <v>69</v>
      </c>
      <c r="G307" s="25">
        <v>66</v>
      </c>
      <c r="H307" s="21"/>
    </row>
    <row r="308" spans="2:10" ht="15.75" thickBot="1" x14ac:dyDescent="0.25">
      <c r="F308" s="26" t="s">
        <v>70</v>
      </c>
      <c r="G308" s="34">
        <v>17</v>
      </c>
      <c r="H308" s="21"/>
    </row>
    <row r="309" spans="2:10" ht="17.25" thickTop="1" thickBot="1" x14ac:dyDescent="0.25">
      <c r="F309" s="27" t="s">
        <v>43</v>
      </c>
      <c r="G309" s="28">
        <f>IF(G307,G308/G307,0)</f>
        <v>0.25757575757575757</v>
      </c>
      <c r="H309" s="21"/>
    </row>
    <row r="310" spans="2:10" ht="15.75" thickTop="1" x14ac:dyDescent="0.2"/>
    <row r="311" spans="2:10" ht="16.5" thickBot="1" x14ac:dyDescent="0.25">
      <c r="B311" s="144" t="s">
        <v>44</v>
      </c>
      <c r="C311" s="145"/>
      <c r="D311" s="145"/>
      <c r="E311" s="145"/>
      <c r="F311" s="145"/>
      <c r="G311" s="145"/>
      <c r="H311" s="145"/>
      <c r="I311" s="145"/>
      <c r="J311" s="145"/>
    </row>
    <row r="312" spans="2:10" x14ac:dyDescent="0.2">
      <c r="B312" s="156" t="s">
        <v>238</v>
      </c>
      <c r="C312" s="157"/>
      <c r="D312" s="157"/>
      <c r="E312" s="157"/>
      <c r="F312" s="157"/>
      <c r="G312" s="157"/>
      <c r="H312" s="157"/>
      <c r="I312" s="157"/>
      <c r="J312" s="158"/>
    </row>
    <row r="313" spans="2:10" x14ac:dyDescent="0.2">
      <c r="B313" s="159"/>
      <c r="C313" s="160"/>
      <c r="D313" s="160"/>
      <c r="E313" s="160"/>
      <c r="F313" s="160"/>
      <c r="G313" s="160"/>
      <c r="H313" s="160"/>
      <c r="I313" s="160"/>
      <c r="J313" s="161"/>
    </row>
    <row r="314" spans="2:10" x14ac:dyDescent="0.2">
      <c r="B314" s="159"/>
      <c r="C314" s="160"/>
      <c r="D314" s="160"/>
      <c r="E314" s="160"/>
      <c r="F314" s="160"/>
      <c r="G314" s="160"/>
      <c r="H314" s="160"/>
      <c r="I314" s="160"/>
      <c r="J314" s="161"/>
    </row>
    <row r="315" spans="2:10" x14ac:dyDescent="0.2">
      <c r="B315" s="159"/>
      <c r="C315" s="160"/>
      <c r="D315" s="160"/>
      <c r="E315" s="160"/>
      <c r="F315" s="160"/>
      <c r="G315" s="160"/>
      <c r="H315" s="160"/>
      <c r="I315" s="160"/>
      <c r="J315" s="161"/>
    </row>
    <row r="316" spans="2:10" x14ac:dyDescent="0.2">
      <c r="B316" s="159"/>
      <c r="C316" s="160"/>
      <c r="D316" s="160"/>
      <c r="E316" s="160"/>
      <c r="F316" s="160"/>
      <c r="G316" s="160"/>
      <c r="H316" s="160"/>
      <c r="I316" s="160"/>
      <c r="J316" s="161"/>
    </row>
    <row r="317" spans="2:10" x14ac:dyDescent="0.2">
      <c r="B317" s="159"/>
      <c r="C317" s="160"/>
      <c r="D317" s="160"/>
      <c r="E317" s="160"/>
      <c r="F317" s="160"/>
      <c r="G317" s="160"/>
      <c r="H317" s="160"/>
      <c r="I317" s="160"/>
      <c r="J317" s="161"/>
    </row>
    <row r="318" spans="2:10" x14ac:dyDescent="0.2">
      <c r="B318" s="159"/>
      <c r="C318" s="160"/>
      <c r="D318" s="160"/>
      <c r="E318" s="160"/>
      <c r="F318" s="160"/>
      <c r="G318" s="160"/>
      <c r="H318" s="160"/>
      <c r="I318" s="160"/>
      <c r="J318" s="161"/>
    </row>
    <row r="319" spans="2:10" x14ac:dyDescent="0.2">
      <c r="B319" s="159"/>
      <c r="C319" s="160"/>
      <c r="D319" s="160"/>
      <c r="E319" s="160"/>
      <c r="F319" s="160"/>
      <c r="G319" s="160"/>
      <c r="H319" s="160"/>
      <c r="I319" s="160"/>
      <c r="J319" s="161"/>
    </row>
    <row r="320" spans="2:10" ht="15.75" thickBot="1" x14ac:dyDescent="0.25">
      <c r="B320" s="162"/>
      <c r="C320" s="163"/>
      <c r="D320" s="163"/>
      <c r="E320" s="163"/>
      <c r="F320" s="163"/>
      <c r="G320" s="163"/>
      <c r="H320" s="163"/>
      <c r="I320" s="163"/>
      <c r="J320" s="164"/>
    </row>
    <row r="323" spans="2:10" ht="20.25" x14ac:dyDescent="0.2">
      <c r="B323" s="139" t="s">
        <v>38</v>
      </c>
      <c r="C323" s="141"/>
      <c r="D323" s="18">
        <v>9</v>
      </c>
      <c r="E323" s="168" t="s">
        <v>71</v>
      </c>
      <c r="F323" s="169"/>
      <c r="G323" s="169"/>
      <c r="H323" s="169"/>
      <c r="I323" s="169"/>
      <c r="J323" s="170"/>
    </row>
    <row r="324" spans="2:10" x14ac:dyDescent="0.2">
      <c r="E324" s="19"/>
      <c r="F324" s="19"/>
      <c r="G324" s="19"/>
      <c r="H324" s="19"/>
      <c r="I324" s="19"/>
      <c r="J324" s="19"/>
    </row>
    <row r="325" spans="2:10" ht="16.5" x14ac:dyDescent="0.2">
      <c r="B325" s="139" t="s">
        <v>39</v>
      </c>
      <c r="C325" s="140"/>
      <c r="D325" s="141"/>
      <c r="E325" s="168" t="s">
        <v>72</v>
      </c>
      <c r="F325" s="169"/>
      <c r="G325" s="169"/>
      <c r="H325" s="169"/>
      <c r="I325" s="169"/>
      <c r="J325" s="170"/>
    </row>
    <row r="326" spans="2:10" x14ac:dyDescent="0.2">
      <c r="E326" s="20"/>
      <c r="F326" s="20"/>
      <c r="G326" s="20"/>
      <c r="H326" s="20"/>
      <c r="I326" s="20"/>
      <c r="J326" s="20"/>
    </row>
    <row r="327" spans="2:10" ht="15.75" thickBot="1" x14ac:dyDescent="0.25">
      <c r="E327" s="20"/>
      <c r="F327" s="20"/>
      <c r="G327" s="20"/>
      <c r="H327" s="20"/>
      <c r="I327" s="20"/>
      <c r="J327" s="20"/>
    </row>
    <row r="328" spans="2:10" ht="17.25" thickTop="1" thickBot="1" x14ac:dyDescent="0.3">
      <c r="F328" s="142" t="s">
        <v>40</v>
      </c>
      <c r="G328" s="143"/>
      <c r="H328" s="21"/>
    </row>
    <row r="329" spans="2:10" ht="16.5" thickTop="1" x14ac:dyDescent="0.25">
      <c r="F329" s="54" t="s">
        <v>41</v>
      </c>
      <c r="G329" s="55" t="s">
        <v>42</v>
      </c>
      <c r="H329" s="21"/>
    </row>
    <row r="330" spans="2:10" x14ac:dyDescent="0.2">
      <c r="F330" s="43" t="s">
        <v>239</v>
      </c>
      <c r="G330" s="56">
        <v>0</v>
      </c>
      <c r="H330" s="21"/>
    </row>
    <row r="331" spans="2:10" ht="15.75" thickBot="1" x14ac:dyDescent="0.25">
      <c r="F331" s="44" t="s">
        <v>240</v>
      </c>
      <c r="G331" s="57">
        <v>0</v>
      </c>
      <c r="H331" s="21"/>
    </row>
    <row r="332" spans="2:10" ht="17.25" thickTop="1" thickBot="1" x14ac:dyDescent="0.25">
      <c r="F332" s="27" t="s">
        <v>43</v>
      </c>
      <c r="G332" s="28">
        <f>IF(G330,G331/G330,0)</f>
        <v>0</v>
      </c>
      <c r="H332" s="21"/>
    </row>
    <row r="333" spans="2:10" ht="15.75" thickTop="1" x14ac:dyDescent="0.2">
      <c r="F333" s="29"/>
      <c r="G333" s="29"/>
    </row>
    <row r="334" spans="2:10" ht="16.5" thickBot="1" x14ac:dyDescent="0.25">
      <c r="B334" s="144" t="s">
        <v>44</v>
      </c>
      <c r="C334" s="145"/>
      <c r="D334" s="145"/>
      <c r="E334" s="145"/>
      <c r="F334" s="145"/>
      <c r="G334" s="145"/>
      <c r="H334" s="145"/>
      <c r="I334" s="145"/>
      <c r="J334" s="145"/>
    </row>
    <row r="335" spans="2:10" x14ac:dyDescent="0.2">
      <c r="B335" s="156" t="s">
        <v>241</v>
      </c>
      <c r="C335" s="157"/>
      <c r="D335" s="157"/>
      <c r="E335" s="157"/>
      <c r="F335" s="157"/>
      <c r="G335" s="157"/>
      <c r="H335" s="157"/>
      <c r="I335" s="157"/>
      <c r="J335" s="158"/>
    </row>
    <row r="336" spans="2:10" x14ac:dyDescent="0.2">
      <c r="B336" s="159"/>
      <c r="C336" s="160"/>
      <c r="D336" s="160"/>
      <c r="E336" s="160"/>
      <c r="F336" s="160"/>
      <c r="G336" s="160"/>
      <c r="H336" s="160"/>
      <c r="I336" s="160"/>
      <c r="J336" s="161"/>
    </row>
    <row r="337" spans="2:10" x14ac:dyDescent="0.2">
      <c r="B337" s="159"/>
      <c r="C337" s="160"/>
      <c r="D337" s="160"/>
      <c r="E337" s="160"/>
      <c r="F337" s="160"/>
      <c r="G337" s="160"/>
      <c r="H337" s="160"/>
      <c r="I337" s="160"/>
      <c r="J337" s="161"/>
    </row>
    <row r="338" spans="2:10" x14ac:dyDescent="0.2">
      <c r="B338" s="159"/>
      <c r="C338" s="160"/>
      <c r="D338" s="160"/>
      <c r="E338" s="160"/>
      <c r="F338" s="160"/>
      <c r="G338" s="160"/>
      <c r="H338" s="160"/>
      <c r="I338" s="160"/>
      <c r="J338" s="161"/>
    </row>
    <row r="339" spans="2:10" x14ac:dyDescent="0.2">
      <c r="B339" s="159"/>
      <c r="C339" s="160"/>
      <c r="D339" s="160"/>
      <c r="E339" s="160"/>
      <c r="F339" s="160"/>
      <c r="G339" s="160"/>
      <c r="H339" s="160"/>
      <c r="I339" s="160"/>
      <c r="J339" s="161"/>
    </row>
    <row r="340" spans="2:10" x14ac:dyDescent="0.2">
      <c r="B340" s="159"/>
      <c r="C340" s="160"/>
      <c r="D340" s="160"/>
      <c r="E340" s="160"/>
      <c r="F340" s="160"/>
      <c r="G340" s="160"/>
      <c r="H340" s="160"/>
      <c r="I340" s="160"/>
      <c r="J340" s="161"/>
    </row>
    <row r="341" spans="2:10" x14ac:dyDescent="0.2">
      <c r="B341" s="159"/>
      <c r="C341" s="160"/>
      <c r="D341" s="160"/>
      <c r="E341" s="160"/>
      <c r="F341" s="160"/>
      <c r="G341" s="160"/>
      <c r="H341" s="160"/>
      <c r="I341" s="160"/>
      <c r="J341" s="161"/>
    </row>
    <row r="342" spans="2:10" x14ac:dyDescent="0.2">
      <c r="B342" s="159"/>
      <c r="C342" s="160"/>
      <c r="D342" s="160"/>
      <c r="E342" s="160"/>
      <c r="F342" s="160"/>
      <c r="G342" s="160"/>
      <c r="H342" s="160"/>
      <c r="I342" s="160"/>
      <c r="J342" s="161"/>
    </row>
    <row r="343" spans="2:10" ht="15.75" thickBot="1" x14ac:dyDescent="0.25">
      <c r="B343" s="162"/>
      <c r="C343" s="163"/>
      <c r="D343" s="163"/>
      <c r="E343" s="163"/>
      <c r="F343" s="163"/>
      <c r="G343" s="163"/>
      <c r="H343" s="163"/>
      <c r="I343" s="163"/>
      <c r="J343" s="164"/>
    </row>
    <row r="344" spans="2:10" ht="15.75" thickBot="1" x14ac:dyDescent="0.25">
      <c r="F344" s="30"/>
    </row>
    <row r="345" spans="2:10" ht="17.25" thickTop="1" thickBot="1" x14ac:dyDescent="0.3">
      <c r="E345" s="20"/>
      <c r="F345" s="154" t="s">
        <v>45</v>
      </c>
      <c r="G345" s="155"/>
      <c r="H345" s="31"/>
      <c r="I345" s="20"/>
      <c r="J345" s="20"/>
    </row>
    <row r="346" spans="2:10" ht="16.5" thickTop="1" x14ac:dyDescent="0.25">
      <c r="E346" s="32"/>
      <c r="F346" s="23" t="s">
        <v>41</v>
      </c>
      <c r="G346" s="33" t="s">
        <v>42</v>
      </c>
      <c r="H346" s="21"/>
    </row>
    <row r="347" spans="2:10" x14ac:dyDescent="0.2">
      <c r="F347" s="43" t="s">
        <v>239</v>
      </c>
      <c r="G347" s="25">
        <v>6</v>
      </c>
      <c r="H347" s="21"/>
    </row>
    <row r="348" spans="2:10" ht="15.75" thickBot="1" x14ac:dyDescent="0.25">
      <c r="F348" s="44" t="s">
        <v>240</v>
      </c>
      <c r="G348" s="34">
        <v>2</v>
      </c>
      <c r="H348" s="21"/>
    </row>
    <row r="349" spans="2:10" ht="17.25" thickTop="1" thickBot="1" x14ac:dyDescent="0.25">
      <c r="F349" s="27" t="s">
        <v>43</v>
      </c>
      <c r="G349" s="28">
        <f>IF(G347,G348/G347,0)</f>
        <v>0.33333333333333331</v>
      </c>
      <c r="H349" s="21"/>
    </row>
    <row r="350" spans="2:10" ht="15.75" thickTop="1" x14ac:dyDescent="0.2"/>
    <row r="351" spans="2:10" ht="16.5" thickBot="1" x14ac:dyDescent="0.25">
      <c r="B351" s="144" t="s">
        <v>44</v>
      </c>
      <c r="C351" s="145"/>
      <c r="D351" s="145"/>
      <c r="E351" s="145"/>
      <c r="F351" s="145"/>
      <c r="G351" s="145"/>
      <c r="H351" s="145"/>
      <c r="I351" s="145"/>
      <c r="J351" s="145"/>
    </row>
    <row r="352" spans="2:10" x14ac:dyDescent="0.2">
      <c r="B352" s="156" t="s">
        <v>242</v>
      </c>
      <c r="C352" s="157"/>
      <c r="D352" s="157"/>
      <c r="E352" s="157"/>
      <c r="F352" s="157"/>
      <c r="G352" s="157"/>
      <c r="H352" s="157"/>
      <c r="I352" s="157"/>
      <c r="J352" s="158"/>
    </row>
    <row r="353" spans="2:10" x14ac:dyDescent="0.2">
      <c r="B353" s="159"/>
      <c r="C353" s="160"/>
      <c r="D353" s="160"/>
      <c r="E353" s="160"/>
      <c r="F353" s="160"/>
      <c r="G353" s="160"/>
      <c r="H353" s="160"/>
      <c r="I353" s="160"/>
      <c r="J353" s="161"/>
    </row>
    <row r="354" spans="2:10" x14ac:dyDescent="0.2">
      <c r="B354" s="159"/>
      <c r="C354" s="160"/>
      <c r="D354" s="160"/>
      <c r="E354" s="160"/>
      <c r="F354" s="160"/>
      <c r="G354" s="160"/>
      <c r="H354" s="160"/>
      <c r="I354" s="160"/>
      <c r="J354" s="161"/>
    </row>
    <row r="355" spans="2:10" x14ac:dyDescent="0.2">
      <c r="B355" s="159"/>
      <c r="C355" s="160"/>
      <c r="D355" s="160"/>
      <c r="E355" s="160"/>
      <c r="F355" s="160"/>
      <c r="G355" s="160"/>
      <c r="H355" s="160"/>
      <c r="I355" s="160"/>
      <c r="J355" s="161"/>
    </row>
    <row r="356" spans="2:10" x14ac:dyDescent="0.2">
      <c r="B356" s="159"/>
      <c r="C356" s="160"/>
      <c r="D356" s="160"/>
      <c r="E356" s="160"/>
      <c r="F356" s="160"/>
      <c r="G356" s="160"/>
      <c r="H356" s="160"/>
      <c r="I356" s="160"/>
      <c r="J356" s="161"/>
    </row>
    <row r="357" spans="2:10" x14ac:dyDescent="0.2">
      <c r="B357" s="159"/>
      <c r="C357" s="160"/>
      <c r="D357" s="160"/>
      <c r="E357" s="160"/>
      <c r="F357" s="160"/>
      <c r="G357" s="160"/>
      <c r="H357" s="160"/>
      <c r="I357" s="160"/>
      <c r="J357" s="161"/>
    </row>
    <row r="358" spans="2:10" x14ac:dyDescent="0.2">
      <c r="B358" s="159"/>
      <c r="C358" s="160"/>
      <c r="D358" s="160"/>
      <c r="E358" s="160"/>
      <c r="F358" s="160"/>
      <c r="G358" s="160"/>
      <c r="H358" s="160"/>
      <c r="I358" s="160"/>
      <c r="J358" s="161"/>
    </row>
    <row r="359" spans="2:10" x14ac:dyDescent="0.2">
      <c r="B359" s="159"/>
      <c r="C359" s="160"/>
      <c r="D359" s="160"/>
      <c r="E359" s="160"/>
      <c r="F359" s="160"/>
      <c r="G359" s="160"/>
      <c r="H359" s="160"/>
      <c r="I359" s="160"/>
      <c r="J359" s="161"/>
    </row>
    <row r="360" spans="2:10" ht="15.75" thickBot="1" x14ac:dyDescent="0.25">
      <c r="B360" s="162"/>
      <c r="C360" s="163"/>
      <c r="D360" s="163"/>
      <c r="E360" s="163"/>
      <c r="F360" s="163"/>
      <c r="G360" s="163"/>
      <c r="H360" s="163"/>
      <c r="I360" s="163"/>
      <c r="J360" s="164"/>
    </row>
    <row r="363" spans="2:10" ht="20.25" x14ac:dyDescent="0.2">
      <c r="B363" s="139" t="s">
        <v>38</v>
      </c>
      <c r="C363" s="141"/>
      <c r="D363" s="18">
        <v>10</v>
      </c>
      <c r="E363" s="168" t="s">
        <v>73</v>
      </c>
      <c r="F363" s="169"/>
      <c r="G363" s="169"/>
      <c r="H363" s="169"/>
      <c r="I363" s="169"/>
      <c r="J363" s="170"/>
    </row>
    <row r="364" spans="2:10" x14ac:dyDescent="0.2">
      <c r="E364" s="19"/>
      <c r="F364" s="19"/>
      <c r="G364" s="19"/>
      <c r="H364" s="19"/>
      <c r="I364" s="19"/>
      <c r="J364" s="19"/>
    </row>
    <row r="365" spans="2:10" ht="16.5" x14ac:dyDescent="0.2">
      <c r="B365" s="139" t="s">
        <v>39</v>
      </c>
      <c r="C365" s="140"/>
      <c r="D365" s="141"/>
      <c r="E365" s="168" t="s">
        <v>74</v>
      </c>
      <c r="F365" s="169"/>
      <c r="G365" s="169"/>
      <c r="H365" s="169"/>
      <c r="I365" s="169"/>
      <c r="J365" s="170"/>
    </row>
    <row r="366" spans="2:10" x14ac:dyDescent="0.2">
      <c r="E366" s="20"/>
      <c r="F366" s="20"/>
      <c r="G366" s="20"/>
      <c r="H366" s="20"/>
      <c r="I366" s="20"/>
      <c r="J366" s="20"/>
    </row>
    <row r="367" spans="2:10" ht="15.75" thickBot="1" x14ac:dyDescent="0.25">
      <c r="E367" s="20"/>
      <c r="F367" s="20"/>
      <c r="G367" s="20"/>
      <c r="H367" s="20"/>
      <c r="I367" s="20"/>
      <c r="J367" s="20"/>
    </row>
    <row r="368" spans="2:10" ht="17.25" thickTop="1" thickBot="1" x14ac:dyDescent="0.3">
      <c r="F368" s="142" t="s">
        <v>40</v>
      </c>
      <c r="G368" s="143"/>
      <c r="H368" s="21"/>
    </row>
    <row r="369" spans="2:10" ht="16.5" thickTop="1" x14ac:dyDescent="0.25">
      <c r="F369" s="22" t="s">
        <v>41</v>
      </c>
      <c r="G369" s="23" t="s">
        <v>42</v>
      </c>
      <c r="H369" s="21"/>
    </row>
    <row r="370" spans="2:10" ht="30" x14ac:dyDescent="0.2">
      <c r="F370" s="24" t="s">
        <v>75</v>
      </c>
      <c r="G370" s="25">
        <v>1</v>
      </c>
      <c r="H370" s="21"/>
    </row>
    <row r="371" spans="2:10" ht="30.75" thickBot="1" x14ac:dyDescent="0.25">
      <c r="F371" s="26" t="s">
        <v>76</v>
      </c>
      <c r="G371" s="34">
        <v>1</v>
      </c>
      <c r="H371" s="21"/>
    </row>
    <row r="372" spans="2:10" ht="17.25" thickTop="1" thickBot="1" x14ac:dyDescent="0.25">
      <c r="F372" s="27" t="s">
        <v>43</v>
      </c>
      <c r="G372" s="28">
        <f>IF(G370,G371/G370,0)</f>
        <v>1</v>
      </c>
      <c r="H372" s="21"/>
    </row>
    <row r="373" spans="2:10" ht="15.75" thickTop="1" x14ac:dyDescent="0.2">
      <c r="F373" s="29"/>
      <c r="G373" s="29"/>
    </row>
    <row r="374" spans="2:10" ht="16.5" thickBot="1" x14ac:dyDescent="0.25">
      <c r="B374" s="144" t="s">
        <v>44</v>
      </c>
      <c r="C374" s="145"/>
      <c r="D374" s="145"/>
      <c r="E374" s="145"/>
      <c r="F374" s="145"/>
      <c r="G374" s="145"/>
      <c r="H374" s="145"/>
      <c r="I374" s="145"/>
      <c r="J374" s="145"/>
    </row>
    <row r="375" spans="2:10" x14ac:dyDescent="0.2">
      <c r="B375" s="183" t="s">
        <v>243</v>
      </c>
      <c r="C375" s="184"/>
      <c r="D375" s="184"/>
      <c r="E375" s="184"/>
      <c r="F375" s="184"/>
      <c r="G375" s="184"/>
      <c r="H375" s="184"/>
      <c r="I375" s="184"/>
      <c r="J375" s="185"/>
    </row>
    <row r="376" spans="2:10" x14ac:dyDescent="0.2">
      <c r="B376" s="186"/>
      <c r="C376" s="187"/>
      <c r="D376" s="187"/>
      <c r="E376" s="187"/>
      <c r="F376" s="187"/>
      <c r="G376" s="187"/>
      <c r="H376" s="187"/>
      <c r="I376" s="187"/>
      <c r="J376" s="188"/>
    </row>
    <row r="377" spans="2:10" x14ac:dyDescent="0.2">
      <c r="B377" s="186"/>
      <c r="C377" s="187"/>
      <c r="D377" s="187"/>
      <c r="E377" s="187"/>
      <c r="F377" s="187"/>
      <c r="G377" s="187"/>
      <c r="H377" s="187"/>
      <c r="I377" s="187"/>
      <c r="J377" s="188"/>
    </row>
    <row r="378" spans="2:10" x14ac:dyDescent="0.2">
      <c r="B378" s="186"/>
      <c r="C378" s="187"/>
      <c r="D378" s="187"/>
      <c r="E378" s="187"/>
      <c r="F378" s="187"/>
      <c r="G378" s="187"/>
      <c r="H378" s="187"/>
      <c r="I378" s="187"/>
      <c r="J378" s="188"/>
    </row>
    <row r="379" spans="2:10" x14ac:dyDescent="0.2">
      <c r="B379" s="186"/>
      <c r="C379" s="187"/>
      <c r="D379" s="187"/>
      <c r="E379" s="187"/>
      <c r="F379" s="187"/>
      <c r="G379" s="187"/>
      <c r="H379" s="187"/>
      <c r="I379" s="187"/>
      <c r="J379" s="188"/>
    </row>
    <row r="380" spans="2:10" x14ac:dyDescent="0.2">
      <c r="B380" s="186"/>
      <c r="C380" s="187"/>
      <c r="D380" s="187"/>
      <c r="E380" s="187"/>
      <c r="F380" s="187"/>
      <c r="G380" s="187"/>
      <c r="H380" s="187"/>
      <c r="I380" s="187"/>
      <c r="J380" s="188"/>
    </row>
    <row r="381" spans="2:10" x14ac:dyDescent="0.2">
      <c r="B381" s="186"/>
      <c r="C381" s="187"/>
      <c r="D381" s="187"/>
      <c r="E381" s="187"/>
      <c r="F381" s="187"/>
      <c r="G381" s="187"/>
      <c r="H381" s="187"/>
      <c r="I381" s="187"/>
      <c r="J381" s="188"/>
    </row>
    <row r="382" spans="2:10" x14ac:dyDescent="0.2">
      <c r="B382" s="186"/>
      <c r="C382" s="187"/>
      <c r="D382" s="187"/>
      <c r="E382" s="187"/>
      <c r="F382" s="187"/>
      <c r="G382" s="187"/>
      <c r="H382" s="187"/>
      <c r="I382" s="187"/>
      <c r="J382" s="188"/>
    </row>
    <row r="383" spans="2:10" ht="15.75" thickBot="1" x14ac:dyDescent="0.25">
      <c r="B383" s="189"/>
      <c r="C383" s="190"/>
      <c r="D383" s="190"/>
      <c r="E383" s="190"/>
      <c r="F383" s="190"/>
      <c r="G383" s="190"/>
      <c r="H383" s="190"/>
      <c r="I383" s="190"/>
      <c r="J383" s="191"/>
    </row>
    <row r="384" spans="2:10" ht="15.75" thickBot="1" x14ac:dyDescent="0.25">
      <c r="F384" s="30"/>
    </row>
    <row r="385" spans="2:10" ht="17.25" thickTop="1" thickBot="1" x14ac:dyDescent="0.3">
      <c r="E385" s="20"/>
      <c r="F385" s="154" t="s">
        <v>45</v>
      </c>
      <c r="G385" s="155"/>
      <c r="H385" s="31"/>
      <c r="I385" s="20"/>
      <c r="J385" s="20"/>
    </row>
    <row r="386" spans="2:10" ht="16.5" thickTop="1" x14ac:dyDescent="0.25">
      <c r="E386" s="32"/>
      <c r="F386" s="23" t="s">
        <v>41</v>
      </c>
      <c r="G386" s="33" t="s">
        <v>42</v>
      </c>
      <c r="H386" s="21"/>
    </row>
    <row r="387" spans="2:10" ht="30" x14ac:dyDescent="0.2">
      <c r="F387" s="24" t="s">
        <v>75</v>
      </c>
      <c r="G387" s="25">
        <v>0</v>
      </c>
      <c r="H387" s="21"/>
    </row>
    <row r="388" spans="2:10" ht="30.75" thickBot="1" x14ac:dyDescent="0.25">
      <c r="F388" s="26" t="s">
        <v>76</v>
      </c>
      <c r="G388" s="34">
        <v>0</v>
      </c>
      <c r="H388" s="21"/>
    </row>
    <row r="389" spans="2:10" ht="17.25" thickTop="1" thickBot="1" x14ac:dyDescent="0.25">
      <c r="F389" s="27" t="s">
        <v>43</v>
      </c>
      <c r="G389" s="28">
        <f>IF(G387,G388/G387,0)</f>
        <v>0</v>
      </c>
      <c r="H389" s="21"/>
    </row>
    <row r="390" spans="2:10" ht="15.75" thickTop="1" x14ac:dyDescent="0.2"/>
    <row r="391" spans="2:10" ht="16.5" thickBot="1" x14ac:dyDescent="0.25">
      <c r="B391" s="144" t="s">
        <v>44</v>
      </c>
      <c r="C391" s="145"/>
      <c r="D391" s="145"/>
      <c r="E391" s="145"/>
      <c r="F391" s="145"/>
      <c r="G391" s="145"/>
      <c r="H391" s="145"/>
      <c r="I391" s="145"/>
      <c r="J391" s="145"/>
    </row>
    <row r="392" spans="2:10" x14ac:dyDescent="0.2">
      <c r="B392" s="156" t="s">
        <v>244</v>
      </c>
      <c r="C392" s="157"/>
      <c r="D392" s="157"/>
      <c r="E392" s="157"/>
      <c r="F392" s="157"/>
      <c r="G392" s="157"/>
      <c r="H392" s="157"/>
      <c r="I392" s="157"/>
      <c r="J392" s="158"/>
    </row>
    <row r="393" spans="2:10" x14ac:dyDescent="0.2">
      <c r="B393" s="159"/>
      <c r="C393" s="160"/>
      <c r="D393" s="160"/>
      <c r="E393" s="160"/>
      <c r="F393" s="160"/>
      <c r="G393" s="160"/>
      <c r="H393" s="160"/>
      <c r="I393" s="160"/>
      <c r="J393" s="161"/>
    </row>
    <row r="394" spans="2:10" x14ac:dyDescent="0.2">
      <c r="B394" s="159"/>
      <c r="C394" s="160"/>
      <c r="D394" s="160"/>
      <c r="E394" s="160"/>
      <c r="F394" s="160"/>
      <c r="G394" s="160"/>
      <c r="H394" s="160"/>
      <c r="I394" s="160"/>
      <c r="J394" s="161"/>
    </row>
    <row r="395" spans="2:10" x14ac:dyDescent="0.2">
      <c r="B395" s="159"/>
      <c r="C395" s="160"/>
      <c r="D395" s="160"/>
      <c r="E395" s="160"/>
      <c r="F395" s="160"/>
      <c r="G395" s="160"/>
      <c r="H395" s="160"/>
      <c r="I395" s="160"/>
      <c r="J395" s="161"/>
    </row>
    <row r="396" spans="2:10" x14ac:dyDescent="0.2">
      <c r="B396" s="159"/>
      <c r="C396" s="160"/>
      <c r="D396" s="160"/>
      <c r="E396" s="160"/>
      <c r="F396" s="160"/>
      <c r="G396" s="160"/>
      <c r="H396" s="160"/>
      <c r="I396" s="160"/>
      <c r="J396" s="161"/>
    </row>
    <row r="397" spans="2:10" x14ac:dyDescent="0.2">
      <c r="B397" s="159"/>
      <c r="C397" s="160"/>
      <c r="D397" s="160"/>
      <c r="E397" s="160"/>
      <c r="F397" s="160"/>
      <c r="G397" s="160"/>
      <c r="H397" s="160"/>
      <c r="I397" s="160"/>
      <c r="J397" s="161"/>
    </row>
    <row r="398" spans="2:10" x14ac:dyDescent="0.2">
      <c r="B398" s="159"/>
      <c r="C398" s="160"/>
      <c r="D398" s="160"/>
      <c r="E398" s="160"/>
      <c r="F398" s="160"/>
      <c r="G398" s="160"/>
      <c r="H398" s="160"/>
      <c r="I398" s="160"/>
      <c r="J398" s="161"/>
    </row>
    <row r="399" spans="2:10" x14ac:dyDescent="0.2">
      <c r="B399" s="159"/>
      <c r="C399" s="160"/>
      <c r="D399" s="160"/>
      <c r="E399" s="160"/>
      <c r="F399" s="160"/>
      <c r="G399" s="160"/>
      <c r="H399" s="160"/>
      <c r="I399" s="160"/>
      <c r="J399" s="161"/>
    </row>
    <row r="400" spans="2:10" ht="15.75" thickBot="1" x14ac:dyDescent="0.25">
      <c r="B400" s="162"/>
      <c r="C400" s="163"/>
      <c r="D400" s="163"/>
      <c r="E400" s="163"/>
      <c r="F400" s="163"/>
      <c r="G400" s="163"/>
      <c r="H400" s="163"/>
      <c r="I400" s="163"/>
      <c r="J400" s="164"/>
    </row>
    <row r="403" spans="2:10" ht="20.25" x14ac:dyDescent="0.2">
      <c r="B403" s="139" t="s">
        <v>38</v>
      </c>
      <c r="C403" s="141"/>
      <c r="D403" s="18">
        <v>11</v>
      </c>
      <c r="E403" s="168" t="s">
        <v>77</v>
      </c>
      <c r="F403" s="169"/>
      <c r="G403" s="169"/>
      <c r="H403" s="169"/>
      <c r="I403" s="169"/>
      <c r="J403" s="170"/>
    </row>
    <row r="404" spans="2:10" x14ac:dyDescent="0.2">
      <c r="E404" s="19"/>
      <c r="F404" s="19"/>
      <c r="G404" s="19"/>
      <c r="H404" s="19"/>
      <c r="I404" s="19"/>
      <c r="J404" s="19"/>
    </row>
    <row r="405" spans="2:10" ht="16.5" x14ac:dyDescent="0.2">
      <c r="B405" s="139" t="s">
        <v>39</v>
      </c>
      <c r="C405" s="140"/>
      <c r="D405" s="141"/>
      <c r="E405" s="168" t="s">
        <v>245</v>
      </c>
      <c r="F405" s="169"/>
      <c r="G405" s="169"/>
      <c r="H405" s="169"/>
      <c r="I405" s="169"/>
      <c r="J405" s="170"/>
    </row>
    <row r="406" spans="2:10" x14ac:dyDescent="0.2">
      <c r="E406" s="20"/>
      <c r="F406" s="20"/>
      <c r="G406" s="20"/>
      <c r="H406" s="20"/>
      <c r="I406" s="20"/>
      <c r="J406" s="20"/>
    </row>
    <row r="407" spans="2:10" ht="15.75" thickBot="1" x14ac:dyDescent="0.25">
      <c r="E407" s="20"/>
      <c r="F407" s="20"/>
      <c r="G407" s="20"/>
      <c r="H407" s="20"/>
      <c r="I407" s="20"/>
      <c r="J407" s="20"/>
    </row>
    <row r="408" spans="2:10" ht="17.25" thickTop="1" thickBot="1" x14ac:dyDescent="0.3">
      <c r="F408" s="142" t="s">
        <v>40</v>
      </c>
      <c r="G408" s="143"/>
      <c r="H408" s="21"/>
    </row>
    <row r="409" spans="2:10" ht="16.5" thickTop="1" x14ac:dyDescent="0.25">
      <c r="F409" s="22" t="s">
        <v>41</v>
      </c>
      <c r="G409" s="23" t="s">
        <v>42</v>
      </c>
      <c r="H409" s="21"/>
    </row>
    <row r="410" spans="2:10" ht="30.75" thickBot="1" x14ac:dyDescent="0.25">
      <c r="F410" s="58" t="s">
        <v>246</v>
      </c>
      <c r="G410" s="59">
        <v>0</v>
      </c>
      <c r="H410" s="21"/>
    </row>
    <row r="411" spans="2:10" ht="17.25" thickTop="1" thickBot="1" x14ac:dyDescent="0.25">
      <c r="F411" s="27" t="s">
        <v>43</v>
      </c>
      <c r="G411" s="28">
        <v>1</v>
      </c>
      <c r="H411" s="21"/>
    </row>
    <row r="412" spans="2:10" ht="15.75" thickTop="1" x14ac:dyDescent="0.2">
      <c r="F412" s="29"/>
      <c r="G412" s="29"/>
    </row>
    <row r="413" spans="2:10" ht="16.5" thickBot="1" x14ac:dyDescent="0.25">
      <c r="B413" s="144" t="s">
        <v>44</v>
      </c>
      <c r="C413" s="145"/>
      <c r="D413" s="145"/>
      <c r="E413" s="145"/>
      <c r="F413" s="145"/>
      <c r="G413" s="145"/>
      <c r="H413" s="145"/>
      <c r="I413" s="145"/>
      <c r="J413" s="145"/>
    </row>
    <row r="414" spans="2:10" x14ac:dyDescent="0.2">
      <c r="B414" s="146" t="s">
        <v>247</v>
      </c>
      <c r="C414" s="147"/>
      <c r="D414" s="147"/>
      <c r="E414" s="147"/>
      <c r="F414" s="147"/>
      <c r="G414" s="147"/>
      <c r="H414" s="147"/>
      <c r="I414" s="147"/>
      <c r="J414" s="148"/>
    </row>
    <row r="415" spans="2:10" x14ac:dyDescent="0.2">
      <c r="B415" s="149"/>
      <c r="C415" s="131"/>
      <c r="D415" s="131"/>
      <c r="E415" s="131"/>
      <c r="F415" s="131"/>
      <c r="G415" s="131"/>
      <c r="H415" s="131"/>
      <c r="I415" s="131"/>
      <c r="J415" s="150"/>
    </row>
    <row r="416" spans="2:10" x14ac:dyDescent="0.2">
      <c r="B416" s="149"/>
      <c r="C416" s="131"/>
      <c r="D416" s="131"/>
      <c r="E416" s="131"/>
      <c r="F416" s="131"/>
      <c r="G416" s="131"/>
      <c r="H416" s="131"/>
      <c r="I416" s="131"/>
      <c r="J416" s="150"/>
    </row>
    <row r="417" spans="2:10" x14ac:dyDescent="0.2">
      <c r="B417" s="149"/>
      <c r="C417" s="131"/>
      <c r="D417" s="131"/>
      <c r="E417" s="131"/>
      <c r="F417" s="131"/>
      <c r="G417" s="131"/>
      <c r="H417" s="131"/>
      <c r="I417" s="131"/>
      <c r="J417" s="150"/>
    </row>
    <row r="418" spans="2:10" x14ac:dyDescent="0.2">
      <c r="B418" s="149"/>
      <c r="C418" s="131"/>
      <c r="D418" s="131"/>
      <c r="E418" s="131"/>
      <c r="F418" s="131"/>
      <c r="G418" s="131"/>
      <c r="H418" s="131"/>
      <c r="I418" s="131"/>
      <c r="J418" s="150"/>
    </row>
    <row r="419" spans="2:10" x14ac:dyDescent="0.2">
      <c r="B419" s="149"/>
      <c r="C419" s="131"/>
      <c r="D419" s="131"/>
      <c r="E419" s="131"/>
      <c r="F419" s="131"/>
      <c r="G419" s="131"/>
      <c r="H419" s="131"/>
      <c r="I419" s="131"/>
      <c r="J419" s="150"/>
    </row>
    <row r="420" spans="2:10" x14ac:dyDescent="0.2">
      <c r="B420" s="149"/>
      <c r="C420" s="131"/>
      <c r="D420" s="131"/>
      <c r="E420" s="131"/>
      <c r="F420" s="131"/>
      <c r="G420" s="131"/>
      <c r="H420" s="131"/>
      <c r="I420" s="131"/>
      <c r="J420" s="150"/>
    </row>
    <row r="421" spans="2:10" x14ac:dyDescent="0.2">
      <c r="B421" s="149"/>
      <c r="C421" s="131"/>
      <c r="D421" s="131"/>
      <c r="E421" s="131"/>
      <c r="F421" s="131"/>
      <c r="G421" s="131"/>
      <c r="H421" s="131"/>
      <c r="I421" s="131"/>
      <c r="J421" s="150"/>
    </row>
    <row r="422" spans="2:10" ht="15.75" thickBot="1" x14ac:dyDescent="0.25">
      <c r="B422" s="151"/>
      <c r="C422" s="152"/>
      <c r="D422" s="152"/>
      <c r="E422" s="152"/>
      <c r="F422" s="152"/>
      <c r="G422" s="152"/>
      <c r="H422" s="152"/>
      <c r="I422" s="152"/>
      <c r="J422" s="153"/>
    </row>
    <row r="423" spans="2:10" ht="15.75" thickBot="1" x14ac:dyDescent="0.25">
      <c r="F423" s="30"/>
    </row>
    <row r="424" spans="2:10" ht="17.25" thickTop="1" thickBot="1" x14ac:dyDescent="0.3">
      <c r="E424" s="20"/>
      <c r="F424" s="154" t="s">
        <v>45</v>
      </c>
      <c r="G424" s="155"/>
      <c r="H424" s="31"/>
      <c r="I424" s="20"/>
      <c r="J424" s="20"/>
    </row>
    <row r="425" spans="2:10" ht="16.5" thickTop="1" x14ac:dyDescent="0.25">
      <c r="E425" s="32"/>
      <c r="F425" s="23" t="s">
        <v>41</v>
      </c>
      <c r="G425" s="33" t="s">
        <v>42</v>
      </c>
      <c r="H425" s="21"/>
    </row>
    <row r="426" spans="2:10" ht="30.75" thickBot="1" x14ac:dyDescent="0.25">
      <c r="F426" s="58" t="s">
        <v>246</v>
      </c>
      <c r="G426" s="59">
        <v>0</v>
      </c>
      <c r="H426" s="21"/>
    </row>
    <row r="427" spans="2:10" ht="17.25" thickTop="1" thickBot="1" x14ac:dyDescent="0.25">
      <c r="F427" s="27" t="s">
        <v>43</v>
      </c>
      <c r="G427" s="28">
        <v>1</v>
      </c>
      <c r="H427" s="21"/>
    </row>
    <row r="428" spans="2:10" ht="15.75" thickTop="1" x14ac:dyDescent="0.2"/>
    <row r="429" spans="2:10" ht="16.5" thickBot="1" x14ac:dyDescent="0.25">
      <c r="B429" s="144" t="s">
        <v>44</v>
      </c>
      <c r="C429" s="145"/>
      <c r="D429" s="145"/>
      <c r="E429" s="145"/>
      <c r="F429" s="145"/>
      <c r="G429" s="145"/>
      <c r="H429" s="145"/>
      <c r="I429" s="145"/>
      <c r="J429" s="145"/>
    </row>
    <row r="430" spans="2:10" x14ac:dyDescent="0.2">
      <c r="B430" s="156" t="s">
        <v>248</v>
      </c>
      <c r="C430" s="157"/>
      <c r="D430" s="157"/>
      <c r="E430" s="157"/>
      <c r="F430" s="157"/>
      <c r="G430" s="157"/>
      <c r="H430" s="157"/>
      <c r="I430" s="157"/>
      <c r="J430" s="158"/>
    </row>
    <row r="431" spans="2:10" x14ac:dyDescent="0.2">
      <c r="B431" s="159"/>
      <c r="C431" s="160"/>
      <c r="D431" s="160"/>
      <c r="E431" s="160"/>
      <c r="F431" s="160"/>
      <c r="G431" s="160"/>
      <c r="H431" s="160"/>
      <c r="I431" s="160"/>
      <c r="J431" s="161"/>
    </row>
    <row r="432" spans="2:10" x14ac:dyDescent="0.2">
      <c r="B432" s="159"/>
      <c r="C432" s="160"/>
      <c r="D432" s="160"/>
      <c r="E432" s="160"/>
      <c r="F432" s="160"/>
      <c r="G432" s="160"/>
      <c r="H432" s="160"/>
      <c r="I432" s="160"/>
      <c r="J432" s="161"/>
    </row>
    <row r="433" spans="2:10" x14ac:dyDescent="0.2">
      <c r="B433" s="159"/>
      <c r="C433" s="160"/>
      <c r="D433" s="160"/>
      <c r="E433" s="160"/>
      <c r="F433" s="160"/>
      <c r="G433" s="160"/>
      <c r="H433" s="160"/>
      <c r="I433" s="160"/>
      <c r="J433" s="161"/>
    </row>
    <row r="434" spans="2:10" x14ac:dyDescent="0.2">
      <c r="B434" s="159"/>
      <c r="C434" s="160"/>
      <c r="D434" s="160"/>
      <c r="E434" s="160"/>
      <c r="F434" s="160"/>
      <c r="G434" s="160"/>
      <c r="H434" s="160"/>
      <c r="I434" s="160"/>
      <c r="J434" s="161"/>
    </row>
    <row r="435" spans="2:10" x14ac:dyDescent="0.2">
      <c r="B435" s="159"/>
      <c r="C435" s="160"/>
      <c r="D435" s="160"/>
      <c r="E435" s="160"/>
      <c r="F435" s="160"/>
      <c r="G435" s="160"/>
      <c r="H435" s="160"/>
      <c r="I435" s="160"/>
      <c r="J435" s="161"/>
    </row>
    <row r="436" spans="2:10" x14ac:dyDescent="0.2">
      <c r="B436" s="159"/>
      <c r="C436" s="160"/>
      <c r="D436" s="160"/>
      <c r="E436" s="160"/>
      <c r="F436" s="160"/>
      <c r="G436" s="160"/>
      <c r="H436" s="160"/>
      <c r="I436" s="160"/>
      <c r="J436" s="161"/>
    </row>
    <row r="437" spans="2:10" x14ac:dyDescent="0.2">
      <c r="B437" s="159"/>
      <c r="C437" s="160"/>
      <c r="D437" s="160"/>
      <c r="E437" s="160"/>
      <c r="F437" s="160"/>
      <c r="G437" s="160"/>
      <c r="H437" s="160"/>
      <c r="I437" s="160"/>
      <c r="J437" s="161"/>
    </row>
    <row r="438" spans="2:10" ht="15.75" thickBot="1" x14ac:dyDescent="0.25">
      <c r="B438" s="162"/>
      <c r="C438" s="163"/>
      <c r="D438" s="163"/>
      <c r="E438" s="163"/>
      <c r="F438" s="163"/>
      <c r="G438" s="163"/>
      <c r="H438" s="163"/>
      <c r="I438" s="163"/>
      <c r="J438" s="164"/>
    </row>
    <row r="441" spans="2:10" ht="20.25" x14ac:dyDescent="0.2">
      <c r="B441" s="139" t="s">
        <v>38</v>
      </c>
      <c r="C441" s="141"/>
      <c r="D441" s="18">
        <v>12</v>
      </c>
      <c r="E441" s="168" t="s">
        <v>78</v>
      </c>
      <c r="F441" s="169"/>
      <c r="G441" s="169"/>
      <c r="H441" s="169"/>
      <c r="I441" s="169"/>
      <c r="J441" s="170"/>
    </row>
    <row r="442" spans="2:10" x14ac:dyDescent="0.2">
      <c r="E442" s="19"/>
      <c r="F442" s="19"/>
      <c r="G442" s="19"/>
      <c r="H442" s="19"/>
      <c r="I442" s="19"/>
      <c r="J442" s="19"/>
    </row>
    <row r="443" spans="2:10" ht="16.5" x14ac:dyDescent="0.2">
      <c r="B443" s="139" t="s">
        <v>39</v>
      </c>
      <c r="C443" s="140"/>
      <c r="D443" s="141"/>
      <c r="E443" s="168" t="s">
        <v>74</v>
      </c>
      <c r="F443" s="169"/>
      <c r="G443" s="169"/>
      <c r="H443" s="169"/>
      <c r="I443" s="169"/>
      <c r="J443" s="170"/>
    </row>
    <row r="444" spans="2:10" x14ac:dyDescent="0.2">
      <c r="E444" s="20"/>
      <c r="F444" s="20"/>
      <c r="G444" s="20"/>
      <c r="H444" s="20"/>
      <c r="I444" s="20"/>
      <c r="J444" s="20"/>
    </row>
    <row r="445" spans="2:10" ht="15.75" thickBot="1" x14ac:dyDescent="0.25">
      <c r="E445" s="20"/>
      <c r="F445" s="20"/>
      <c r="G445" s="20"/>
      <c r="H445" s="20"/>
      <c r="I445" s="20"/>
      <c r="J445" s="20"/>
    </row>
    <row r="446" spans="2:10" ht="17.25" thickTop="1" thickBot="1" x14ac:dyDescent="0.3">
      <c r="F446" s="142" t="s">
        <v>40</v>
      </c>
      <c r="G446" s="143"/>
      <c r="H446" s="21"/>
    </row>
    <row r="447" spans="2:10" ht="16.5" thickTop="1" x14ac:dyDescent="0.25">
      <c r="F447" s="22" t="s">
        <v>41</v>
      </c>
      <c r="G447" s="23" t="s">
        <v>42</v>
      </c>
      <c r="H447" s="21"/>
    </row>
    <row r="448" spans="2:10" ht="15.75" thickBot="1" x14ac:dyDescent="0.25">
      <c r="F448" s="24" t="s">
        <v>79</v>
      </c>
      <c r="G448" s="25">
        <v>0</v>
      </c>
      <c r="H448" s="21"/>
    </row>
    <row r="449" spans="2:10" ht="17.25" thickTop="1" thickBot="1" x14ac:dyDescent="0.25">
      <c r="F449" s="27" t="s">
        <v>43</v>
      </c>
      <c r="G449" s="28">
        <f>IF(G448,#REF!/G448,0)</f>
        <v>0</v>
      </c>
      <c r="H449" s="21"/>
    </row>
    <row r="450" spans="2:10" ht="15.75" thickTop="1" x14ac:dyDescent="0.2">
      <c r="F450" s="29"/>
      <c r="G450" s="29"/>
    </row>
    <row r="451" spans="2:10" ht="16.5" thickBot="1" x14ac:dyDescent="0.25">
      <c r="B451" s="144" t="s">
        <v>44</v>
      </c>
      <c r="C451" s="145"/>
      <c r="D451" s="145"/>
      <c r="E451" s="145"/>
      <c r="F451" s="145"/>
      <c r="G451" s="145"/>
      <c r="H451" s="145"/>
      <c r="I451" s="145"/>
      <c r="J451" s="145"/>
    </row>
    <row r="452" spans="2:10" x14ac:dyDescent="0.2">
      <c r="B452" s="146" t="s">
        <v>249</v>
      </c>
      <c r="C452" s="147"/>
      <c r="D452" s="147"/>
      <c r="E452" s="147"/>
      <c r="F452" s="147"/>
      <c r="G452" s="147"/>
      <c r="H452" s="147"/>
      <c r="I452" s="147"/>
      <c r="J452" s="148"/>
    </row>
    <row r="453" spans="2:10" x14ac:dyDescent="0.2">
      <c r="B453" s="149"/>
      <c r="C453" s="131"/>
      <c r="D453" s="131"/>
      <c r="E453" s="131"/>
      <c r="F453" s="131"/>
      <c r="G453" s="131"/>
      <c r="H453" s="131"/>
      <c r="I453" s="131"/>
      <c r="J453" s="150"/>
    </row>
    <row r="454" spans="2:10" x14ac:dyDescent="0.2">
      <c r="B454" s="149"/>
      <c r="C454" s="131"/>
      <c r="D454" s="131"/>
      <c r="E454" s="131"/>
      <c r="F454" s="131"/>
      <c r="G454" s="131"/>
      <c r="H454" s="131"/>
      <c r="I454" s="131"/>
      <c r="J454" s="150"/>
    </row>
    <row r="455" spans="2:10" x14ac:dyDescent="0.2">
      <c r="B455" s="149"/>
      <c r="C455" s="131"/>
      <c r="D455" s="131"/>
      <c r="E455" s="131"/>
      <c r="F455" s="131"/>
      <c r="G455" s="131"/>
      <c r="H455" s="131"/>
      <c r="I455" s="131"/>
      <c r="J455" s="150"/>
    </row>
    <row r="456" spans="2:10" x14ac:dyDescent="0.2">
      <c r="B456" s="149"/>
      <c r="C456" s="131"/>
      <c r="D456" s="131"/>
      <c r="E456" s="131"/>
      <c r="F456" s="131"/>
      <c r="G456" s="131"/>
      <c r="H456" s="131"/>
      <c r="I456" s="131"/>
      <c r="J456" s="150"/>
    </row>
    <row r="457" spans="2:10" x14ac:dyDescent="0.2">
      <c r="B457" s="149"/>
      <c r="C457" s="131"/>
      <c r="D457" s="131"/>
      <c r="E457" s="131"/>
      <c r="F457" s="131"/>
      <c r="G457" s="131"/>
      <c r="H457" s="131"/>
      <c r="I457" s="131"/>
      <c r="J457" s="150"/>
    </row>
    <row r="458" spans="2:10" x14ac:dyDescent="0.2">
      <c r="B458" s="149"/>
      <c r="C458" s="131"/>
      <c r="D458" s="131"/>
      <c r="E458" s="131"/>
      <c r="F458" s="131"/>
      <c r="G458" s="131"/>
      <c r="H458" s="131"/>
      <c r="I458" s="131"/>
      <c r="J458" s="150"/>
    </row>
    <row r="459" spans="2:10" x14ac:dyDescent="0.2">
      <c r="B459" s="149"/>
      <c r="C459" s="131"/>
      <c r="D459" s="131"/>
      <c r="E459" s="131"/>
      <c r="F459" s="131"/>
      <c r="G459" s="131"/>
      <c r="H459" s="131"/>
      <c r="I459" s="131"/>
      <c r="J459" s="150"/>
    </row>
    <row r="460" spans="2:10" ht="15.75" thickBot="1" x14ac:dyDescent="0.25">
      <c r="B460" s="151"/>
      <c r="C460" s="152"/>
      <c r="D460" s="152"/>
      <c r="E460" s="152"/>
      <c r="F460" s="152"/>
      <c r="G460" s="152"/>
      <c r="H460" s="152"/>
      <c r="I460" s="152"/>
      <c r="J460" s="153"/>
    </row>
    <row r="461" spans="2:10" ht="15.75" thickBot="1" x14ac:dyDescent="0.25">
      <c r="F461" s="30"/>
    </row>
    <row r="462" spans="2:10" ht="17.25" thickTop="1" thickBot="1" x14ac:dyDescent="0.3">
      <c r="E462" s="20"/>
      <c r="F462" s="142" t="s">
        <v>45</v>
      </c>
      <c r="G462" s="143"/>
      <c r="H462" s="31"/>
      <c r="I462" s="20"/>
      <c r="J462" s="20"/>
    </row>
    <row r="463" spans="2:10" ht="16.5" thickTop="1" x14ac:dyDescent="0.25">
      <c r="E463" s="32"/>
      <c r="F463" s="22" t="s">
        <v>41</v>
      </c>
      <c r="G463" s="23" t="s">
        <v>42</v>
      </c>
      <c r="H463" s="21"/>
    </row>
    <row r="464" spans="2:10" ht="15.75" thickBot="1" x14ac:dyDescent="0.25">
      <c r="F464" s="24" t="s">
        <v>79</v>
      </c>
      <c r="G464" s="25">
        <v>0</v>
      </c>
      <c r="H464" s="21"/>
    </row>
    <row r="465" spans="2:10" ht="17.25" thickTop="1" thickBot="1" x14ac:dyDescent="0.25">
      <c r="F465" s="27" t="s">
        <v>43</v>
      </c>
      <c r="G465" s="28">
        <f>IF(G464,#REF!/G464,0)</f>
        <v>0</v>
      </c>
      <c r="H465" s="21"/>
    </row>
    <row r="466" spans="2:10" ht="15.75" thickTop="1" x14ac:dyDescent="0.2"/>
    <row r="467" spans="2:10" ht="16.5" thickBot="1" x14ac:dyDescent="0.25">
      <c r="B467" s="144" t="s">
        <v>44</v>
      </c>
      <c r="C467" s="145"/>
      <c r="D467" s="145"/>
      <c r="E467" s="145"/>
      <c r="F467" s="145"/>
      <c r="G467" s="145"/>
      <c r="H467" s="145"/>
      <c r="I467" s="145"/>
      <c r="J467" s="145"/>
    </row>
    <row r="468" spans="2:10" x14ac:dyDescent="0.2">
      <c r="B468" s="156" t="s">
        <v>250</v>
      </c>
      <c r="C468" s="157"/>
      <c r="D468" s="157"/>
      <c r="E468" s="157"/>
      <c r="F468" s="157"/>
      <c r="G468" s="157"/>
      <c r="H468" s="157"/>
      <c r="I468" s="157"/>
      <c r="J468" s="158"/>
    </row>
    <row r="469" spans="2:10" x14ac:dyDescent="0.2">
      <c r="B469" s="159"/>
      <c r="C469" s="160"/>
      <c r="D469" s="160"/>
      <c r="E469" s="160"/>
      <c r="F469" s="160"/>
      <c r="G469" s="160"/>
      <c r="H469" s="160"/>
      <c r="I469" s="160"/>
      <c r="J469" s="161"/>
    </row>
    <row r="470" spans="2:10" x14ac:dyDescent="0.2">
      <c r="B470" s="159"/>
      <c r="C470" s="160"/>
      <c r="D470" s="160"/>
      <c r="E470" s="160"/>
      <c r="F470" s="160"/>
      <c r="G470" s="160"/>
      <c r="H470" s="160"/>
      <c r="I470" s="160"/>
      <c r="J470" s="161"/>
    </row>
    <row r="471" spans="2:10" x14ac:dyDescent="0.2">
      <c r="B471" s="159"/>
      <c r="C471" s="160"/>
      <c r="D471" s="160"/>
      <c r="E471" s="160"/>
      <c r="F471" s="160"/>
      <c r="G471" s="160"/>
      <c r="H471" s="160"/>
      <c r="I471" s="160"/>
      <c r="J471" s="161"/>
    </row>
    <row r="472" spans="2:10" x14ac:dyDescent="0.2">
      <c r="B472" s="159"/>
      <c r="C472" s="160"/>
      <c r="D472" s="160"/>
      <c r="E472" s="160"/>
      <c r="F472" s="160"/>
      <c r="G472" s="160"/>
      <c r="H472" s="160"/>
      <c r="I472" s="160"/>
      <c r="J472" s="161"/>
    </row>
    <row r="473" spans="2:10" x14ac:dyDescent="0.2">
      <c r="B473" s="159"/>
      <c r="C473" s="160"/>
      <c r="D473" s="160"/>
      <c r="E473" s="160"/>
      <c r="F473" s="160"/>
      <c r="G473" s="160"/>
      <c r="H473" s="160"/>
      <c r="I473" s="160"/>
      <c r="J473" s="161"/>
    </row>
    <row r="474" spans="2:10" x14ac:dyDescent="0.2">
      <c r="B474" s="159"/>
      <c r="C474" s="160"/>
      <c r="D474" s="160"/>
      <c r="E474" s="160"/>
      <c r="F474" s="160"/>
      <c r="G474" s="160"/>
      <c r="H474" s="160"/>
      <c r="I474" s="160"/>
      <c r="J474" s="161"/>
    </row>
    <row r="475" spans="2:10" x14ac:dyDescent="0.2">
      <c r="B475" s="159"/>
      <c r="C475" s="160"/>
      <c r="D475" s="160"/>
      <c r="E475" s="160"/>
      <c r="F475" s="160"/>
      <c r="G475" s="160"/>
      <c r="H475" s="160"/>
      <c r="I475" s="160"/>
      <c r="J475" s="161"/>
    </row>
    <row r="476" spans="2:10" ht="15.75" thickBot="1" x14ac:dyDescent="0.25">
      <c r="B476" s="162"/>
      <c r="C476" s="163"/>
      <c r="D476" s="163"/>
      <c r="E476" s="163"/>
      <c r="F476" s="163"/>
      <c r="G476" s="163"/>
      <c r="H476" s="163"/>
      <c r="I476" s="163"/>
      <c r="J476" s="164"/>
    </row>
    <row r="479" spans="2:10" ht="20.25" x14ac:dyDescent="0.2">
      <c r="B479" s="139" t="s">
        <v>38</v>
      </c>
      <c r="C479" s="141"/>
      <c r="D479" s="18">
        <v>13</v>
      </c>
      <c r="E479" s="168" t="s">
        <v>80</v>
      </c>
      <c r="F479" s="169"/>
      <c r="G479" s="169"/>
      <c r="H479" s="169"/>
      <c r="I479" s="169"/>
      <c r="J479" s="170"/>
    </row>
    <row r="480" spans="2:10" x14ac:dyDescent="0.2">
      <c r="E480" s="19"/>
      <c r="F480" s="19"/>
      <c r="G480" s="19"/>
      <c r="H480" s="19"/>
      <c r="I480" s="19"/>
      <c r="J480" s="19"/>
    </row>
    <row r="481" spans="2:10" ht="16.5" x14ac:dyDescent="0.2">
      <c r="B481" s="139" t="s">
        <v>39</v>
      </c>
      <c r="C481" s="140"/>
      <c r="D481" s="141"/>
      <c r="E481" s="168" t="s">
        <v>81</v>
      </c>
      <c r="F481" s="169"/>
      <c r="G481" s="169"/>
      <c r="H481" s="169"/>
      <c r="I481" s="169"/>
      <c r="J481" s="170"/>
    </row>
    <row r="482" spans="2:10" x14ac:dyDescent="0.2">
      <c r="E482" s="20"/>
      <c r="F482" s="20"/>
      <c r="G482" s="20"/>
      <c r="H482" s="20"/>
      <c r="I482" s="20"/>
      <c r="J482" s="20"/>
    </row>
    <row r="483" spans="2:10" ht="15.75" thickBot="1" x14ac:dyDescent="0.25">
      <c r="E483" s="20"/>
      <c r="F483" s="20"/>
      <c r="G483" s="20"/>
      <c r="H483" s="20"/>
      <c r="I483" s="20"/>
      <c r="J483" s="20"/>
    </row>
    <row r="484" spans="2:10" ht="17.25" thickTop="1" thickBot="1" x14ac:dyDescent="0.3">
      <c r="F484" s="142" t="s">
        <v>40</v>
      </c>
      <c r="G484" s="143"/>
      <c r="H484" s="21"/>
    </row>
    <row r="485" spans="2:10" ht="16.5" thickTop="1" x14ac:dyDescent="0.25">
      <c r="F485" s="22" t="s">
        <v>41</v>
      </c>
      <c r="G485" s="23" t="s">
        <v>42</v>
      </c>
      <c r="H485" s="21"/>
    </row>
    <row r="486" spans="2:10" ht="15.75" thickBot="1" x14ac:dyDescent="0.25">
      <c r="F486" s="24" t="s">
        <v>81</v>
      </c>
      <c r="G486" s="56" t="s">
        <v>251</v>
      </c>
      <c r="H486" s="21"/>
    </row>
    <row r="487" spans="2:10" ht="17.25" thickTop="1" thickBot="1" x14ac:dyDescent="0.25">
      <c r="F487" s="27" t="s">
        <v>43</v>
      </c>
      <c r="G487" s="28">
        <v>1</v>
      </c>
      <c r="H487" s="21"/>
    </row>
    <row r="488" spans="2:10" ht="15.75" thickTop="1" x14ac:dyDescent="0.2">
      <c r="F488" s="29"/>
      <c r="G488" s="29"/>
    </row>
    <row r="489" spans="2:10" ht="16.5" thickBot="1" x14ac:dyDescent="0.25">
      <c r="B489" s="144" t="s">
        <v>44</v>
      </c>
      <c r="C489" s="145"/>
      <c r="D489" s="145"/>
      <c r="E489" s="145"/>
      <c r="F489" s="145"/>
      <c r="G489" s="145"/>
      <c r="H489" s="145"/>
      <c r="I489" s="145"/>
      <c r="J489" s="145"/>
    </row>
    <row r="490" spans="2:10" x14ac:dyDescent="0.2">
      <c r="B490" s="146" t="s">
        <v>252</v>
      </c>
      <c r="C490" s="147"/>
      <c r="D490" s="147"/>
      <c r="E490" s="147"/>
      <c r="F490" s="147"/>
      <c r="G490" s="147"/>
      <c r="H490" s="147"/>
      <c r="I490" s="147"/>
      <c r="J490" s="148"/>
    </row>
    <row r="491" spans="2:10" x14ac:dyDescent="0.2">
      <c r="B491" s="149"/>
      <c r="C491" s="131"/>
      <c r="D491" s="131"/>
      <c r="E491" s="131"/>
      <c r="F491" s="131"/>
      <c r="G491" s="131"/>
      <c r="H491" s="131"/>
      <c r="I491" s="131"/>
      <c r="J491" s="150"/>
    </row>
    <row r="492" spans="2:10" x14ac:dyDescent="0.2">
      <c r="B492" s="149"/>
      <c r="C492" s="131"/>
      <c r="D492" s="131"/>
      <c r="E492" s="131"/>
      <c r="F492" s="131"/>
      <c r="G492" s="131"/>
      <c r="H492" s="131"/>
      <c r="I492" s="131"/>
      <c r="J492" s="150"/>
    </row>
    <row r="493" spans="2:10" x14ac:dyDescent="0.2">
      <c r="B493" s="149"/>
      <c r="C493" s="131"/>
      <c r="D493" s="131"/>
      <c r="E493" s="131"/>
      <c r="F493" s="131"/>
      <c r="G493" s="131"/>
      <c r="H493" s="131"/>
      <c r="I493" s="131"/>
      <c r="J493" s="150"/>
    </row>
    <row r="494" spans="2:10" x14ac:dyDescent="0.2">
      <c r="B494" s="149"/>
      <c r="C494" s="131"/>
      <c r="D494" s="131"/>
      <c r="E494" s="131"/>
      <c r="F494" s="131"/>
      <c r="G494" s="131"/>
      <c r="H494" s="131"/>
      <c r="I494" s="131"/>
      <c r="J494" s="150"/>
    </row>
    <row r="495" spans="2:10" x14ac:dyDescent="0.2">
      <c r="B495" s="149"/>
      <c r="C495" s="131"/>
      <c r="D495" s="131"/>
      <c r="E495" s="131"/>
      <c r="F495" s="131"/>
      <c r="G495" s="131"/>
      <c r="H495" s="131"/>
      <c r="I495" s="131"/>
      <c r="J495" s="150"/>
    </row>
    <row r="496" spans="2:10" x14ac:dyDescent="0.2">
      <c r="B496" s="149"/>
      <c r="C496" s="131"/>
      <c r="D496" s="131"/>
      <c r="E496" s="131"/>
      <c r="F496" s="131"/>
      <c r="G496" s="131"/>
      <c r="H496" s="131"/>
      <c r="I496" s="131"/>
      <c r="J496" s="150"/>
    </row>
    <row r="497" spans="2:10" x14ac:dyDescent="0.2">
      <c r="B497" s="149"/>
      <c r="C497" s="131"/>
      <c r="D497" s="131"/>
      <c r="E497" s="131"/>
      <c r="F497" s="131"/>
      <c r="G497" s="131"/>
      <c r="H497" s="131"/>
      <c r="I497" s="131"/>
      <c r="J497" s="150"/>
    </row>
    <row r="498" spans="2:10" ht="15.75" thickBot="1" x14ac:dyDescent="0.25">
      <c r="B498" s="151"/>
      <c r="C498" s="152"/>
      <c r="D498" s="152"/>
      <c r="E498" s="152"/>
      <c r="F498" s="152"/>
      <c r="G498" s="152"/>
      <c r="H498" s="152"/>
      <c r="I498" s="152"/>
      <c r="J498" s="153"/>
    </row>
    <row r="499" spans="2:10" ht="15.75" thickBot="1" x14ac:dyDescent="0.25">
      <c r="F499" s="30"/>
    </row>
    <row r="500" spans="2:10" ht="17.25" thickTop="1" thickBot="1" x14ac:dyDescent="0.3">
      <c r="E500" s="20"/>
      <c r="F500" s="142" t="s">
        <v>45</v>
      </c>
      <c r="G500" s="143"/>
      <c r="H500" s="31"/>
      <c r="I500" s="20"/>
      <c r="J500" s="20"/>
    </row>
    <row r="501" spans="2:10" ht="16.5" thickTop="1" x14ac:dyDescent="0.25">
      <c r="E501" s="32"/>
      <c r="F501" s="22" t="s">
        <v>41</v>
      </c>
      <c r="G501" s="23" t="s">
        <v>42</v>
      </c>
      <c r="H501" s="21"/>
    </row>
    <row r="502" spans="2:10" ht="15.75" thickBot="1" x14ac:dyDescent="0.25">
      <c r="F502" s="24" t="s">
        <v>81</v>
      </c>
      <c r="G502" s="25">
        <v>771.5</v>
      </c>
      <c r="H502" s="21"/>
    </row>
    <row r="503" spans="2:10" ht="17.25" thickTop="1" thickBot="1" x14ac:dyDescent="0.25">
      <c r="F503" s="27" t="s">
        <v>43</v>
      </c>
      <c r="G503" s="28">
        <v>1</v>
      </c>
      <c r="H503" s="21"/>
    </row>
    <row r="504" spans="2:10" ht="15.75" thickTop="1" x14ac:dyDescent="0.2"/>
    <row r="505" spans="2:10" ht="16.5" thickBot="1" x14ac:dyDescent="0.25">
      <c r="B505" s="144" t="s">
        <v>44</v>
      </c>
      <c r="C505" s="145"/>
      <c r="D505" s="145"/>
      <c r="E505" s="145"/>
      <c r="F505" s="145"/>
      <c r="G505" s="145"/>
      <c r="H505" s="145"/>
      <c r="I505" s="145"/>
      <c r="J505" s="145"/>
    </row>
    <row r="506" spans="2:10" x14ac:dyDescent="0.2">
      <c r="B506" s="156" t="s">
        <v>253</v>
      </c>
      <c r="C506" s="157"/>
      <c r="D506" s="157"/>
      <c r="E506" s="157"/>
      <c r="F506" s="157"/>
      <c r="G506" s="157"/>
      <c r="H506" s="157"/>
      <c r="I506" s="157"/>
      <c r="J506" s="158"/>
    </row>
    <row r="507" spans="2:10" x14ac:dyDescent="0.2">
      <c r="B507" s="159"/>
      <c r="C507" s="160"/>
      <c r="D507" s="160"/>
      <c r="E507" s="160"/>
      <c r="F507" s="160"/>
      <c r="G507" s="160"/>
      <c r="H507" s="160"/>
      <c r="I507" s="160"/>
      <c r="J507" s="161"/>
    </row>
    <row r="508" spans="2:10" x14ac:dyDescent="0.2">
      <c r="B508" s="159"/>
      <c r="C508" s="160"/>
      <c r="D508" s="160"/>
      <c r="E508" s="160"/>
      <c r="F508" s="160"/>
      <c r="G508" s="160"/>
      <c r="H508" s="160"/>
      <c r="I508" s="160"/>
      <c r="J508" s="161"/>
    </row>
    <row r="509" spans="2:10" x14ac:dyDescent="0.2">
      <c r="B509" s="159"/>
      <c r="C509" s="160"/>
      <c r="D509" s="160"/>
      <c r="E509" s="160"/>
      <c r="F509" s="160"/>
      <c r="G509" s="160"/>
      <c r="H509" s="160"/>
      <c r="I509" s="160"/>
      <c r="J509" s="161"/>
    </row>
    <row r="510" spans="2:10" x14ac:dyDescent="0.2">
      <c r="B510" s="159"/>
      <c r="C510" s="160"/>
      <c r="D510" s="160"/>
      <c r="E510" s="160"/>
      <c r="F510" s="160"/>
      <c r="G510" s="160"/>
      <c r="H510" s="160"/>
      <c r="I510" s="160"/>
      <c r="J510" s="161"/>
    </row>
    <row r="511" spans="2:10" x14ac:dyDescent="0.2">
      <c r="B511" s="159"/>
      <c r="C511" s="160"/>
      <c r="D511" s="160"/>
      <c r="E511" s="160"/>
      <c r="F511" s="160"/>
      <c r="G511" s="160"/>
      <c r="H511" s="160"/>
      <c r="I511" s="160"/>
      <c r="J511" s="161"/>
    </row>
    <row r="512" spans="2:10" x14ac:dyDescent="0.2">
      <c r="B512" s="159"/>
      <c r="C512" s="160"/>
      <c r="D512" s="160"/>
      <c r="E512" s="160"/>
      <c r="F512" s="160"/>
      <c r="G512" s="160"/>
      <c r="H512" s="160"/>
      <c r="I512" s="160"/>
      <c r="J512" s="161"/>
    </row>
    <row r="513" spans="2:10" x14ac:dyDescent="0.2">
      <c r="B513" s="159"/>
      <c r="C513" s="160"/>
      <c r="D513" s="160"/>
      <c r="E513" s="160"/>
      <c r="F513" s="160"/>
      <c r="G513" s="160"/>
      <c r="H513" s="160"/>
      <c r="I513" s="160"/>
      <c r="J513" s="161"/>
    </row>
    <row r="514" spans="2:10" ht="15.75" thickBot="1" x14ac:dyDescent="0.25">
      <c r="B514" s="162"/>
      <c r="C514" s="163"/>
      <c r="D514" s="163"/>
      <c r="E514" s="163"/>
      <c r="F514" s="163"/>
      <c r="G514" s="163"/>
      <c r="H514" s="163"/>
      <c r="I514" s="163"/>
      <c r="J514" s="164"/>
    </row>
    <row r="517" spans="2:10" ht="20.25" x14ac:dyDescent="0.2">
      <c r="B517" s="139" t="s">
        <v>38</v>
      </c>
      <c r="C517" s="141"/>
      <c r="D517" s="18">
        <v>14</v>
      </c>
      <c r="E517" s="165" t="s">
        <v>254</v>
      </c>
      <c r="F517" s="166"/>
      <c r="G517" s="166"/>
      <c r="H517" s="166"/>
      <c r="I517" s="166"/>
      <c r="J517" s="167"/>
    </row>
    <row r="518" spans="2:10" x14ac:dyDescent="0.2">
      <c r="E518" s="60"/>
      <c r="F518" s="60"/>
      <c r="G518" s="60"/>
      <c r="H518" s="60"/>
      <c r="I518" s="60"/>
      <c r="J518" s="60"/>
    </row>
    <row r="519" spans="2:10" ht="16.5" x14ac:dyDescent="0.2">
      <c r="B519" s="139" t="s">
        <v>39</v>
      </c>
      <c r="C519" s="140"/>
      <c r="D519" s="141"/>
      <c r="E519" s="165" t="s">
        <v>255</v>
      </c>
      <c r="F519" s="166"/>
      <c r="G519" s="166"/>
      <c r="H519" s="166"/>
      <c r="I519" s="166"/>
      <c r="J519" s="167"/>
    </row>
    <row r="520" spans="2:10" x14ac:dyDescent="0.2">
      <c r="E520" s="20"/>
      <c r="F520" s="20"/>
      <c r="G520" s="20"/>
      <c r="H520" s="20"/>
      <c r="I520" s="20"/>
      <c r="J520" s="20"/>
    </row>
    <row r="521" spans="2:10" ht="15.75" thickBot="1" x14ac:dyDescent="0.25">
      <c r="E521" s="20"/>
      <c r="F521" s="20"/>
      <c r="G521" s="20"/>
      <c r="H521" s="20"/>
      <c r="I521" s="20"/>
      <c r="J521" s="20"/>
    </row>
    <row r="522" spans="2:10" ht="17.25" thickTop="1" thickBot="1" x14ac:dyDescent="0.3">
      <c r="F522" s="142" t="s">
        <v>40</v>
      </c>
      <c r="G522" s="143"/>
      <c r="H522" s="21"/>
    </row>
    <row r="523" spans="2:10" ht="16.5" thickTop="1" x14ac:dyDescent="0.25">
      <c r="F523" s="22" t="s">
        <v>41</v>
      </c>
      <c r="G523" s="23" t="s">
        <v>42</v>
      </c>
      <c r="H523" s="21"/>
    </row>
    <row r="524" spans="2:10" x14ac:dyDescent="0.2">
      <c r="F524" s="43" t="s">
        <v>256</v>
      </c>
      <c r="G524" s="56">
        <v>116</v>
      </c>
      <c r="H524" s="21"/>
    </row>
    <row r="525" spans="2:10" ht="30.75" thickBot="1" x14ac:dyDescent="0.25">
      <c r="F525" s="44" t="s">
        <v>257</v>
      </c>
      <c r="G525" s="57">
        <v>117</v>
      </c>
      <c r="H525" s="21"/>
    </row>
    <row r="526" spans="2:10" ht="17.25" thickTop="1" thickBot="1" x14ac:dyDescent="0.25">
      <c r="F526" s="61" t="s">
        <v>43</v>
      </c>
      <c r="G526" s="62">
        <v>0.99139999999999995</v>
      </c>
      <c r="H526" s="21"/>
    </row>
    <row r="527" spans="2:10" ht="15.75" thickTop="1" x14ac:dyDescent="0.2">
      <c r="F527" s="29"/>
      <c r="G527" s="29"/>
    </row>
    <row r="528" spans="2:10" ht="16.5" thickBot="1" x14ac:dyDescent="0.25">
      <c r="B528" s="144" t="s">
        <v>44</v>
      </c>
      <c r="C528" s="145"/>
      <c r="D528" s="145"/>
      <c r="E528" s="145"/>
      <c r="F528" s="145"/>
      <c r="G528" s="145"/>
      <c r="H528" s="145"/>
      <c r="I528" s="145"/>
      <c r="J528" s="145"/>
    </row>
    <row r="529" spans="2:10" x14ac:dyDescent="0.2">
      <c r="B529" s="146" t="s">
        <v>258</v>
      </c>
      <c r="C529" s="147"/>
      <c r="D529" s="147"/>
      <c r="E529" s="147"/>
      <c r="F529" s="147"/>
      <c r="G529" s="147"/>
      <c r="H529" s="147"/>
      <c r="I529" s="147"/>
      <c r="J529" s="148"/>
    </row>
    <row r="530" spans="2:10" x14ac:dyDescent="0.2">
      <c r="B530" s="149"/>
      <c r="C530" s="131"/>
      <c r="D530" s="131"/>
      <c r="E530" s="131"/>
      <c r="F530" s="131"/>
      <c r="G530" s="131"/>
      <c r="H530" s="131"/>
      <c r="I530" s="131"/>
      <c r="J530" s="150"/>
    </row>
    <row r="531" spans="2:10" x14ac:dyDescent="0.2">
      <c r="B531" s="149"/>
      <c r="C531" s="131"/>
      <c r="D531" s="131"/>
      <c r="E531" s="131"/>
      <c r="F531" s="131"/>
      <c r="G531" s="131"/>
      <c r="H531" s="131"/>
      <c r="I531" s="131"/>
      <c r="J531" s="150"/>
    </row>
    <row r="532" spans="2:10" x14ac:dyDescent="0.2">
      <c r="B532" s="149"/>
      <c r="C532" s="131"/>
      <c r="D532" s="131"/>
      <c r="E532" s="131"/>
      <c r="F532" s="131"/>
      <c r="G532" s="131"/>
      <c r="H532" s="131"/>
      <c r="I532" s="131"/>
      <c r="J532" s="150"/>
    </row>
    <row r="533" spans="2:10" x14ac:dyDescent="0.2">
      <c r="B533" s="149"/>
      <c r="C533" s="131"/>
      <c r="D533" s="131"/>
      <c r="E533" s="131"/>
      <c r="F533" s="131"/>
      <c r="G533" s="131"/>
      <c r="H533" s="131"/>
      <c r="I533" s="131"/>
      <c r="J533" s="150"/>
    </row>
    <row r="534" spans="2:10" x14ac:dyDescent="0.2">
      <c r="B534" s="149"/>
      <c r="C534" s="131"/>
      <c r="D534" s="131"/>
      <c r="E534" s="131"/>
      <c r="F534" s="131"/>
      <c r="G534" s="131"/>
      <c r="H534" s="131"/>
      <c r="I534" s="131"/>
      <c r="J534" s="150"/>
    </row>
    <row r="535" spans="2:10" x14ac:dyDescent="0.2">
      <c r="B535" s="149"/>
      <c r="C535" s="131"/>
      <c r="D535" s="131"/>
      <c r="E535" s="131"/>
      <c r="F535" s="131"/>
      <c r="G535" s="131"/>
      <c r="H535" s="131"/>
      <c r="I535" s="131"/>
      <c r="J535" s="150"/>
    </row>
    <row r="536" spans="2:10" x14ac:dyDescent="0.2">
      <c r="B536" s="149"/>
      <c r="C536" s="131"/>
      <c r="D536" s="131"/>
      <c r="E536" s="131"/>
      <c r="F536" s="131"/>
      <c r="G536" s="131"/>
      <c r="H536" s="131"/>
      <c r="I536" s="131"/>
      <c r="J536" s="150"/>
    </row>
    <row r="537" spans="2:10" ht="15.75" thickBot="1" x14ac:dyDescent="0.25">
      <c r="B537" s="151"/>
      <c r="C537" s="152"/>
      <c r="D537" s="152"/>
      <c r="E537" s="152"/>
      <c r="F537" s="152"/>
      <c r="G537" s="152"/>
      <c r="H537" s="152"/>
      <c r="I537" s="152"/>
      <c r="J537" s="153"/>
    </row>
    <row r="538" spans="2:10" ht="15.75" thickBot="1" x14ac:dyDescent="0.25">
      <c r="F538" s="30"/>
    </row>
    <row r="539" spans="2:10" ht="17.25" thickTop="1" thickBot="1" x14ac:dyDescent="0.3">
      <c r="E539" s="20"/>
      <c r="F539" s="154" t="s">
        <v>45</v>
      </c>
      <c r="G539" s="155"/>
      <c r="H539" s="31"/>
      <c r="I539" s="20"/>
      <c r="J539" s="20"/>
    </row>
    <row r="540" spans="2:10" ht="16.5" thickTop="1" x14ac:dyDescent="0.25">
      <c r="E540" s="32"/>
      <c r="F540" s="23" t="s">
        <v>41</v>
      </c>
      <c r="G540" s="33" t="s">
        <v>42</v>
      </c>
      <c r="H540" s="21"/>
    </row>
    <row r="541" spans="2:10" x14ac:dyDescent="0.2">
      <c r="F541" s="24" t="s">
        <v>82</v>
      </c>
      <c r="G541" s="25">
        <v>122</v>
      </c>
      <c r="H541" s="21"/>
    </row>
    <row r="542" spans="2:10" ht="15.75" thickBot="1" x14ac:dyDescent="0.25">
      <c r="F542" s="26" t="s">
        <v>83</v>
      </c>
      <c r="G542" s="34">
        <v>122</v>
      </c>
      <c r="H542" s="21"/>
    </row>
    <row r="543" spans="2:10" ht="17.25" thickTop="1" thickBot="1" x14ac:dyDescent="0.25">
      <c r="F543" s="27" t="s">
        <v>43</v>
      </c>
      <c r="G543" s="28">
        <f>IF(G541,G542/G541,0)</f>
        <v>1</v>
      </c>
      <c r="H543" s="21"/>
    </row>
    <row r="544" spans="2:10" ht="15.75" thickTop="1" x14ac:dyDescent="0.2"/>
    <row r="545" spans="2:10" ht="16.5" thickBot="1" x14ac:dyDescent="0.25">
      <c r="B545" s="144" t="s">
        <v>44</v>
      </c>
      <c r="C545" s="145"/>
      <c r="D545" s="145"/>
      <c r="E545" s="145"/>
      <c r="F545" s="145"/>
      <c r="G545" s="145"/>
      <c r="H545" s="145"/>
      <c r="I545" s="145"/>
      <c r="J545" s="145"/>
    </row>
    <row r="546" spans="2:10" x14ac:dyDescent="0.2">
      <c r="B546" s="156" t="s">
        <v>259</v>
      </c>
      <c r="C546" s="157"/>
      <c r="D546" s="157"/>
      <c r="E546" s="157"/>
      <c r="F546" s="157"/>
      <c r="G546" s="157"/>
      <c r="H546" s="157"/>
      <c r="I546" s="157"/>
      <c r="J546" s="158"/>
    </row>
    <row r="547" spans="2:10" x14ac:dyDescent="0.2">
      <c r="B547" s="159"/>
      <c r="C547" s="160"/>
      <c r="D547" s="160"/>
      <c r="E547" s="160"/>
      <c r="F547" s="160"/>
      <c r="G547" s="160"/>
      <c r="H547" s="160"/>
      <c r="I547" s="160"/>
      <c r="J547" s="161"/>
    </row>
    <row r="548" spans="2:10" x14ac:dyDescent="0.2">
      <c r="B548" s="159"/>
      <c r="C548" s="160"/>
      <c r="D548" s="160"/>
      <c r="E548" s="160"/>
      <c r="F548" s="160"/>
      <c r="G548" s="160"/>
      <c r="H548" s="160"/>
      <c r="I548" s="160"/>
      <c r="J548" s="161"/>
    </row>
    <row r="549" spans="2:10" x14ac:dyDescent="0.2">
      <c r="B549" s="159"/>
      <c r="C549" s="160"/>
      <c r="D549" s="160"/>
      <c r="E549" s="160"/>
      <c r="F549" s="160"/>
      <c r="G549" s="160"/>
      <c r="H549" s="160"/>
      <c r="I549" s="160"/>
      <c r="J549" s="161"/>
    </row>
    <row r="550" spans="2:10" x14ac:dyDescent="0.2">
      <c r="B550" s="159"/>
      <c r="C550" s="160"/>
      <c r="D550" s="160"/>
      <c r="E550" s="160"/>
      <c r="F550" s="160"/>
      <c r="G550" s="160"/>
      <c r="H550" s="160"/>
      <c r="I550" s="160"/>
      <c r="J550" s="161"/>
    </row>
    <row r="551" spans="2:10" x14ac:dyDescent="0.2">
      <c r="B551" s="159"/>
      <c r="C551" s="160"/>
      <c r="D551" s="160"/>
      <c r="E551" s="160"/>
      <c r="F551" s="160"/>
      <c r="G551" s="160"/>
      <c r="H551" s="160"/>
      <c r="I551" s="160"/>
      <c r="J551" s="161"/>
    </row>
    <row r="552" spans="2:10" x14ac:dyDescent="0.2">
      <c r="B552" s="159"/>
      <c r="C552" s="160"/>
      <c r="D552" s="160"/>
      <c r="E552" s="160"/>
      <c r="F552" s="160"/>
      <c r="G552" s="160"/>
      <c r="H552" s="160"/>
      <c r="I552" s="160"/>
      <c r="J552" s="161"/>
    </row>
    <row r="553" spans="2:10" x14ac:dyDescent="0.2">
      <c r="B553" s="159"/>
      <c r="C553" s="160"/>
      <c r="D553" s="160"/>
      <c r="E553" s="160"/>
      <c r="F553" s="160"/>
      <c r="G553" s="160"/>
      <c r="H553" s="160"/>
      <c r="I553" s="160"/>
      <c r="J553" s="161"/>
    </row>
    <row r="554" spans="2:10" ht="15.75" thickBot="1" x14ac:dyDescent="0.25">
      <c r="B554" s="162"/>
      <c r="C554" s="163"/>
      <c r="D554" s="163"/>
      <c r="E554" s="163"/>
      <c r="F554" s="163"/>
      <c r="G554" s="163"/>
      <c r="H554" s="163"/>
      <c r="I554" s="163"/>
      <c r="J554" s="164"/>
    </row>
  </sheetData>
  <mergeCells count="142">
    <mergeCell ref="B430:J438"/>
    <mergeCell ref="E443:J443"/>
    <mergeCell ref="E481:J481"/>
    <mergeCell ref="E519:J519"/>
    <mergeCell ref="B403:C403"/>
    <mergeCell ref="E403:J403"/>
    <mergeCell ref="B405:D405"/>
    <mergeCell ref="E405:J405"/>
    <mergeCell ref="F408:G408"/>
    <mergeCell ref="B413:J413"/>
    <mergeCell ref="B414:J422"/>
    <mergeCell ref="F424:G424"/>
    <mergeCell ref="B429:J429"/>
    <mergeCell ref="B441:C441"/>
    <mergeCell ref="E441:J441"/>
    <mergeCell ref="B443:D443"/>
    <mergeCell ref="F446:G446"/>
    <mergeCell ref="B451:J451"/>
    <mergeCell ref="B452:J460"/>
    <mergeCell ref="F462:G462"/>
    <mergeCell ref="B467:J467"/>
    <mergeCell ref="B468:J476"/>
    <mergeCell ref="B479:C479"/>
    <mergeCell ref="E479:J479"/>
    <mergeCell ref="B374:J374"/>
    <mergeCell ref="B375:J383"/>
    <mergeCell ref="F385:G385"/>
    <mergeCell ref="B391:J391"/>
    <mergeCell ref="B392:J400"/>
    <mergeCell ref="B363:C363"/>
    <mergeCell ref="E363:J363"/>
    <mergeCell ref="B365:D365"/>
    <mergeCell ref="E365:J365"/>
    <mergeCell ref="F368:G368"/>
    <mergeCell ref="B334:J334"/>
    <mergeCell ref="B335:J343"/>
    <mergeCell ref="F345:G345"/>
    <mergeCell ref="B351:J351"/>
    <mergeCell ref="B352:J360"/>
    <mergeCell ref="B323:C323"/>
    <mergeCell ref="E323:J323"/>
    <mergeCell ref="B325:D325"/>
    <mergeCell ref="E325:J325"/>
    <mergeCell ref="F328:G328"/>
    <mergeCell ref="B2:C2"/>
    <mergeCell ref="E2:J2"/>
    <mergeCell ref="B3:C3"/>
    <mergeCell ref="E3:J3"/>
    <mergeCell ref="B5:D5"/>
    <mergeCell ref="E5:J5"/>
    <mergeCell ref="B54:J54"/>
    <mergeCell ref="F8:G8"/>
    <mergeCell ref="B14:J14"/>
    <mergeCell ref="B15:J23"/>
    <mergeCell ref="F25:G25"/>
    <mergeCell ref="B31:J31"/>
    <mergeCell ref="B32:J40"/>
    <mergeCell ref="B43:C43"/>
    <mergeCell ref="E43:J43"/>
    <mergeCell ref="B45:D45"/>
    <mergeCell ref="E45:J45"/>
    <mergeCell ref="F48:G48"/>
    <mergeCell ref="F105:G105"/>
    <mergeCell ref="B55:J63"/>
    <mergeCell ref="F65:G65"/>
    <mergeCell ref="B71:J71"/>
    <mergeCell ref="B72:J80"/>
    <mergeCell ref="B83:C83"/>
    <mergeCell ref="E83:J83"/>
    <mergeCell ref="B85:D85"/>
    <mergeCell ref="E85:J85"/>
    <mergeCell ref="F88:G88"/>
    <mergeCell ref="B94:J94"/>
    <mergeCell ref="B95:J103"/>
    <mergeCell ref="B111:J111"/>
    <mergeCell ref="B112:J120"/>
    <mergeCell ref="B123:C123"/>
    <mergeCell ref="E123:J123"/>
    <mergeCell ref="B125:D125"/>
    <mergeCell ref="E125:J125"/>
    <mergeCell ref="B174:J174"/>
    <mergeCell ref="F128:G128"/>
    <mergeCell ref="B134:J134"/>
    <mergeCell ref="B135:J143"/>
    <mergeCell ref="F145:G145"/>
    <mergeCell ref="B151:J151"/>
    <mergeCell ref="B152:J160"/>
    <mergeCell ref="B163:C163"/>
    <mergeCell ref="E163:J163"/>
    <mergeCell ref="B165:D165"/>
    <mergeCell ref="E165:J165"/>
    <mergeCell ref="F168:G168"/>
    <mergeCell ref="F225:G225"/>
    <mergeCell ref="B175:J183"/>
    <mergeCell ref="F185:G185"/>
    <mergeCell ref="B191:J191"/>
    <mergeCell ref="B192:J200"/>
    <mergeCell ref="B203:C203"/>
    <mergeCell ref="E203:J203"/>
    <mergeCell ref="B205:D205"/>
    <mergeCell ref="E205:J205"/>
    <mergeCell ref="F208:G208"/>
    <mergeCell ref="B214:J214"/>
    <mergeCell ref="B215:J223"/>
    <mergeCell ref="B272:J280"/>
    <mergeCell ref="B231:J231"/>
    <mergeCell ref="B232:J240"/>
    <mergeCell ref="B243:C243"/>
    <mergeCell ref="E243:J243"/>
    <mergeCell ref="B245:D245"/>
    <mergeCell ref="E245:J245"/>
    <mergeCell ref="F248:G248"/>
    <mergeCell ref="B254:J254"/>
    <mergeCell ref="B255:J263"/>
    <mergeCell ref="F265:G265"/>
    <mergeCell ref="B271:J271"/>
    <mergeCell ref="B295:J303"/>
    <mergeCell ref="F305:G305"/>
    <mergeCell ref="B311:J311"/>
    <mergeCell ref="B312:J320"/>
    <mergeCell ref="B283:C283"/>
    <mergeCell ref="E283:J283"/>
    <mergeCell ref="B285:D285"/>
    <mergeCell ref="E285:J285"/>
    <mergeCell ref="F288:G288"/>
    <mergeCell ref="B294:J294"/>
    <mergeCell ref="B519:D519"/>
    <mergeCell ref="F522:G522"/>
    <mergeCell ref="B528:J528"/>
    <mergeCell ref="B529:J537"/>
    <mergeCell ref="F539:G539"/>
    <mergeCell ref="B545:J545"/>
    <mergeCell ref="B546:J554"/>
    <mergeCell ref="B481:D481"/>
    <mergeCell ref="F484:G484"/>
    <mergeCell ref="B489:J489"/>
    <mergeCell ref="B490:J498"/>
    <mergeCell ref="F500:G500"/>
    <mergeCell ref="B505:J505"/>
    <mergeCell ref="B506:J514"/>
    <mergeCell ref="B517:C517"/>
    <mergeCell ref="E517:J5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T340"/>
  <sheetViews>
    <sheetView view="pageBreakPreview" topLeftCell="A10" zoomScale="70" zoomScaleNormal="70" zoomScaleSheetLayoutView="70" workbookViewId="0">
      <selection activeCell="F36" sqref="F36"/>
    </sheetView>
  </sheetViews>
  <sheetFormatPr baseColWidth="10" defaultColWidth="10.88671875" defaultRowHeight="15" x14ac:dyDescent="0.2"/>
  <cols>
    <col min="1" max="3" width="10.88671875" style="5"/>
    <col min="4" max="4" width="17.21875" style="5" customWidth="1"/>
    <col min="5" max="5" width="23.77734375" style="5" customWidth="1"/>
    <col min="6" max="6" width="37.5546875" style="5" customWidth="1"/>
    <col min="7" max="7" width="16.5546875" style="5" customWidth="1"/>
    <col min="8" max="8" width="18.6640625" style="5" customWidth="1"/>
    <col min="9" max="16384" width="10.88671875" style="5"/>
  </cols>
  <sheetData>
    <row r="2" spans="2:10" ht="29.45" customHeight="1" x14ac:dyDescent="0.2">
      <c r="B2" s="139" t="s">
        <v>37</v>
      </c>
      <c r="C2" s="141"/>
      <c r="D2" s="17">
        <v>1</v>
      </c>
      <c r="E2" s="180" t="s">
        <v>145</v>
      </c>
      <c r="F2" s="181"/>
      <c r="G2" s="181"/>
      <c r="H2" s="181"/>
      <c r="I2" s="181"/>
      <c r="J2" s="182"/>
    </row>
    <row r="3" spans="2:10" ht="33.6" customHeight="1" x14ac:dyDescent="0.2">
      <c r="B3" s="139" t="s">
        <v>38</v>
      </c>
      <c r="C3" s="141"/>
      <c r="D3" s="18">
        <v>1</v>
      </c>
      <c r="E3" s="180" t="s">
        <v>199</v>
      </c>
      <c r="F3" s="181"/>
      <c r="G3" s="181"/>
      <c r="H3" s="181"/>
      <c r="I3" s="181"/>
      <c r="J3" s="182"/>
    </row>
    <row r="4" spans="2:10" x14ac:dyDescent="0.2">
      <c r="E4" s="19"/>
      <c r="F4" s="19"/>
      <c r="G4" s="19"/>
      <c r="H4" s="19"/>
      <c r="I4" s="19"/>
      <c r="J4" s="19"/>
    </row>
    <row r="5" spans="2:10" ht="16.5" x14ac:dyDescent="0.2">
      <c r="B5" s="139" t="s">
        <v>39</v>
      </c>
      <c r="C5" s="140"/>
      <c r="D5" s="141"/>
      <c r="E5" s="168" t="s">
        <v>144</v>
      </c>
      <c r="F5" s="169"/>
      <c r="G5" s="169"/>
      <c r="H5" s="169"/>
      <c r="I5" s="169"/>
      <c r="J5" s="170"/>
    </row>
    <row r="6" spans="2:10" x14ac:dyDescent="0.2">
      <c r="E6" s="20"/>
      <c r="F6" s="20"/>
      <c r="G6" s="20"/>
      <c r="H6" s="20"/>
      <c r="I6" s="20"/>
      <c r="J6" s="20"/>
    </row>
    <row r="7" spans="2:10" ht="15.75" thickBot="1" x14ac:dyDescent="0.25">
      <c r="E7" s="20"/>
      <c r="F7" s="20"/>
      <c r="G7" s="20"/>
      <c r="H7" s="20"/>
      <c r="I7" s="20"/>
      <c r="J7" s="20"/>
    </row>
    <row r="8" spans="2:10" ht="17.25" thickTop="1" thickBot="1" x14ac:dyDescent="0.3">
      <c r="F8" s="142" t="s">
        <v>40</v>
      </c>
      <c r="G8" s="143"/>
      <c r="H8" s="21"/>
    </row>
    <row r="9" spans="2:10" ht="16.5" thickTop="1" x14ac:dyDescent="0.25">
      <c r="F9" s="22" t="s">
        <v>41</v>
      </c>
      <c r="G9" s="23" t="s">
        <v>42</v>
      </c>
      <c r="H9" s="21"/>
    </row>
    <row r="10" spans="2:10" ht="45" x14ac:dyDescent="0.2">
      <c r="F10" s="24" t="s">
        <v>147</v>
      </c>
      <c r="G10" s="25">
        <v>399</v>
      </c>
      <c r="H10" s="21"/>
    </row>
    <row r="11" spans="2:10" ht="30.75" thickBot="1" x14ac:dyDescent="0.25">
      <c r="F11" s="38" t="s">
        <v>146</v>
      </c>
      <c r="G11" s="25">
        <v>399</v>
      </c>
      <c r="H11" s="21"/>
    </row>
    <row r="12" spans="2:10" ht="17.25" thickTop="1" thickBot="1" x14ac:dyDescent="0.25">
      <c r="F12" s="27" t="s">
        <v>43</v>
      </c>
      <c r="G12" s="25">
        <f>+(G10/G11)*100</f>
        <v>100</v>
      </c>
      <c r="H12" s="21"/>
    </row>
    <row r="13" spans="2:10" ht="15.75" thickTop="1" x14ac:dyDescent="0.2">
      <c r="F13" s="29"/>
      <c r="G13" s="29"/>
    </row>
    <row r="14" spans="2:10" ht="16.5" thickBot="1" x14ac:dyDescent="0.25">
      <c r="B14" s="144" t="s">
        <v>44</v>
      </c>
      <c r="C14" s="145"/>
      <c r="D14" s="145"/>
      <c r="E14" s="145"/>
      <c r="F14" s="145"/>
      <c r="G14" s="145"/>
      <c r="H14" s="145"/>
      <c r="I14" s="145"/>
      <c r="J14" s="145"/>
    </row>
    <row r="15" spans="2:10" x14ac:dyDescent="0.2">
      <c r="B15" s="192" t="s">
        <v>148</v>
      </c>
      <c r="C15" s="193"/>
      <c r="D15" s="193"/>
      <c r="E15" s="193"/>
      <c r="F15" s="193"/>
      <c r="G15" s="193"/>
      <c r="H15" s="193"/>
      <c r="I15" s="193"/>
      <c r="J15" s="194"/>
    </row>
    <row r="16" spans="2:10" x14ac:dyDescent="0.2">
      <c r="B16" s="195"/>
      <c r="C16" s="196"/>
      <c r="D16" s="196"/>
      <c r="E16" s="196"/>
      <c r="F16" s="196"/>
      <c r="G16" s="196"/>
      <c r="H16" s="196"/>
      <c r="I16" s="196"/>
      <c r="J16" s="197"/>
    </row>
    <row r="17" spans="2:10" ht="39" customHeight="1" thickBot="1" x14ac:dyDescent="0.25">
      <c r="B17" s="198"/>
      <c r="C17" s="199"/>
      <c r="D17" s="199"/>
      <c r="E17" s="199"/>
      <c r="F17" s="199"/>
      <c r="G17" s="199"/>
      <c r="H17" s="199"/>
      <c r="I17" s="199"/>
      <c r="J17" s="200"/>
    </row>
    <row r="18" spans="2:10" ht="15.75" thickBot="1" x14ac:dyDescent="0.25">
      <c r="F18" s="30"/>
    </row>
    <row r="19" spans="2:10" ht="17.25" thickTop="1" thickBot="1" x14ac:dyDescent="0.3">
      <c r="E19" s="20"/>
      <c r="F19" s="142" t="s">
        <v>45</v>
      </c>
      <c r="G19" s="143"/>
      <c r="H19" s="31"/>
      <c r="I19" s="20"/>
      <c r="J19" s="20"/>
    </row>
    <row r="20" spans="2:10" ht="16.5" thickTop="1" x14ac:dyDescent="0.25">
      <c r="E20" s="32"/>
      <c r="F20" s="22" t="s">
        <v>41</v>
      </c>
      <c r="G20" s="23" t="s">
        <v>42</v>
      </c>
      <c r="H20" s="21"/>
    </row>
    <row r="21" spans="2:10" ht="45" x14ac:dyDescent="0.2">
      <c r="F21" s="24" t="s">
        <v>147</v>
      </c>
      <c r="G21" s="25">
        <v>408</v>
      </c>
      <c r="H21" s="21"/>
    </row>
    <row r="22" spans="2:10" ht="30.75" thickBot="1" x14ac:dyDescent="0.25">
      <c r="F22" s="38" t="s">
        <v>146</v>
      </c>
      <c r="G22" s="25">
        <v>408</v>
      </c>
      <c r="H22" s="21"/>
    </row>
    <row r="23" spans="2:10" ht="17.25" thickTop="1" thickBot="1" x14ac:dyDescent="0.25">
      <c r="F23" s="27" t="s">
        <v>43</v>
      </c>
      <c r="G23" s="25">
        <f>+(G21/G22)*100</f>
        <v>100</v>
      </c>
      <c r="H23" s="21"/>
    </row>
    <row r="24" spans="2:10" ht="15.75" thickTop="1" x14ac:dyDescent="0.2"/>
    <row r="25" spans="2:10" ht="16.5" thickBot="1" x14ac:dyDescent="0.25">
      <c r="B25" s="144" t="s">
        <v>44</v>
      </c>
      <c r="C25" s="145"/>
      <c r="D25" s="145"/>
      <c r="E25" s="145"/>
      <c r="F25" s="145"/>
      <c r="G25" s="145"/>
      <c r="H25" s="145"/>
      <c r="I25" s="145"/>
      <c r="J25" s="145"/>
    </row>
    <row r="26" spans="2:10" x14ac:dyDescent="0.2">
      <c r="B26" s="201" t="s">
        <v>201</v>
      </c>
      <c r="C26" s="202"/>
      <c r="D26" s="202"/>
      <c r="E26" s="202"/>
      <c r="F26" s="202"/>
      <c r="G26" s="202"/>
      <c r="H26" s="202"/>
      <c r="I26" s="202"/>
      <c r="J26" s="203"/>
    </row>
    <row r="27" spans="2:10" ht="9.75" customHeight="1" x14ac:dyDescent="0.2">
      <c r="B27" s="204"/>
      <c r="C27" s="205"/>
      <c r="D27" s="205"/>
      <c r="E27" s="205"/>
      <c r="F27" s="205"/>
      <c r="G27" s="205"/>
      <c r="H27" s="205"/>
      <c r="I27" s="205"/>
      <c r="J27" s="206"/>
    </row>
    <row r="28" spans="2:10" x14ac:dyDescent="0.2">
      <c r="B28" s="204"/>
      <c r="C28" s="205"/>
      <c r="D28" s="205"/>
      <c r="E28" s="205"/>
      <c r="F28" s="205"/>
      <c r="G28" s="205"/>
      <c r="H28" s="205"/>
      <c r="I28" s="205"/>
      <c r="J28" s="206"/>
    </row>
    <row r="29" spans="2:10" ht="51.75" customHeight="1" thickBot="1" x14ac:dyDescent="0.25">
      <c r="B29" s="207"/>
      <c r="C29" s="208"/>
      <c r="D29" s="208"/>
      <c r="E29" s="208"/>
      <c r="F29" s="208"/>
      <c r="G29" s="208"/>
      <c r="H29" s="208"/>
      <c r="I29" s="208"/>
      <c r="J29" s="209"/>
    </row>
    <row r="32" spans="2:10" ht="20.25" x14ac:dyDescent="0.2">
      <c r="B32" s="139" t="s">
        <v>38</v>
      </c>
      <c r="C32" s="141"/>
      <c r="D32" s="18">
        <v>2</v>
      </c>
      <c r="E32" s="168" t="s">
        <v>198</v>
      </c>
      <c r="F32" s="169"/>
      <c r="G32" s="169"/>
      <c r="H32" s="169"/>
      <c r="I32" s="169"/>
      <c r="J32" s="170"/>
    </row>
    <row r="33" spans="2:10" x14ac:dyDescent="0.2">
      <c r="E33" s="19"/>
      <c r="F33" s="19"/>
      <c r="G33" s="19"/>
      <c r="H33" s="19"/>
      <c r="I33" s="19"/>
      <c r="J33" s="19"/>
    </row>
    <row r="34" spans="2:10" ht="16.5" x14ac:dyDescent="0.2">
      <c r="B34" s="139" t="s">
        <v>39</v>
      </c>
      <c r="C34" s="140"/>
      <c r="D34" s="141"/>
      <c r="E34" s="168" t="s">
        <v>149</v>
      </c>
      <c r="F34" s="169"/>
      <c r="G34" s="169"/>
      <c r="H34" s="169"/>
      <c r="I34" s="169"/>
      <c r="J34" s="170"/>
    </row>
    <row r="35" spans="2:10" x14ac:dyDescent="0.2">
      <c r="E35" s="20"/>
      <c r="F35" s="20"/>
      <c r="G35" s="20"/>
      <c r="H35" s="20"/>
      <c r="I35" s="20"/>
      <c r="J35" s="20"/>
    </row>
    <row r="36" spans="2:10" ht="15.75" thickBot="1" x14ac:dyDescent="0.25">
      <c r="E36" s="20"/>
      <c r="F36" s="20"/>
      <c r="G36" s="20"/>
      <c r="H36" s="20"/>
      <c r="I36" s="20"/>
      <c r="J36" s="20"/>
    </row>
    <row r="37" spans="2:10" ht="17.25" thickTop="1" thickBot="1" x14ac:dyDescent="0.3">
      <c r="F37" s="142" t="s">
        <v>40</v>
      </c>
      <c r="G37" s="143"/>
      <c r="H37" s="21"/>
    </row>
    <row r="38" spans="2:10" ht="16.5" thickTop="1" x14ac:dyDescent="0.25">
      <c r="F38" s="22" t="s">
        <v>41</v>
      </c>
      <c r="G38" s="23" t="s">
        <v>42</v>
      </c>
      <c r="H38" s="21"/>
    </row>
    <row r="39" spans="2:10" ht="30" x14ac:dyDescent="0.2">
      <c r="F39" s="24" t="s">
        <v>150</v>
      </c>
      <c r="G39" s="25">
        <v>203</v>
      </c>
      <c r="H39" s="21"/>
    </row>
    <row r="40" spans="2:10" ht="15.75" thickBot="1" x14ac:dyDescent="0.25">
      <c r="F40" s="38" t="s">
        <v>151</v>
      </c>
      <c r="G40" s="25">
        <v>201</v>
      </c>
      <c r="H40" s="21"/>
    </row>
    <row r="41" spans="2:10" ht="17.25" thickTop="1" thickBot="1" x14ac:dyDescent="0.25">
      <c r="F41" s="27" t="s">
        <v>43</v>
      </c>
      <c r="G41" s="41">
        <f>+(G40/G39)*100</f>
        <v>99.01477832512316</v>
      </c>
      <c r="H41" s="21"/>
    </row>
    <row r="42" spans="2:10" ht="15.75" thickTop="1" x14ac:dyDescent="0.2">
      <c r="F42" s="29"/>
      <c r="G42" s="29"/>
    </row>
    <row r="43" spans="2:10" ht="16.5" thickBot="1" x14ac:dyDescent="0.25">
      <c r="B43" s="144" t="s">
        <v>44</v>
      </c>
      <c r="C43" s="145"/>
      <c r="D43" s="145"/>
      <c r="E43" s="145"/>
      <c r="F43" s="145"/>
      <c r="G43" s="145"/>
      <c r="H43" s="145"/>
      <c r="I43" s="145"/>
      <c r="J43" s="145"/>
    </row>
    <row r="44" spans="2:10" x14ac:dyDescent="0.2">
      <c r="B44" s="192" t="s">
        <v>152</v>
      </c>
      <c r="C44" s="193"/>
      <c r="D44" s="193"/>
      <c r="E44" s="193"/>
      <c r="F44" s="193"/>
      <c r="G44" s="193"/>
      <c r="H44" s="193"/>
      <c r="I44" s="193"/>
      <c r="J44" s="194"/>
    </row>
    <row r="45" spans="2:10" x14ac:dyDescent="0.2">
      <c r="B45" s="195"/>
      <c r="C45" s="196"/>
      <c r="D45" s="196"/>
      <c r="E45" s="196"/>
      <c r="F45" s="196"/>
      <c r="G45" s="196"/>
      <c r="H45" s="196"/>
      <c r="I45" s="196"/>
      <c r="J45" s="197"/>
    </row>
    <row r="46" spans="2:10" x14ac:dyDescent="0.2">
      <c r="B46" s="195"/>
      <c r="C46" s="196"/>
      <c r="D46" s="196"/>
      <c r="E46" s="196"/>
      <c r="F46" s="196"/>
      <c r="G46" s="196"/>
      <c r="H46" s="196"/>
      <c r="I46" s="196"/>
      <c r="J46" s="197"/>
    </row>
    <row r="47" spans="2:10" ht="15.75" thickBot="1" x14ac:dyDescent="0.25">
      <c r="B47" s="198"/>
      <c r="C47" s="199"/>
      <c r="D47" s="199"/>
      <c r="E47" s="199"/>
      <c r="F47" s="199"/>
      <c r="G47" s="199"/>
      <c r="H47" s="199"/>
      <c r="I47" s="199"/>
      <c r="J47" s="200"/>
    </row>
    <row r="48" spans="2:10" ht="15.75" thickBot="1" x14ac:dyDescent="0.25">
      <c r="F48" s="30"/>
    </row>
    <row r="49" spans="2:10" ht="17.25" thickTop="1" thickBot="1" x14ac:dyDescent="0.3">
      <c r="E49" s="20"/>
      <c r="F49" s="142" t="s">
        <v>40</v>
      </c>
      <c r="G49" s="143"/>
      <c r="H49" s="31"/>
      <c r="I49" s="20"/>
      <c r="J49" s="20"/>
    </row>
    <row r="50" spans="2:10" ht="16.5" thickTop="1" x14ac:dyDescent="0.25">
      <c r="E50" s="20"/>
      <c r="F50" s="22" t="s">
        <v>41</v>
      </c>
      <c r="G50" s="23" t="s">
        <v>42</v>
      </c>
      <c r="H50" s="31"/>
      <c r="I50" s="20"/>
      <c r="J50" s="20"/>
    </row>
    <row r="51" spans="2:10" ht="30" x14ac:dyDescent="0.2">
      <c r="E51" s="32"/>
      <c r="F51" s="24" t="s">
        <v>150</v>
      </c>
      <c r="G51" s="25">
        <v>246</v>
      </c>
      <c r="H51" s="21"/>
    </row>
    <row r="52" spans="2:10" ht="15.75" thickBot="1" x14ac:dyDescent="0.25">
      <c r="F52" s="38" t="s">
        <v>151</v>
      </c>
      <c r="G52" s="25">
        <v>240</v>
      </c>
      <c r="H52" s="21"/>
    </row>
    <row r="53" spans="2:10" ht="17.25" thickTop="1" thickBot="1" x14ac:dyDescent="0.25">
      <c r="F53" s="27" t="s">
        <v>43</v>
      </c>
      <c r="G53" s="41">
        <f>+(G52/G51)*100</f>
        <v>97.560975609756099</v>
      </c>
      <c r="H53" s="21"/>
    </row>
    <row r="54" spans="2:10" ht="15.75" thickTop="1" x14ac:dyDescent="0.2"/>
    <row r="55" spans="2:10" ht="16.5" thickBot="1" x14ac:dyDescent="0.25">
      <c r="B55" s="144" t="s">
        <v>44</v>
      </c>
      <c r="C55" s="145"/>
      <c r="D55" s="145"/>
      <c r="E55" s="145"/>
      <c r="F55" s="145"/>
      <c r="G55" s="145"/>
      <c r="H55" s="145"/>
      <c r="I55" s="145"/>
      <c r="J55" s="145"/>
    </row>
    <row r="56" spans="2:10" x14ac:dyDescent="0.2">
      <c r="B56" s="210" t="s">
        <v>202</v>
      </c>
      <c r="C56" s="211"/>
      <c r="D56" s="211"/>
      <c r="E56" s="211"/>
      <c r="F56" s="211"/>
      <c r="G56" s="211"/>
      <c r="H56" s="211"/>
      <c r="I56" s="211"/>
      <c r="J56" s="212"/>
    </row>
    <row r="57" spans="2:10" x14ac:dyDescent="0.2">
      <c r="B57" s="213"/>
      <c r="C57" s="214"/>
      <c r="D57" s="214"/>
      <c r="E57" s="214"/>
      <c r="F57" s="214"/>
      <c r="G57" s="214"/>
      <c r="H57" s="214"/>
      <c r="I57" s="214"/>
      <c r="J57" s="215"/>
    </row>
    <row r="60" spans="2:10" ht="38.450000000000003" customHeight="1" x14ac:dyDescent="0.2">
      <c r="B60" s="139" t="s">
        <v>38</v>
      </c>
      <c r="C60" s="141"/>
      <c r="D60" s="18">
        <v>3</v>
      </c>
      <c r="E60" s="168" t="s">
        <v>200</v>
      </c>
      <c r="F60" s="169"/>
      <c r="G60" s="169"/>
      <c r="H60" s="169"/>
      <c r="I60" s="169"/>
      <c r="J60" s="170"/>
    </row>
    <row r="61" spans="2:10" x14ac:dyDescent="0.2">
      <c r="E61" s="19"/>
      <c r="F61" s="19"/>
      <c r="G61" s="19"/>
      <c r="H61" s="19"/>
      <c r="I61" s="19"/>
      <c r="J61" s="19"/>
    </row>
    <row r="62" spans="2:10" ht="16.5" x14ac:dyDescent="0.2">
      <c r="B62" s="139" t="s">
        <v>39</v>
      </c>
      <c r="C62" s="140"/>
      <c r="D62" s="141"/>
      <c r="E62" s="168" t="s">
        <v>153</v>
      </c>
      <c r="F62" s="169"/>
      <c r="G62" s="169"/>
      <c r="H62" s="169"/>
      <c r="I62" s="169"/>
      <c r="J62" s="170"/>
    </row>
    <row r="63" spans="2:10" x14ac:dyDescent="0.2">
      <c r="E63" s="20"/>
      <c r="F63" s="20"/>
      <c r="G63" s="20"/>
      <c r="H63" s="20"/>
      <c r="I63" s="20"/>
      <c r="J63" s="20"/>
    </row>
    <row r="64" spans="2:10" ht="15.75" thickBot="1" x14ac:dyDescent="0.25">
      <c r="E64" s="20"/>
      <c r="F64" s="20"/>
      <c r="G64" s="20"/>
      <c r="H64" s="20"/>
      <c r="I64" s="20"/>
      <c r="J64" s="20"/>
    </row>
    <row r="65" spans="2:10" ht="17.25" thickTop="1" thickBot="1" x14ac:dyDescent="0.3">
      <c r="F65" s="142" t="s">
        <v>40</v>
      </c>
      <c r="G65" s="143"/>
      <c r="H65" s="21"/>
    </row>
    <row r="66" spans="2:10" ht="16.5" thickTop="1" x14ac:dyDescent="0.25">
      <c r="F66" s="22" t="s">
        <v>41</v>
      </c>
      <c r="G66" s="23" t="s">
        <v>42</v>
      </c>
      <c r="H66" s="21"/>
    </row>
    <row r="67" spans="2:10" ht="15.75" x14ac:dyDescent="0.25">
      <c r="F67" s="40" t="s">
        <v>154</v>
      </c>
      <c r="G67" s="35">
        <v>32</v>
      </c>
      <c r="H67" s="21"/>
    </row>
    <row r="68" spans="2:10" ht="16.5" thickBot="1" x14ac:dyDescent="0.3">
      <c r="F68" s="40" t="s">
        <v>155</v>
      </c>
      <c r="G68" s="25">
        <v>32</v>
      </c>
      <c r="H68" s="21"/>
    </row>
    <row r="69" spans="2:10" ht="17.25" thickTop="1" thickBot="1" x14ac:dyDescent="0.25">
      <c r="F69" s="27" t="s">
        <v>43</v>
      </c>
      <c r="G69" s="28">
        <f>IF(G67,G68/G67,0)</f>
        <v>1</v>
      </c>
      <c r="H69" s="21"/>
    </row>
    <row r="70" spans="2:10" ht="15.75" thickTop="1" x14ac:dyDescent="0.2">
      <c r="F70" s="29"/>
      <c r="G70" s="29"/>
    </row>
    <row r="71" spans="2:10" ht="16.5" thickBot="1" x14ac:dyDescent="0.25">
      <c r="B71" s="144" t="s">
        <v>44</v>
      </c>
      <c r="C71" s="145"/>
      <c r="D71" s="145"/>
      <c r="E71" s="145"/>
      <c r="F71" s="145"/>
      <c r="G71" s="145"/>
      <c r="H71" s="145"/>
      <c r="I71" s="145"/>
      <c r="J71" s="145"/>
    </row>
    <row r="72" spans="2:10" x14ac:dyDescent="0.2">
      <c r="B72" s="192" t="s">
        <v>156</v>
      </c>
      <c r="C72" s="193"/>
      <c r="D72" s="193"/>
      <c r="E72" s="193"/>
      <c r="F72" s="193"/>
      <c r="G72" s="193"/>
      <c r="H72" s="193"/>
      <c r="I72" s="193"/>
      <c r="J72" s="194"/>
    </row>
    <row r="73" spans="2:10" x14ac:dyDescent="0.2">
      <c r="B73" s="195"/>
      <c r="C73" s="196"/>
      <c r="D73" s="196"/>
      <c r="E73" s="196"/>
      <c r="F73" s="196"/>
      <c r="G73" s="196"/>
      <c r="H73" s="196"/>
      <c r="I73" s="196"/>
      <c r="J73" s="197"/>
    </row>
    <row r="74" spans="2:10" ht="15.75" thickBot="1" x14ac:dyDescent="0.25">
      <c r="B74" s="198"/>
      <c r="C74" s="199"/>
      <c r="D74" s="199"/>
      <c r="E74" s="199"/>
      <c r="F74" s="199"/>
      <c r="G74" s="199"/>
      <c r="H74" s="199"/>
      <c r="I74" s="199"/>
      <c r="J74" s="200"/>
    </row>
    <row r="75" spans="2:10" ht="15.75" thickBot="1" x14ac:dyDescent="0.25">
      <c r="F75" s="30"/>
    </row>
    <row r="76" spans="2:10" ht="17.25" thickTop="1" thickBot="1" x14ac:dyDescent="0.3">
      <c r="E76" s="20"/>
      <c r="F76" s="154" t="s">
        <v>45</v>
      </c>
      <c r="G76" s="155"/>
      <c r="H76" s="31"/>
      <c r="I76" s="20"/>
      <c r="J76" s="20"/>
    </row>
    <row r="77" spans="2:10" ht="16.5" thickTop="1" x14ac:dyDescent="0.25">
      <c r="E77" s="20"/>
      <c r="F77" s="22" t="s">
        <v>41</v>
      </c>
      <c r="G77" s="23" t="s">
        <v>42</v>
      </c>
      <c r="H77" s="31"/>
      <c r="I77" s="20"/>
      <c r="J77" s="20"/>
    </row>
    <row r="78" spans="2:10" ht="15.75" x14ac:dyDescent="0.25">
      <c r="E78" s="32"/>
      <c r="F78" s="40" t="s">
        <v>154</v>
      </c>
      <c r="G78" s="35">
        <v>43</v>
      </c>
      <c r="H78" s="21"/>
    </row>
    <row r="79" spans="2:10" ht="16.5" thickBot="1" x14ac:dyDescent="0.3">
      <c r="F79" s="40" t="s">
        <v>155</v>
      </c>
      <c r="G79" s="25">
        <v>43</v>
      </c>
      <c r="H79" s="21"/>
    </row>
    <row r="80" spans="2:10" ht="17.25" thickTop="1" thickBot="1" x14ac:dyDescent="0.25">
      <c r="F80" s="27" t="s">
        <v>43</v>
      </c>
      <c r="G80" s="28">
        <f>IF(G78,G79/G78,0)</f>
        <v>1</v>
      </c>
      <c r="H80" s="21"/>
    </row>
    <row r="81" spans="2:10" ht="15.75" thickTop="1" x14ac:dyDescent="0.2"/>
    <row r="82" spans="2:10" ht="16.5" thickBot="1" x14ac:dyDescent="0.25">
      <c r="B82" s="144" t="s">
        <v>44</v>
      </c>
      <c r="C82" s="145"/>
      <c r="D82" s="145"/>
      <c r="E82" s="145"/>
      <c r="F82" s="145"/>
      <c r="G82" s="145"/>
      <c r="H82" s="145"/>
      <c r="I82" s="145"/>
      <c r="J82" s="145"/>
    </row>
    <row r="83" spans="2:10" x14ac:dyDescent="0.2">
      <c r="B83" s="156" t="s">
        <v>203</v>
      </c>
      <c r="C83" s="157"/>
      <c r="D83" s="157"/>
      <c r="E83" s="157"/>
      <c r="F83" s="157"/>
      <c r="G83" s="157"/>
      <c r="H83" s="157"/>
      <c r="I83" s="157"/>
      <c r="J83" s="158"/>
    </row>
    <row r="84" spans="2:10" x14ac:dyDescent="0.2">
      <c r="B84" s="159"/>
      <c r="C84" s="160"/>
      <c r="D84" s="160"/>
      <c r="E84" s="160"/>
      <c r="F84" s="160"/>
      <c r="G84" s="160"/>
      <c r="H84" s="160"/>
      <c r="I84" s="160"/>
      <c r="J84" s="161"/>
    </row>
    <row r="85" spans="2:10" x14ac:dyDescent="0.2">
      <c r="B85" s="159"/>
      <c r="C85" s="160"/>
      <c r="D85" s="160"/>
      <c r="E85" s="160"/>
      <c r="F85" s="160"/>
      <c r="G85" s="160"/>
      <c r="H85" s="160"/>
      <c r="I85" s="160"/>
      <c r="J85" s="161"/>
    </row>
    <row r="86" spans="2:10" x14ac:dyDescent="0.2">
      <c r="B86" s="159"/>
      <c r="C86" s="160"/>
      <c r="D86" s="160"/>
      <c r="E86" s="160"/>
      <c r="F86" s="160"/>
      <c r="G86" s="160"/>
      <c r="H86" s="160"/>
      <c r="I86" s="160"/>
      <c r="J86" s="161"/>
    </row>
    <row r="87" spans="2:10" x14ac:dyDescent="0.2">
      <c r="B87" s="159"/>
      <c r="C87" s="160"/>
      <c r="D87" s="160"/>
      <c r="E87" s="160"/>
      <c r="F87" s="160"/>
      <c r="G87" s="160"/>
      <c r="H87" s="160"/>
      <c r="I87" s="160"/>
      <c r="J87" s="161"/>
    </row>
    <row r="90" spans="2:10" ht="20.25" x14ac:dyDescent="0.2">
      <c r="B90" s="139" t="s">
        <v>38</v>
      </c>
      <c r="C90" s="141"/>
      <c r="D90" s="18">
        <v>4</v>
      </c>
      <c r="E90" s="168" t="s">
        <v>157</v>
      </c>
      <c r="F90" s="169"/>
      <c r="G90" s="169"/>
      <c r="H90" s="169"/>
      <c r="I90" s="169"/>
      <c r="J90" s="170"/>
    </row>
    <row r="91" spans="2:10" x14ac:dyDescent="0.2">
      <c r="E91" s="19"/>
      <c r="F91" s="19"/>
      <c r="G91" s="19"/>
      <c r="H91" s="19"/>
      <c r="I91" s="19"/>
      <c r="J91" s="19"/>
    </row>
    <row r="92" spans="2:10" ht="16.5" x14ac:dyDescent="0.2">
      <c r="B92" s="139" t="s">
        <v>39</v>
      </c>
      <c r="C92" s="140"/>
      <c r="D92" s="141"/>
      <c r="E92" s="168" t="s">
        <v>158</v>
      </c>
      <c r="F92" s="169"/>
      <c r="G92" s="169"/>
      <c r="H92" s="169"/>
      <c r="I92" s="169"/>
      <c r="J92" s="170"/>
    </row>
    <row r="93" spans="2:10" x14ac:dyDescent="0.2">
      <c r="E93" s="20"/>
      <c r="F93" s="20"/>
      <c r="G93" s="20"/>
      <c r="H93" s="20"/>
      <c r="I93" s="20"/>
      <c r="J93" s="20"/>
    </row>
    <row r="94" spans="2:10" ht="15.75" thickBot="1" x14ac:dyDescent="0.25">
      <c r="E94" s="20"/>
      <c r="F94" s="20"/>
      <c r="G94" s="20"/>
      <c r="H94" s="20"/>
      <c r="I94" s="20"/>
      <c r="J94" s="20"/>
    </row>
    <row r="95" spans="2:10" ht="17.25" thickTop="1" thickBot="1" x14ac:dyDescent="0.3">
      <c r="F95" s="142" t="s">
        <v>40</v>
      </c>
      <c r="G95" s="143"/>
      <c r="H95" s="21"/>
    </row>
    <row r="96" spans="2:10" ht="16.5" thickTop="1" x14ac:dyDescent="0.25">
      <c r="F96" s="22" t="s">
        <v>41</v>
      </c>
      <c r="G96" s="23" t="s">
        <v>42</v>
      </c>
      <c r="H96" s="21"/>
    </row>
    <row r="97" spans="2:10" ht="31.5" x14ac:dyDescent="0.25">
      <c r="F97" s="40" t="s">
        <v>160</v>
      </c>
      <c r="G97" s="35">
        <v>11</v>
      </c>
      <c r="H97" s="21"/>
    </row>
    <row r="98" spans="2:10" ht="32.25" thickBot="1" x14ac:dyDescent="0.3">
      <c r="F98" s="40" t="s">
        <v>159</v>
      </c>
      <c r="G98" s="25">
        <v>10</v>
      </c>
      <c r="H98" s="21"/>
    </row>
    <row r="99" spans="2:10" ht="17.25" thickTop="1" thickBot="1" x14ac:dyDescent="0.25">
      <c r="F99" s="27" t="s">
        <v>43</v>
      </c>
      <c r="G99" s="28">
        <f>IF(G97,G98/G97,0)</f>
        <v>0.90909090909090906</v>
      </c>
      <c r="H99" s="21"/>
    </row>
    <row r="100" spans="2:10" ht="15.75" thickTop="1" x14ac:dyDescent="0.2">
      <c r="F100" s="29"/>
      <c r="G100" s="29"/>
    </row>
    <row r="101" spans="2:10" ht="16.5" thickBot="1" x14ac:dyDescent="0.25">
      <c r="B101" s="144" t="s">
        <v>44</v>
      </c>
      <c r="C101" s="145"/>
      <c r="D101" s="145"/>
      <c r="E101" s="145"/>
      <c r="F101" s="145"/>
      <c r="G101" s="145"/>
      <c r="H101" s="145"/>
      <c r="I101" s="145"/>
      <c r="J101" s="145"/>
    </row>
    <row r="102" spans="2:10" x14ac:dyDescent="0.2">
      <c r="B102" s="192" t="s">
        <v>161</v>
      </c>
      <c r="C102" s="193"/>
      <c r="D102" s="193"/>
      <c r="E102" s="193"/>
      <c r="F102" s="193"/>
      <c r="G102" s="193"/>
      <c r="H102" s="193"/>
      <c r="I102" s="193"/>
      <c r="J102" s="194"/>
    </row>
    <row r="103" spans="2:10" x14ac:dyDescent="0.2">
      <c r="B103" s="195"/>
      <c r="C103" s="196"/>
      <c r="D103" s="196"/>
      <c r="E103" s="196"/>
      <c r="F103" s="196"/>
      <c r="G103" s="196"/>
      <c r="H103" s="196"/>
      <c r="I103" s="196"/>
      <c r="J103" s="197"/>
    </row>
    <row r="104" spans="2:10" ht="15.75" thickBot="1" x14ac:dyDescent="0.25">
      <c r="B104" s="198"/>
      <c r="C104" s="199"/>
      <c r="D104" s="199"/>
      <c r="E104" s="199"/>
      <c r="F104" s="199"/>
      <c r="G104" s="199"/>
      <c r="H104" s="199"/>
      <c r="I104" s="199"/>
      <c r="J104" s="200"/>
    </row>
    <row r="105" spans="2:10" ht="15.75" thickBot="1" x14ac:dyDescent="0.25">
      <c r="F105" s="30"/>
    </row>
    <row r="106" spans="2:10" ht="17.25" thickTop="1" thickBot="1" x14ac:dyDescent="0.3">
      <c r="E106" s="20"/>
      <c r="F106" s="142" t="s">
        <v>40</v>
      </c>
      <c r="G106" s="143"/>
      <c r="H106" s="31"/>
      <c r="I106" s="20"/>
      <c r="J106" s="20"/>
    </row>
    <row r="107" spans="2:10" ht="16.5" thickTop="1" x14ac:dyDescent="0.25">
      <c r="E107" s="32"/>
      <c r="F107" s="22" t="s">
        <v>41</v>
      </c>
      <c r="G107" s="23" t="s">
        <v>42</v>
      </c>
      <c r="H107" s="21"/>
    </row>
    <row r="108" spans="2:10" ht="31.5" x14ac:dyDescent="0.25">
      <c r="F108" s="40" t="s">
        <v>160</v>
      </c>
      <c r="G108" s="35">
        <v>27</v>
      </c>
      <c r="H108" s="21"/>
    </row>
    <row r="109" spans="2:10" ht="32.25" thickBot="1" x14ac:dyDescent="0.3">
      <c r="F109" s="40" t="s">
        <v>159</v>
      </c>
      <c r="G109" s="25">
        <v>18</v>
      </c>
      <c r="H109" s="21"/>
    </row>
    <row r="110" spans="2:10" ht="17.25" thickTop="1" thickBot="1" x14ac:dyDescent="0.25">
      <c r="F110" s="27" t="s">
        <v>43</v>
      </c>
      <c r="G110" s="28">
        <f>IF(G108,G109/G108,0)</f>
        <v>0.66666666666666663</v>
      </c>
      <c r="H110" s="21"/>
    </row>
    <row r="111" spans="2:10" ht="15.75" thickTop="1" x14ac:dyDescent="0.2"/>
    <row r="112" spans="2:10" ht="16.5" thickBot="1" x14ac:dyDescent="0.25">
      <c r="B112" s="144" t="s">
        <v>44</v>
      </c>
      <c r="C112" s="145"/>
      <c r="D112" s="145"/>
      <c r="E112" s="145"/>
      <c r="F112" s="145"/>
      <c r="G112" s="145"/>
      <c r="H112" s="145"/>
      <c r="I112" s="145"/>
      <c r="J112" s="145"/>
    </row>
    <row r="113" spans="2:10" x14ac:dyDescent="0.2">
      <c r="B113" s="201" t="s">
        <v>204</v>
      </c>
      <c r="C113" s="202"/>
      <c r="D113" s="202"/>
      <c r="E113" s="202"/>
      <c r="F113" s="202"/>
      <c r="G113" s="202"/>
      <c r="H113" s="202"/>
      <c r="I113" s="202"/>
      <c r="J113" s="203"/>
    </row>
    <row r="114" spans="2:10" x14ac:dyDescent="0.2">
      <c r="B114" s="204"/>
      <c r="C114" s="205"/>
      <c r="D114" s="205"/>
      <c r="E114" s="205"/>
      <c r="F114" s="205"/>
      <c r="G114" s="205"/>
      <c r="H114" s="205"/>
      <c r="I114" s="205"/>
      <c r="J114" s="206"/>
    </row>
    <row r="115" spans="2:10" x14ac:dyDescent="0.2">
      <c r="B115" s="204"/>
      <c r="C115" s="205"/>
      <c r="D115" s="205"/>
      <c r="E115" s="205"/>
      <c r="F115" s="205"/>
      <c r="G115" s="205"/>
      <c r="H115" s="205"/>
      <c r="I115" s="205"/>
      <c r="J115" s="206"/>
    </row>
    <row r="118" spans="2:10" ht="20.25" x14ac:dyDescent="0.2">
      <c r="B118" s="139" t="s">
        <v>38</v>
      </c>
      <c r="C118" s="141"/>
      <c r="D118" s="18">
        <v>5</v>
      </c>
      <c r="E118" s="168" t="s">
        <v>162</v>
      </c>
      <c r="F118" s="169"/>
      <c r="G118" s="169"/>
      <c r="H118" s="169"/>
      <c r="I118" s="169"/>
      <c r="J118" s="170"/>
    </row>
    <row r="119" spans="2:10" x14ac:dyDescent="0.2">
      <c r="E119" s="19"/>
      <c r="F119" s="19"/>
      <c r="G119" s="19"/>
      <c r="H119" s="19"/>
      <c r="I119" s="19"/>
      <c r="J119" s="19"/>
    </row>
    <row r="120" spans="2:10" ht="16.5" x14ac:dyDescent="0.2">
      <c r="B120" s="139" t="s">
        <v>39</v>
      </c>
      <c r="C120" s="140"/>
      <c r="D120" s="141"/>
      <c r="E120" s="168" t="s">
        <v>196</v>
      </c>
      <c r="F120" s="169"/>
      <c r="G120" s="169"/>
      <c r="H120" s="169"/>
      <c r="I120" s="169"/>
      <c r="J120" s="170"/>
    </row>
    <row r="121" spans="2:10" x14ac:dyDescent="0.2">
      <c r="E121" s="20"/>
      <c r="F121" s="20"/>
      <c r="G121" s="20"/>
      <c r="H121" s="20"/>
      <c r="I121" s="20"/>
      <c r="J121" s="20"/>
    </row>
    <row r="122" spans="2:10" ht="15.75" thickBot="1" x14ac:dyDescent="0.25">
      <c r="E122" s="20"/>
      <c r="F122" s="20"/>
      <c r="G122" s="20"/>
      <c r="H122" s="20"/>
      <c r="I122" s="20"/>
      <c r="J122" s="20"/>
    </row>
    <row r="123" spans="2:10" ht="17.25" thickTop="1" thickBot="1" x14ac:dyDescent="0.3">
      <c r="F123" s="142" t="s">
        <v>40</v>
      </c>
      <c r="G123" s="143"/>
      <c r="H123" s="21"/>
    </row>
    <row r="124" spans="2:10" ht="17.25" customHeight="1" thickTop="1" x14ac:dyDescent="0.25">
      <c r="F124" s="22" t="s">
        <v>41</v>
      </c>
      <c r="G124" s="23" t="s">
        <v>42</v>
      </c>
      <c r="H124" s="21"/>
    </row>
    <row r="125" spans="2:10" ht="31.5" customHeight="1" x14ac:dyDescent="0.25">
      <c r="F125" s="40" t="s">
        <v>163</v>
      </c>
      <c r="G125" s="35">
        <v>100</v>
      </c>
      <c r="H125" s="21"/>
    </row>
    <row r="126" spans="2:10" ht="30.75" customHeight="1" thickBot="1" x14ac:dyDescent="0.25">
      <c r="F126" s="42" t="s">
        <v>163</v>
      </c>
      <c r="G126" s="25">
        <v>92.7</v>
      </c>
      <c r="H126" s="21"/>
    </row>
    <row r="127" spans="2:10" ht="17.25" thickTop="1" thickBot="1" x14ac:dyDescent="0.25">
      <c r="F127" s="27" t="s">
        <v>43</v>
      </c>
      <c r="G127" s="28">
        <f>IF(G125,G126/G125,0)</f>
        <v>0.92700000000000005</v>
      </c>
      <c r="H127" s="21"/>
    </row>
    <row r="128" spans="2:10" ht="15.75" thickTop="1" x14ac:dyDescent="0.2">
      <c r="F128" s="29"/>
      <c r="G128" s="29"/>
    </row>
    <row r="129" spans="2:10" ht="16.5" thickBot="1" x14ac:dyDescent="0.25">
      <c r="B129" s="144" t="s">
        <v>44</v>
      </c>
      <c r="C129" s="145"/>
      <c r="D129" s="145"/>
      <c r="E129" s="145"/>
      <c r="F129" s="145"/>
      <c r="G129" s="145"/>
      <c r="H129" s="145"/>
      <c r="I129" s="145"/>
      <c r="J129" s="145"/>
    </row>
    <row r="130" spans="2:10" x14ac:dyDescent="0.2">
      <c r="B130" s="192" t="s">
        <v>164</v>
      </c>
      <c r="C130" s="193"/>
      <c r="D130" s="193"/>
      <c r="E130" s="193"/>
      <c r="F130" s="193"/>
      <c r="G130" s="193"/>
      <c r="H130" s="193"/>
      <c r="I130" s="193"/>
      <c r="J130" s="194"/>
    </row>
    <row r="131" spans="2:10" x14ac:dyDescent="0.2">
      <c r="B131" s="195"/>
      <c r="C131" s="196"/>
      <c r="D131" s="196"/>
      <c r="E131" s="196"/>
      <c r="F131" s="196"/>
      <c r="G131" s="196"/>
      <c r="H131" s="196"/>
      <c r="I131" s="196"/>
      <c r="J131" s="197"/>
    </row>
    <row r="132" spans="2:10" ht="37.5" customHeight="1" thickBot="1" x14ac:dyDescent="0.25">
      <c r="B132" s="198"/>
      <c r="C132" s="199"/>
      <c r="D132" s="199"/>
      <c r="E132" s="199"/>
      <c r="F132" s="199"/>
      <c r="G132" s="199"/>
      <c r="H132" s="199"/>
      <c r="I132" s="199"/>
      <c r="J132" s="200"/>
    </row>
    <row r="133" spans="2:10" ht="15.75" thickBot="1" x14ac:dyDescent="0.25"/>
    <row r="134" spans="2:10" ht="15.75" thickBot="1" x14ac:dyDescent="0.25">
      <c r="F134" s="30"/>
    </row>
    <row r="135" spans="2:10" ht="17.25" thickTop="1" thickBot="1" x14ac:dyDescent="0.3">
      <c r="E135" s="20"/>
      <c r="F135" s="142" t="s">
        <v>40</v>
      </c>
      <c r="G135" s="143"/>
      <c r="H135" s="31"/>
      <c r="I135" s="20"/>
      <c r="J135" s="20"/>
    </row>
    <row r="136" spans="2:10" ht="16.5" thickTop="1" x14ac:dyDescent="0.25">
      <c r="E136" s="32"/>
      <c r="F136" s="22" t="s">
        <v>41</v>
      </c>
      <c r="G136" s="23" t="s">
        <v>42</v>
      </c>
      <c r="H136" s="21"/>
    </row>
    <row r="137" spans="2:10" ht="31.5" x14ac:dyDescent="0.25">
      <c r="F137" s="40" t="s">
        <v>163</v>
      </c>
      <c r="G137" s="35">
        <v>100</v>
      </c>
      <c r="H137" s="21"/>
    </row>
    <row r="138" spans="2:10" ht="32.25" thickBot="1" x14ac:dyDescent="0.25">
      <c r="F138" s="42" t="s">
        <v>163</v>
      </c>
      <c r="G138" s="25">
        <v>97.5</v>
      </c>
      <c r="H138" s="21"/>
    </row>
    <row r="139" spans="2:10" ht="17.25" thickTop="1" thickBot="1" x14ac:dyDescent="0.25">
      <c r="F139" s="27" t="s">
        <v>43</v>
      </c>
      <c r="G139" s="28">
        <f>IF(G137,G138/G137,0)</f>
        <v>0.97499999999999998</v>
      </c>
      <c r="H139" s="21"/>
    </row>
    <row r="140" spans="2:10" ht="15.75" thickTop="1" x14ac:dyDescent="0.2"/>
    <row r="141" spans="2:10" ht="16.5" thickBot="1" x14ac:dyDescent="0.25">
      <c r="B141" s="144" t="s">
        <v>44</v>
      </c>
      <c r="C141" s="145"/>
      <c r="D141" s="145"/>
      <c r="E141" s="145"/>
      <c r="F141" s="145"/>
      <c r="G141" s="145"/>
      <c r="H141" s="145"/>
      <c r="I141" s="145"/>
      <c r="J141" s="145"/>
    </row>
    <row r="142" spans="2:10" x14ac:dyDescent="0.2">
      <c r="B142" s="210" t="s">
        <v>205</v>
      </c>
      <c r="C142" s="211"/>
      <c r="D142" s="211"/>
      <c r="E142" s="211"/>
      <c r="F142" s="211"/>
      <c r="G142" s="211"/>
      <c r="H142" s="211"/>
      <c r="I142" s="211"/>
      <c r="J142" s="212"/>
    </row>
    <row r="143" spans="2:10" x14ac:dyDescent="0.2">
      <c r="B143" s="213"/>
      <c r="C143" s="214"/>
      <c r="D143" s="214"/>
      <c r="E143" s="214"/>
      <c r="F143" s="214"/>
      <c r="G143" s="214"/>
      <c r="H143" s="214"/>
      <c r="I143" s="214"/>
      <c r="J143" s="215"/>
    </row>
    <row r="144" spans="2:10" x14ac:dyDescent="0.2">
      <c r="B144" s="213"/>
      <c r="C144" s="214"/>
      <c r="D144" s="214"/>
      <c r="E144" s="214"/>
      <c r="F144" s="214"/>
      <c r="G144" s="214"/>
      <c r="H144" s="214"/>
      <c r="I144" s="214"/>
      <c r="J144" s="215"/>
    </row>
    <row r="147" spans="2:10" ht="20.25" x14ac:dyDescent="0.2">
      <c r="B147" s="139" t="s">
        <v>38</v>
      </c>
      <c r="C147" s="141"/>
      <c r="D147" s="18">
        <v>6</v>
      </c>
      <c r="E147" s="168" t="s">
        <v>165</v>
      </c>
      <c r="F147" s="169"/>
      <c r="G147" s="169"/>
      <c r="H147" s="169"/>
      <c r="I147" s="169"/>
      <c r="J147" s="170"/>
    </row>
    <row r="148" spans="2:10" x14ac:dyDescent="0.2">
      <c r="E148" s="19"/>
      <c r="F148" s="19"/>
      <c r="G148" s="19"/>
      <c r="H148" s="19"/>
      <c r="I148" s="19"/>
      <c r="J148" s="19"/>
    </row>
    <row r="149" spans="2:10" ht="16.5" x14ac:dyDescent="0.2">
      <c r="B149" s="139" t="s">
        <v>39</v>
      </c>
      <c r="C149" s="140"/>
      <c r="D149" s="141"/>
      <c r="E149" s="168" t="s">
        <v>197</v>
      </c>
      <c r="F149" s="169"/>
      <c r="G149" s="169"/>
      <c r="H149" s="169"/>
      <c r="I149" s="169"/>
      <c r="J149" s="170"/>
    </row>
    <row r="150" spans="2:10" x14ac:dyDescent="0.2">
      <c r="E150" s="20"/>
      <c r="F150" s="20"/>
      <c r="G150" s="20"/>
      <c r="H150" s="20"/>
      <c r="I150" s="20"/>
      <c r="J150" s="20"/>
    </row>
    <row r="151" spans="2:10" ht="15.75" thickBot="1" x14ac:dyDescent="0.25">
      <c r="E151" s="20"/>
      <c r="F151" s="20"/>
      <c r="G151" s="20"/>
      <c r="H151" s="20"/>
      <c r="I151" s="20"/>
      <c r="J151" s="20"/>
    </row>
    <row r="152" spans="2:10" ht="17.25" thickTop="1" thickBot="1" x14ac:dyDescent="0.3">
      <c r="F152" s="142" t="s">
        <v>40</v>
      </c>
      <c r="G152" s="143"/>
      <c r="H152" s="21"/>
    </row>
    <row r="153" spans="2:10" ht="16.5" thickTop="1" x14ac:dyDescent="0.25">
      <c r="F153" s="22" t="s">
        <v>41</v>
      </c>
      <c r="G153" s="23" t="s">
        <v>42</v>
      </c>
      <c r="H153" s="21"/>
    </row>
    <row r="154" spans="2:10" ht="30" x14ac:dyDescent="0.2">
      <c r="F154" s="43" t="s">
        <v>167</v>
      </c>
      <c r="G154" s="25">
        <v>2</v>
      </c>
      <c r="H154" s="21"/>
    </row>
    <row r="155" spans="2:10" ht="30.75" thickBot="1" x14ac:dyDescent="0.25">
      <c r="F155" s="44" t="s">
        <v>166</v>
      </c>
      <c r="G155" s="34">
        <v>2</v>
      </c>
      <c r="H155" s="21"/>
    </row>
    <row r="156" spans="2:10" ht="17.25" thickTop="1" thickBot="1" x14ac:dyDescent="0.25">
      <c r="F156" s="27" t="s">
        <v>43</v>
      </c>
      <c r="G156" s="28">
        <f>IF(G154,G155/G154,0)</f>
        <v>1</v>
      </c>
      <c r="H156" s="21"/>
    </row>
    <row r="157" spans="2:10" ht="15.75" thickTop="1" x14ac:dyDescent="0.2">
      <c r="F157" s="29"/>
      <c r="G157" s="29"/>
    </row>
    <row r="158" spans="2:10" ht="16.5" thickBot="1" x14ac:dyDescent="0.25">
      <c r="B158" s="144" t="s">
        <v>44</v>
      </c>
      <c r="C158" s="145"/>
      <c r="D158" s="145"/>
      <c r="E158" s="145"/>
      <c r="F158" s="145"/>
      <c r="G158" s="145"/>
      <c r="H158" s="145"/>
      <c r="I158" s="145"/>
      <c r="J158" s="145"/>
    </row>
    <row r="159" spans="2:10" x14ac:dyDescent="0.2">
      <c r="B159" s="192" t="s">
        <v>168</v>
      </c>
      <c r="C159" s="193"/>
      <c r="D159" s="193"/>
      <c r="E159" s="193"/>
      <c r="F159" s="193"/>
      <c r="G159" s="193"/>
      <c r="H159" s="193"/>
      <c r="I159" s="193"/>
      <c r="J159" s="194"/>
    </row>
    <row r="160" spans="2:10" x14ac:dyDescent="0.2">
      <c r="B160" s="195"/>
      <c r="C160" s="196"/>
      <c r="D160" s="196"/>
      <c r="E160" s="196"/>
      <c r="F160" s="196"/>
      <c r="G160" s="196"/>
      <c r="H160" s="196"/>
      <c r="I160" s="196"/>
      <c r="J160" s="197"/>
    </row>
    <row r="161" spans="2:10" x14ac:dyDescent="0.2">
      <c r="B161" s="195"/>
      <c r="C161" s="196"/>
      <c r="D161" s="196"/>
      <c r="E161" s="196"/>
      <c r="F161" s="196"/>
      <c r="G161" s="196"/>
      <c r="H161" s="196"/>
      <c r="I161" s="196"/>
      <c r="J161" s="197"/>
    </row>
    <row r="162" spans="2:10" ht="15.75" thickBot="1" x14ac:dyDescent="0.25">
      <c r="B162" s="198"/>
      <c r="C162" s="199"/>
      <c r="D162" s="199"/>
      <c r="E162" s="199"/>
      <c r="F162" s="199"/>
      <c r="G162" s="199"/>
      <c r="H162" s="199"/>
      <c r="I162" s="199"/>
      <c r="J162" s="200"/>
    </row>
    <row r="163" spans="2:10" ht="15.75" thickBot="1" x14ac:dyDescent="0.25">
      <c r="F163" s="30"/>
    </row>
    <row r="164" spans="2:10" ht="17.25" thickTop="1" thickBot="1" x14ac:dyDescent="0.3">
      <c r="E164" s="20"/>
      <c r="F164" s="142" t="s">
        <v>40</v>
      </c>
      <c r="G164" s="143"/>
      <c r="H164" s="31"/>
      <c r="I164" s="20"/>
      <c r="J164" s="20"/>
    </row>
    <row r="165" spans="2:10" ht="16.5" thickTop="1" x14ac:dyDescent="0.25">
      <c r="E165" s="32"/>
      <c r="F165" s="22" t="s">
        <v>41</v>
      </c>
      <c r="G165" s="23" t="s">
        <v>42</v>
      </c>
      <c r="H165" s="21"/>
    </row>
    <row r="166" spans="2:10" ht="30" x14ac:dyDescent="0.2">
      <c r="F166" s="43" t="s">
        <v>167</v>
      </c>
      <c r="G166" s="25">
        <v>8</v>
      </c>
      <c r="H166" s="21"/>
    </row>
    <row r="167" spans="2:10" ht="30.75" thickBot="1" x14ac:dyDescent="0.25">
      <c r="F167" s="44" t="s">
        <v>166</v>
      </c>
      <c r="G167" s="34">
        <v>8</v>
      </c>
      <c r="H167" s="21"/>
    </row>
    <row r="168" spans="2:10" ht="17.25" thickTop="1" thickBot="1" x14ac:dyDescent="0.25">
      <c r="F168" s="27" t="s">
        <v>43</v>
      </c>
      <c r="G168" s="28">
        <f>IF(G166,G167/G166,0)</f>
        <v>1</v>
      </c>
      <c r="H168" s="21"/>
    </row>
    <row r="169" spans="2:10" ht="15.75" thickTop="1" x14ac:dyDescent="0.2"/>
    <row r="170" spans="2:10" ht="16.5" thickBot="1" x14ac:dyDescent="0.25">
      <c r="B170" s="144" t="s">
        <v>44</v>
      </c>
      <c r="C170" s="145"/>
      <c r="D170" s="145"/>
      <c r="E170" s="145"/>
      <c r="F170" s="145"/>
      <c r="G170" s="145"/>
      <c r="H170" s="145"/>
      <c r="I170" s="145"/>
      <c r="J170" s="145"/>
    </row>
    <row r="171" spans="2:10" x14ac:dyDescent="0.2">
      <c r="B171" s="210" t="s">
        <v>206</v>
      </c>
      <c r="C171" s="211"/>
      <c r="D171" s="211"/>
      <c r="E171" s="211"/>
      <c r="F171" s="211"/>
      <c r="G171" s="211"/>
      <c r="H171" s="211"/>
      <c r="I171" s="211"/>
      <c r="J171" s="212"/>
    </row>
    <row r="172" spans="2:10" x14ac:dyDescent="0.2">
      <c r="B172" s="213"/>
      <c r="C172" s="214"/>
      <c r="D172" s="214"/>
      <c r="E172" s="214"/>
      <c r="F172" s="214"/>
      <c r="G172" s="214"/>
      <c r="H172" s="214"/>
      <c r="I172" s="214"/>
      <c r="J172" s="215"/>
    </row>
    <row r="173" spans="2:10" x14ac:dyDescent="0.2">
      <c r="B173" s="213"/>
      <c r="C173" s="214"/>
      <c r="D173" s="214"/>
      <c r="E173" s="214"/>
      <c r="F173" s="214"/>
      <c r="G173" s="214"/>
      <c r="H173" s="214"/>
      <c r="I173" s="214"/>
      <c r="J173" s="215"/>
    </row>
    <row r="174" spans="2:10" ht="15.75" thickBot="1" x14ac:dyDescent="0.25">
      <c r="B174" s="216"/>
      <c r="C174" s="217"/>
      <c r="D174" s="217"/>
      <c r="E174" s="217"/>
      <c r="F174" s="217"/>
      <c r="G174" s="217"/>
      <c r="H174" s="217"/>
      <c r="I174" s="217"/>
      <c r="J174" s="218"/>
    </row>
    <row r="177" spans="2:10" ht="20.25" x14ac:dyDescent="0.2">
      <c r="B177" s="139" t="s">
        <v>38</v>
      </c>
      <c r="C177" s="141"/>
      <c r="D177" s="18">
        <v>7</v>
      </c>
      <c r="E177" s="168" t="s">
        <v>169</v>
      </c>
      <c r="F177" s="169"/>
      <c r="G177" s="169"/>
      <c r="H177" s="169"/>
      <c r="I177" s="169"/>
      <c r="J177" s="170"/>
    </row>
    <row r="178" spans="2:10" x14ac:dyDescent="0.2">
      <c r="E178" s="19"/>
      <c r="F178" s="19"/>
      <c r="G178" s="19"/>
      <c r="H178" s="19"/>
      <c r="I178" s="19"/>
      <c r="J178" s="19"/>
    </row>
    <row r="179" spans="2:10" ht="16.5" x14ac:dyDescent="0.2">
      <c r="B179" s="139" t="s">
        <v>39</v>
      </c>
      <c r="C179" s="140"/>
      <c r="D179" s="141"/>
      <c r="E179" s="168" t="s">
        <v>170</v>
      </c>
      <c r="F179" s="169"/>
      <c r="G179" s="169"/>
      <c r="H179" s="169"/>
      <c r="I179" s="169"/>
      <c r="J179" s="170"/>
    </row>
    <row r="180" spans="2:10" x14ac:dyDescent="0.2">
      <c r="E180" s="20"/>
      <c r="F180" s="20"/>
      <c r="G180" s="20"/>
      <c r="H180" s="20"/>
      <c r="I180" s="20"/>
      <c r="J180" s="20"/>
    </row>
    <row r="181" spans="2:10" ht="15.75" thickBot="1" x14ac:dyDescent="0.25">
      <c r="E181" s="20"/>
      <c r="F181" s="20"/>
      <c r="G181" s="20"/>
      <c r="H181" s="20"/>
      <c r="I181" s="20"/>
      <c r="J181" s="20"/>
    </row>
    <row r="182" spans="2:10" ht="17.25" thickTop="1" thickBot="1" x14ac:dyDescent="0.3">
      <c r="F182" s="142" t="s">
        <v>40</v>
      </c>
      <c r="G182" s="143"/>
      <c r="H182" s="21"/>
    </row>
    <row r="183" spans="2:10" ht="16.5" thickTop="1" x14ac:dyDescent="0.25">
      <c r="F183" s="22" t="s">
        <v>41</v>
      </c>
      <c r="G183" s="23" t="s">
        <v>42</v>
      </c>
      <c r="H183" s="21"/>
    </row>
    <row r="184" spans="2:10" ht="31.5" x14ac:dyDescent="0.25">
      <c r="F184" s="40" t="s">
        <v>171</v>
      </c>
      <c r="G184" s="35">
        <v>183</v>
      </c>
      <c r="H184" s="21"/>
    </row>
    <row r="185" spans="2:10" ht="32.25" thickBot="1" x14ac:dyDescent="0.25">
      <c r="F185" s="45" t="s">
        <v>172</v>
      </c>
      <c r="G185" s="46">
        <v>174</v>
      </c>
      <c r="H185" s="21"/>
    </row>
    <row r="186" spans="2:10" ht="17.25" thickTop="1" thickBot="1" x14ac:dyDescent="0.25">
      <c r="F186" s="27" t="s">
        <v>43</v>
      </c>
      <c r="G186" s="28">
        <f>IF(G184,G185/G184,0)</f>
        <v>0.95081967213114749</v>
      </c>
      <c r="H186" s="21"/>
    </row>
    <row r="187" spans="2:10" ht="15.75" thickTop="1" x14ac:dyDescent="0.2">
      <c r="F187" s="29"/>
      <c r="G187" s="29"/>
    </row>
    <row r="188" spans="2:10" ht="16.5" thickBot="1" x14ac:dyDescent="0.25">
      <c r="B188" s="144" t="s">
        <v>44</v>
      </c>
      <c r="C188" s="145"/>
      <c r="D188" s="145"/>
      <c r="E188" s="145"/>
      <c r="F188" s="145"/>
      <c r="G188" s="145"/>
      <c r="H188" s="145"/>
      <c r="I188" s="145"/>
      <c r="J188" s="145"/>
    </row>
    <row r="189" spans="2:10" x14ac:dyDescent="0.2">
      <c r="B189" s="192" t="s">
        <v>207</v>
      </c>
      <c r="C189" s="193"/>
      <c r="D189" s="193"/>
      <c r="E189" s="193"/>
      <c r="F189" s="193"/>
      <c r="G189" s="193"/>
      <c r="H189" s="193"/>
      <c r="I189" s="193"/>
      <c r="J189" s="194"/>
    </row>
    <row r="190" spans="2:10" x14ac:dyDescent="0.2">
      <c r="B190" s="195"/>
      <c r="C190" s="196"/>
      <c r="D190" s="196"/>
      <c r="E190" s="196"/>
      <c r="F190" s="196"/>
      <c r="G190" s="196"/>
      <c r="H190" s="196"/>
      <c r="I190" s="196"/>
      <c r="J190" s="197"/>
    </row>
    <row r="191" spans="2:10" x14ac:dyDescent="0.2">
      <c r="B191" s="195"/>
      <c r="C191" s="196"/>
      <c r="D191" s="196"/>
      <c r="E191" s="196"/>
      <c r="F191" s="196"/>
      <c r="G191" s="196"/>
      <c r="H191" s="196"/>
      <c r="I191" s="196"/>
      <c r="J191" s="197"/>
    </row>
    <row r="192" spans="2:10" ht="15.75" thickBot="1" x14ac:dyDescent="0.25">
      <c r="B192" s="198"/>
      <c r="C192" s="199"/>
      <c r="D192" s="199"/>
      <c r="E192" s="199"/>
      <c r="F192" s="199"/>
      <c r="G192" s="199"/>
      <c r="H192" s="199"/>
      <c r="I192" s="199"/>
      <c r="J192" s="200"/>
    </row>
    <row r="193" spans="2:10" ht="15.75" thickBot="1" x14ac:dyDescent="0.25">
      <c r="F193" s="30"/>
    </row>
    <row r="194" spans="2:10" ht="17.25" thickTop="1" thickBot="1" x14ac:dyDescent="0.3">
      <c r="E194" s="20"/>
      <c r="F194" s="142" t="s">
        <v>40</v>
      </c>
      <c r="G194" s="143"/>
      <c r="H194" s="31"/>
      <c r="I194" s="20"/>
      <c r="J194" s="20"/>
    </row>
    <row r="195" spans="2:10" ht="16.5" thickTop="1" x14ac:dyDescent="0.25">
      <c r="E195" s="32"/>
      <c r="F195" s="22" t="s">
        <v>41</v>
      </c>
      <c r="G195" s="23" t="s">
        <v>42</v>
      </c>
      <c r="H195" s="21"/>
    </row>
    <row r="196" spans="2:10" ht="31.5" x14ac:dyDescent="0.25">
      <c r="F196" s="40" t="s">
        <v>171</v>
      </c>
      <c r="G196" s="35">
        <v>266</v>
      </c>
      <c r="H196" s="21"/>
    </row>
    <row r="197" spans="2:10" ht="32.25" thickBot="1" x14ac:dyDescent="0.25">
      <c r="F197" s="45" t="s">
        <v>172</v>
      </c>
      <c r="G197" s="46">
        <v>266</v>
      </c>
      <c r="H197" s="21"/>
    </row>
    <row r="198" spans="2:10" ht="17.25" thickTop="1" thickBot="1" x14ac:dyDescent="0.25">
      <c r="F198" s="27" t="s">
        <v>43</v>
      </c>
      <c r="G198" s="28">
        <f>IF(G196,G197/G196,0)</f>
        <v>1</v>
      </c>
      <c r="H198" s="21"/>
    </row>
    <row r="199" spans="2:10" ht="15.75" thickTop="1" x14ac:dyDescent="0.2"/>
    <row r="200" spans="2:10" ht="16.5" thickBot="1" x14ac:dyDescent="0.25">
      <c r="B200" s="144" t="s">
        <v>44</v>
      </c>
      <c r="C200" s="145"/>
      <c r="D200" s="145"/>
      <c r="E200" s="145"/>
      <c r="F200" s="145"/>
      <c r="G200" s="145"/>
      <c r="H200" s="145"/>
      <c r="I200" s="145"/>
      <c r="J200" s="145"/>
    </row>
    <row r="201" spans="2:10" x14ac:dyDescent="0.2">
      <c r="B201" s="201" t="s">
        <v>208</v>
      </c>
      <c r="C201" s="202"/>
      <c r="D201" s="202"/>
      <c r="E201" s="202"/>
      <c r="F201" s="202"/>
      <c r="G201" s="202"/>
      <c r="H201" s="202"/>
      <c r="I201" s="202"/>
      <c r="J201" s="203"/>
    </row>
    <row r="202" spans="2:10" x14ac:dyDescent="0.2">
      <c r="B202" s="204"/>
      <c r="C202" s="205"/>
      <c r="D202" s="205"/>
      <c r="E202" s="205"/>
      <c r="F202" s="205"/>
      <c r="G202" s="205"/>
      <c r="H202" s="205"/>
      <c r="I202" s="205"/>
      <c r="J202" s="206"/>
    </row>
    <row r="203" spans="2:10" ht="15.75" thickBot="1" x14ac:dyDescent="0.25">
      <c r="B203" s="207"/>
      <c r="C203" s="208"/>
      <c r="D203" s="208"/>
      <c r="E203" s="208"/>
      <c r="F203" s="208"/>
      <c r="G203" s="208"/>
      <c r="H203" s="208"/>
      <c r="I203" s="208"/>
      <c r="J203" s="209"/>
    </row>
    <row r="206" spans="2:10" ht="20.25" x14ac:dyDescent="0.2">
      <c r="B206" s="139" t="s">
        <v>38</v>
      </c>
      <c r="C206" s="141"/>
      <c r="D206" s="18">
        <v>8</v>
      </c>
      <c r="E206" s="168" t="s">
        <v>173</v>
      </c>
      <c r="F206" s="169"/>
      <c r="G206" s="169"/>
      <c r="H206" s="169"/>
      <c r="I206" s="169"/>
      <c r="J206" s="170"/>
    </row>
    <row r="207" spans="2:10" x14ac:dyDescent="0.2">
      <c r="E207" s="19"/>
      <c r="F207" s="19"/>
      <c r="G207" s="19"/>
      <c r="H207" s="19"/>
      <c r="I207" s="19"/>
      <c r="J207" s="19"/>
    </row>
    <row r="208" spans="2:10" ht="16.5" x14ac:dyDescent="0.2">
      <c r="B208" s="139" t="s">
        <v>39</v>
      </c>
      <c r="C208" s="140"/>
      <c r="D208" s="141"/>
      <c r="E208" s="168" t="s">
        <v>174</v>
      </c>
      <c r="F208" s="169"/>
      <c r="G208" s="169"/>
      <c r="H208" s="169"/>
      <c r="I208" s="169"/>
      <c r="J208" s="170"/>
    </row>
    <row r="209" spans="2:10" x14ac:dyDescent="0.2">
      <c r="E209" s="20"/>
      <c r="F209" s="20"/>
      <c r="G209" s="20"/>
      <c r="H209" s="20"/>
      <c r="I209" s="20"/>
      <c r="J209" s="20"/>
    </row>
    <row r="210" spans="2:10" ht="15.75" thickBot="1" x14ac:dyDescent="0.25">
      <c r="E210" s="20"/>
      <c r="F210" s="20"/>
      <c r="G210" s="20"/>
      <c r="H210" s="20"/>
      <c r="I210" s="20"/>
      <c r="J210" s="20"/>
    </row>
    <row r="211" spans="2:10" ht="17.25" thickTop="1" thickBot="1" x14ac:dyDescent="0.3">
      <c r="F211" s="142" t="s">
        <v>40</v>
      </c>
      <c r="G211" s="143"/>
      <c r="H211" s="21"/>
    </row>
    <row r="212" spans="2:10" ht="16.5" thickTop="1" x14ac:dyDescent="0.25">
      <c r="F212" s="22" t="s">
        <v>41</v>
      </c>
      <c r="G212" s="23" t="s">
        <v>42</v>
      </c>
      <c r="H212" s="21"/>
    </row>
    <row r="213" spans="2:10" x14ac:dyDescent="0.2">
      <c r="F213" s="24" t="s">
        <v>175</v>
      </c>
      <c r="G213" s="25">
        <v>11</v>
      </c>
      <c r="H213" s="21"/>
    </row>
    <row r="214" spans="2:10" ht="30.75" thickBot="1" x14ac:dyDescent="0.25">
      <c r="F214" s="24" t="s">
        <v>176</v>
      </c>
      <c r="G214" s="34">
        <v>10</v>
      </c>
      <c r="H214" s="21"/>
    </row>
    <row r="215" spans="2:10" ht="17.25" thickTop="1" thickBot="1" x14ac:dyDescent="0.25">
      <c r="F215" s="27" t="s">
        <v>43</v>
      </c>
      <c r="G215" s="28">
        <f>IF(G213,G214/G213,0)</f>
        <v>0.90909090909090906</v>
      </c>
      <c r="H215" s="21"/>
    </row>
    <row r="216" spans="2:10" ht="15.75" thickTop="1" x14ac:dyDescent="0.2">
      <c r="F216" s="29"/>
      <c r="G216" s="29"/>
    </row>
    <row r="217" spans="2:10" ht="16.5" thickBot="1" x14ac:dyDescent="0.25">
      <c r="B217" s="144" t="s">
        <v>44</v>
      </c>
      <c r="C217" s="145"/>
      <c r="D217" s="145"/>
      <c r="E217" s="145"/>
      <c r="F217" s="145"/>
      <c r="G217" s="145"/>
      <c r="H217" s="145"/>
      <c r="I217" s="145"/>
      <c r="J217" s="145"/>
    </row>
    <row r="218" spans="2:10" x14ac:dyDescent="0.2">
      <c r="B218" s="192" t="s">
        <v>177</v>
      </c>
      <c r="C218" s="193"/>
      <c r="D218" s="193"/>
      <c r="E218" s="193"/>
      <c r="F218" s="193"/>
      <c r="G218" s="193"/>
      <c r="H218" s="193"/>
      <c r="I218" s="193"/>
      <c r="J218" s="194"/>
    </row>
    <row r="219" spans="2:10" x14ac:dyDescent="0.2">
      <c r="B219" s="195"/>
      <c r="C219" s="196"/>
      <c r="D219" s="196"/>
      <c r="E219" s="196"/>
      <c r="F219" s="196"/>
      <c r="G219" s="196"/>
      <c r="H219" s="196"/>
      <c r="I219" s="196"/>
      <c r="J219" s="197"/>
    </row>
    <row r="220" spans="2:10" ht="15.75" thickBot="1" x14ac:dyDescent="0.25">
      <c r="B220" s="198"/>
      <c r="C220" s="199"/>
      <c r="D220" s="199"/>
      <c r="E220" s="199"/>
      <c r="F220" s="199"/>
      <c r="G220" s="199"/>
      <c r="H220" s="199"/>
      <c r="I220" s="199"/>
      <c r="J220" s="200"/>
    </row>
    <row r="221" spans="2:10" ht="15.75" thickBot="1" x14ac:dyDescent="0.25">
      <c r="F221" s="30"/>
    </row>
    <row r="222" spans="2:10" ht="17.25" thickTop="1" thickBot="1" x14ac:dyDescent="0.3">
      <c r="E222" s="20"/>
      <c r="F222" s="154" t="s">
        <v>45</v>
      </c>
      <c r="G222" s="155"/>
      <c r="H222" s="31"/>
      <c r="I222" s="20"/>
      <c r="J222" s="20"/>
    </row>
    <row r="223" spans="2:10" ht="16.5" thickTop="1" x14ac:dyDescent="0.25">
      <c r="E223" s="32"/>
      <c r="F223" s="23" t="s">
        <v>41</v>
      </c>
      <c r="G223" s="33" t="s">
        <v>42</v>
      </c>
      <c r="H223" s="21"/>
    </row>
    <row r="224" spans="2:10" x14ac:dyDescent="0.2">
      <c r="F224" s="24" t="s">
        <v>175</v>
      </c>
      <c r="G224" s="25">
        <v>28</v>
      </c>
      <c r="H224" s="21"/>
    </row>
    <row r="225" spans="2:20" ht="30.75" thickBot="1" x14ac:dyDescent="0.25">
      <c r="F225" s="24" t="s">
        <v>176</v>
      </c>
      <c r="G225" s="34">
        <v>26</v>
      </c>
      <c r="H225" s="21"/>
    </row>
    <row r="226" spans="2:20" ht="17.25" thickTop="1" thickBot="1" x14ac:dyDescent="0.25">
      <c r="F226" s="27" t="s">
        <v>43</v>
      </c>
      <c r="G226" s="28">
        <f>IF(G224,G225/G224,0)</f>
        <v>0.9285714285714286</v>
      </c>
      <c r="H226" s="21"/>
    </row>
    <row r="227" spans="2:20" ht="15.75" thickTop="1" x14ac:dyDescent="0.2"/>
    <row r="228" spans="2:20" ht="16.5" thickBot="1" x14ac:dyDescent="0.25">
      <c r="B228" s="144" t="s">
        <v>44</v>
      </c>
      <c r="C228" s="145"/>
      <c r="D228" s="145"/>
      <c r="E228" s="145"/>
      <c r="F228" s="145"/>
      <c r="G228" s="145"/>
      <c r="H228" s="145"/>
      <c r="I228" s="145"/>
      <c r="J228" s="145"/>
    </row>
    <row r="229" spans="2:20" x14ac:dyDescent="0.2">
      <c r="B229" s="210" t="s">
        <v>209</v>
      </c>
      <c r="C229" s="211"/>
      <c r="D229" s="211"/>
      <c r="E229" s="211"/>
      <c r="F229" s="211"/>
      <c r="G229" s="211"/>
      <c r="H229" s="211"/>
      <c r="I229" s="211"/>
      <c r="J229" s="212"/>
    </row>
    <row r="232" spans="2:20" ht="33" customHeight="1" x14ac:dyDescent="0.2">
      <c r="B232" s="139" t="s">
        <v>38</v>
      </c>
      <c r="C232" s="141"/>
      <c r="D232" s="18">
        <v>9</v>
      </c>
      <c r="E232" s="168" t="s">
        <v>181</v>
      </c>
      <c r="F232" s="169"/>
      <c r="G232" s="169"/>
      <c r="H232" s="169"/>
      <c r="I232" s="169"/>
      <c r="J232" s="170"/>
    </row>
    <row r="233" spans="2:20" x14ac:dyDescent="0.2">
      <c r="E233" s="19"/>
      <c r="F233" s="19"/>
      <c r="G233" s="19"/>
      <c r="H233" s="19"/>
      <c r="I233" s="19"/>
      <c r="J233" s="19"/>
    </row>
    <row r="234" spans="2:20" ht="16.5" x14ac:dyDescent="0.2">
      <c r="B234" s="139" t="s">
        <v>39</v>
      </c>
      <c r="C234" s="140"/>
      <c r="D234" s="141"/>
      <c r="E234" s="168" t="s">
        <v>178</v>
      </c>
      <c r="F234" s="169"/>
      <c r="G234" s="169"/>
      <c r="H234" s="169"/>
      <c r="I234" s="169"/>
      <c r="J234" s="170"/>
    </row>
    <row r="235" spans="2:20" x14ac:dyDescent="0.2">
      <c r="E235" s="20"/>
      <c r="F235" s="20"/>
      <c r="G235" s="20"/>
      <c r="H235" s="20"/>
      <c r="I235" s="20"/>
      <c r="J235" s="20"/>
    </row>
    <row r="236" spans="2:20" ht="15.75" thickBot="1" x14ac:dyDescent="0.25">
      <c r="E236" s="20"/>
      <c r="F236" s="20"/>
      <c r="G236" s="20"/>
      <c r="H236" s="20"/>
      <c r="I236" s="20"/>
      <c r="J236" s="20"/>
    </row>
    <row r="237" spans="2:20" ht="17.25" thickTop="1" thickBot="1" x14ac:dyDescent="0.3">
      <c r="F237" s="142" t="s">
        <v>40</v>
      </c>
      <c r="G237" s="143"/>
      <c r="H237" s="21"/>
    </row>
    <row r="238" spans="2:20" ht="16.5" thickTop="1" x14ac:dyDescent="0.25">
      <c r="F238" s="22" t="s">
        <v>41</v>
      </c>
      <c r="G238" s="23" t="s">
        <v>42</v>
      </c>
      <c r="H238" s="21"/>
    </row>
    <row r="239" spans="2:20" ht="32.25" thickBot="1" x14ac:dyDescent="0.3">
      <c r="F239" s="40" t="s">
        <v>179</v>
      </c>
      <c r="G239" s="25">
        <v>32</v>
      </c>
      <c r="H239" s="21"/>
    </row>
    <row r="240" spans="2:20" ht="30.75" thickBot="1" x14ac:dyDescent="0.25">
      <c r="F240" s="24" t="s">
        <v>180</v>
      </c>
      <c r="G240" s="34">
        <v>21</v>
      </c>
      <c r="H240" s="21"/>
      <c r="L240" s="192"/>
      <c r="M240" s="193"/>
      <c r="N240" s="193"/>
      <c r="O240" s="193"/>
      <c r="P240" s="193"/>
      <c r="Q240" s="193"/>
      <c r="R240" s="193"/>
      <c r="S240" s="193"/>
      <c r="T240" s="194"/>
    </row>
    <row r="241" spans="2:20" ht="17.25" thickTop="1" thickBot="1" x14ac:dyDescent="0.25">
      <c r="F241" s="27" t="s">
        <v>43</v>
      </c>
      <c r="G241" s="28">
        <f>IF(G239,G240/G239,0)</f>
        <v>0.65625</v>
      </c>
      <c r="H241" s="21"/>
      <c r="L241" s="195"/>
      <c r="M241" s="196"/>
      <c r="N241" s="196"/>
      <c r="O241" s="196"/>
      <c r="P241" s="196"/>
      <c r="Q241" s="196"/>
      <c r="R241" s="196"/>
      <c r="S241" s="196"/>
      <c r="T241" s="197"/>
    </row>
    <row r="242" spans="2:20" ht="16.5" thickTop="1" thickBot="1" x14ac:dyDescent="0.25">
      <c r="F242" s="29"/>
      <c r="G242" s="29"/>
      <c r="L242" s="198"/>
      <c r="M242" s="199"/>
      <c r="N242" s="199"/>
      <c r="O242" s="199"/>
      <c r="P242" s="199"/>
      <c r="Q242" s="199"/>
      <c r="R242" s="199"/>
      <c r="S242" s="199"/>
      <c r="T242" s="200"/>
    </row>
    <row r="243" spans="2:20" ht="16.5" thickBot="1" x14ac:dyDescent="0.25">
      <c r="B243" s="144" t="s">
        <v>44</v>
      </c>
      <c r="C243" s="145"/>
      <c r="D243" s="145"/>
      <c r="E243" s="145"/>
      <c r="F243" s="145"/>
      <c r="G243" s="145"/>
      <c r="H243" s="145"/>
      <c r="I243" s="145"/>
      <c r="J243" s="145"/>
    </row>
    <row r="244" spans="2:20" x14ac:dyDescent="0.2">
      <c r="B244" s="192" t="s">
        <v>182</v>
      </c>
      <c r="C244" s="193"/>
      <c r="D244" s="193"/>
      <c r="E244" s="193"/>
      <c r="F244" s="193"/>
      <c r="G244" s="193"/>
      <c r="H244" s="193"/>
      <c r="I244" s="193"/>
      <c r="J244" s="194"/>
    </row>
    <row r="245" spans="2:20" ht="15.75" thickBot="1" x14ac:dyDescent="0.25">
      <c r="B245" s="198"/>
      <c r="C245" s="199"/>
      <c r="D245" s="199"/>
      <c r="E245" s="199"/>
      <c r="F245" s="199"/>
      <c r="G245" s="199"/>
      <c r="H245" s="199"/>
      <c r="I245" s="199"/>
      <c r="J245" s="200"/>
    </row>
    <row r="246" spans="2:20" ht="15.75" thickBot="1" x14ac:dyDescent="0.25">
      <c r="F246" s="30"/>
    </row>
    <row r="247" spans="2:20" ht="17.25" thickTop="1" thickBot="1" x14ac:dyDescent="0.3">
      <c r="E247" s="20"/>
      <c r="F247" s="154" t="s">
        <v>45</v>
      </c>
      <c r="G247" s="155"/>
      <c r="H247" s="31"/>
      <c r="I247" s="20"/>
      <c r="J247" s="20"/>
    </row>
    <row r="248" spans="2:20" ht="16.5" thickTop="1" x14ac:dyDescent="0.25">
      <c r="E248" s="32"/>
      <c r="F248" s="23" t="s">
        <v>41</v>
      </c>
      <c r="G248" s="33" t="s">
        <v>42</v>
      </c>
      <c r="H248" s="21"/>
    </row>
    <row r="249" spans="2:20" ht="31.5" x14ac:dyDescent="0.25">
      <c r="F249" s="40" t="s">
        <v>179</v>
      </c>
      <c r="G249" s="25">
        <v>32</v>
      </c>
      <c r="H249" s="21"/>
    </row>
    <row r="250" spans="2:20" ht="30.75" thickBot="1" x14ac:dyDescent="0.25">
      <c r="F250" s="24" t="s">
        <v>180</v>
      </c>
      <c r="G250" s="34">
        <v>30</v>
      </c>
      <c r="H250" s="21"/>
    </row>
    <row r="251" spans="2:20" ht="17.25" thickTop="1" thickBot="1" x14ac:dyDescent="0.25">
      <c r="F251" s="27" t="s">
        <v>43</v>
      </c>
      <c r="G251" s="28">
        <f>IF(G249,G250/G249,0)</f>
        <v>0.9375</v>
      </c>
      <c r="H251" s="21"/>
    </row>
    <row r="252" spans="2:20" ht="15.75" thickTop="1" x14ac:dyDescent="0.2"/>
    <row r="253" spans="2:20" ht="16.5" thickBot="1" x14ac:dyDescent="0.25">
      <c r="B253" s="144" t="s">
        <v>44</v>
      </c>
      <c r="C253" s="145"/>
      <c r="D253" s="145"/>
      <c r="E253" s="145"/>
      <c r="F253" s="145"/>
      <c r="G253" s="145"/>
      <c r="H253" s="145"/>
      <c r="I253" s="145"/>
      <c r="J253" s="145"/>
    </row>
    <row r="254" spans="2:20" x14ac:dyDescent="0.2">
      <c r="B254" s="171" t="s">
        <v>210</v>
      </c>
      <c r="C254" s="172"/>
      <c r="D254" s="172"/>
      <c r="E254" s="172"/>
      <c r="F254" s="172"/>
      <c r="G254" s="172"/>
      <c r="H254" s="172"/>
      <c r="I254" s="172"/>
      <c r="J254" s="173"/>
    </row>
    <row r="255" spans="2:20" x14ac:dyDescent="0.2">
      <c r="B255" s="174"/>
      <c r="C255" s="175"/>
      <c r="D255" s="175"/>
      <c r="E255" s="175"/>
      <c r="F255" s="175"/>
      <c r="G255" s="175"/>
      <c r="H255" s="175"/>
      <c r="I255" s="175"/>
      <c r="J255" s="176"/>
    </row>
    <row r="256" spans="2:20" ht="15.75" thickBot="1" x14ac:dyDescent="0.25">
      <c r="B256" s="177"/>
      <c r="C256" s="178"/>
      <c r="D256" s="178"/>
      <c r="E256" s="178"/>
      <c r="F256" s="178"/>
      <c r="G256" s="178"/>
      <c r="H256" s="178"/>
      <c r="I256" s="178"/>
      <c r="J256" s="179"/>
    </row>
    <row r="259" spans="2:10" ht="20.25" x14ac:dyDescent="0.2">
      <c r="B259" s="139" t="s">
        <v>38</v>
      </c>
      <c r="C259" s="141"/>
      <c r="D259" s="18">
        <v>10</v>
      </c>
      <c r="E259" s="168" t="s">
        <v>183</v>
      </c>
      <c r="F259" s="169"/>
      <c r="G259" s="169"/>
      <c r="H259" s="169"/>
      <c r="I259" s="169"/>
      <c r="J259" s="170"/>
    </row>
    <row r="260" spans="2:10" x14ac:dyDescent="0.2">
      <c r="E260" s="19"/>
      <c r="F260" s="19"/>
      <c r="G260" s="19"/>
      <c r="H260" s="19"/>
      <c r="I260" s="19"/>
      <c r="J260" s="19"/>
    </row>
    <row r="261" spans="2:10" ht="16.5" x14ac:dyDescent="0.2">
      <c r="B261" s="139" t="s">
        <v>39</v>
      </c>
      <c r="C261" s="140"/>
      <c r="D261" s="141"/>
      <c r="E261" s="168" t="s">
        <v>184</v>
      </c>
      <c r="F261" s="169"/>
      <c r="G261" s="169"/>
      <c r="H261" s="169"/>
      <c r="I261" s="169"/>
      <c r="J261" s="170"/>
    </row>
    <row r="262" spans="2:10" x14ac:dyDescent="0.2">
      <c r="E262" s="20"/>
      <c r="F262" s="20"/>
      <c r="G262" s="20"/>
      <c r="H262" s="20"/>
      <c r="I262" s="20"/>
      <c r="J262" s="20"/>
    </row>
    <row r="263" spans="2:10" ht="15.75" thickBot="1" x14ac:dyDescent="0.25">
      <c r="E263" s="20"/>
      <c r="F263" s="20"/>
      <c r="G263" s="20"/>
      <c r="H263" s="20"/>
      <c r="I263" s="20"/>
      <c r="J263" s="20"/>
    </row>
    <row r="264" spans="2:10" ht="17.25" thickTop="1" thickBot="1" x14ac:dyDescent="0.3">
      <c r="F264" s="142" t="s">
        <v>40</v>
      </c>
      <c r="G264" s="143"/>
      <c r="H264" s="21"/>
    </row>
    <row r="265" spans="2:10" ht="16.5" thickTop="1" x14ac:dyDescent="0.25">
      <c r="F265" s="22" t="s">
        <v>41</v>
      </c>
      <c r="G265" s="23" t="s">
        <v>42</v>
      </c>
      <c r="H265" s="21"/>
    </row>
    <row r="266" spans="2:10" ht="31.5" x14ac:dyDescent="0.25">
      <c r="F266" s="40" t="s">
        <v>186</v>
      </c>
      <c r="G266" s="25">
        <v>6</v>
      </c>
      <c r="H266" s="21"/>
    </row>
    <row r="267" spans="2:10" ht="32.25" thickBot="1" x14ac:dyDescent="0.3">
      <c r="F267" s="40" t="s">
        <v>185</v>
      </c>
      <c r="G267" s="34">
        <v>6</v>
      </c>
      <c r="H267" s="21"/>
    </row>
    <row r="268" spans="2:10" ht="17.25" thickTop="1" thickBot="1" x14ac:dyDescent="0.25">
      <c r="F268" s="27" t="s">
        <v>43</v>
      </c>
      <c r="G268" s="28">
        <f>IF(G266,G267/G266,0)</f>
        <v>1</v>
      </c>
      <c r="H268" s="21"/>
    </row>
    <row r="269" spans="2:10" ht="15.75" thickTop="1" x14ac:dyDescent="0.2">
      <c r="F269" s="29"/>
      <c r="G269" s="29"/>
    </row>
    <row r="270" spans="2:10" ht="16.5" thickBot="1" x14ac:dyDescent="0.25">
      <c r="B270" s="144" t="s">
        <v>44</v>
      </c>
      <c r="C270" s="145"/>
      <c r="D270" s="145"/>
      <c r="E270" s="145"/>
      <c r="F270" s="145"/>
      <c r="G270" s="145"/>
      <c r="H270" s="145"/>
      <c r="I270" s="145"/>
      <c r="J270" s="145"/>
    </row>
    <row r="271" spans="2:10" x14ac:dyDescent="0.2">
      <c r="B271" s="192" t="s">
        <v>143</v>
      </c>
      <c r="C271" s="193"/>
      <c r="D271" s="193"/>
      <c r="E271" s="193"/>
      <c r="F271" s="193"/>
      <c r="G271" s="193"/>
      <c r="H271" s="193"/>
      <c r="I271" s="193"/>
      <c r="J271" s="194"/>
    </row>
    <row r="272" spans="2:10" x14ac:dyDescent="0.2">
      <c r="B272" s="195"/>
      <c r="C272" s="196"/>
      <c r="D272" s="196"/>
      <c r="E272" s="196"/>
      <c r="F272" s="196"/>
      <c r="G272" s="196"/>
      <c r="H272" s="196"/>
      <c r="I272" s="196"/>
      <c r="J272" s="197"/>
    </row>
    <row r="273" spans="2:10" x14ac:dyDescent="0.2">
      <c r="B273" s="195"/>
      <c r="C273" s="196"/>
      <c r="D273" s="196"/>
      <c r="E273" s="196"/>
      <c r="F273" s="196"/>
      <c r="G273" s="196"/>
      <c r="H273" s="196"/>
      <c r="I273" s="196"/>
      <c r="J273" s="197"/>
    </row>
    <row r="274" spans="2:10" ht="15.75" thickBot="1" x14ac:dyDescent="0.25">
      <c r="B274" s="198"/>
      <c r="C274" s="199"/>
      <c r="D274" s="199"/>
      <c r="E274" s="199"/>
      <c r="F274" s="199"/>
      <c r="G274" s="199"/>
      <c r="H274" s="199"/>
      <c r="I274" s="199"/>
      <c r="J274" s="200"/>
    </row>
    <row r="275" spans="2:10" ht="15.75" thickBot="1" x14ac:dyDescent="0.25">
      <c r="F275" s="30"/>
    </row>
    <row r="276" spans="2:10" ht="17.25" thickTop="1" thickBot="1" x14ac:dyDescent="0.3">
      <c r="E276" s="20"/>
      <c r="F276" s="142" t="s">
        <v>45</v>
      </c>
      <c r="G276" s="143"/>
      <c r="H276" s="31"/>
      <c r="I276" s="20"/>
      <c r="J276" s="20"/>
    </row>
    <row r="277" spans="2:10" ht="16.5" thickTop="1" x14ac:dyDescent="0.25">
      <c r="E277" s="32"/>
      <c r="F277" s="22" t="s">
        <v>41</v>
      </c>
      <c r="G277" s="23" t="s">
        <v>42</v>
      </c>
      <c r="H277" s="21"/>
    </row>
    <row r="278" spans="2:10" ht="31.5" x14ac:dyDescent="0.25">
      <c r="F278" s="40" t="s">
        <v>186</v>
      </c>
      <c r="G278" s="35">
        <v>10</v>
      </c>
      <c r="H278" s="21"/>
    </row>
    <row r="279" spans="2:10" ht="32.25" thickBot="1" x14ac:dyDescent="0.3">
      <c r="F279" s="40" t="s">
        <v>185</v>
      </c>
      <c r="G279" s="25">
        <v>10</v>
      </c>
      <c r="H279" s="21"/>
    </row>
    <row r="280" spans="2:10" ht="17.25" thickTop="1" thickBot="1" x14ac:dyDescent="0.25">
      <c r="F280" s="27" t="s">
        <v>43</v>
      </c>
      <c r="G280" s="28">
        <f>IF(G278,G279/G278,0)</f>
        <v>1</v>
      </c>
      <c r="H280" s="21"/>
    </row>
    <row r="281" spans="2:10" ht="15.75" thickTop="1" x14ac:dyDescent="0.2"/>
    <row r="282" spans="2:10" ht="16.5" thickBot="1" x14ac:dyDescent="0.25">
      <c r="B282" s="144" t="s">
        <v>44</v>
      </c>
      <c r="C282" s="145"/>
      <c r="D282" s="145"/>
      <c r="E282" s="145"/>
      <c r="F282" s="145"/>
      <c r="G282" s="145"/>
      <c r="H282" s="145"/>
      <c r="I282" s="145"/>
      <c r="J282" s="145"/>
    </row>
    <row r="283" spans="2:10" x14ac:dyDescent="0.2">
      <c r="B283" s="210" t="s">
        <v>211</v>
      </c>
      <c r="C283" s="211"/>
      <c r="D283" s="211"/>
      <c r="E283" s="211"/>
      <c r="F283" s="211"/>
      <c r="G283" s="211"/>
      <c r="H283" s="211"/>
      <c r="I283" s="211"/>
      <c r="J283" s="212"/>
    </row>
    <row r="284" spans="2:10" x14ac:dyDescent="0.2">
      <c r="B284" s="213"/>
      <c r="C284" s="214"/>
      <c r="D284" s="214"/>
      <c r="E284" s="214"/>
      <c r="F284" s="214"/>
      <c r="G284" s="214"/>
      <c r="H284" s="214"/>
      <c r="I284" s="214"/>
      <c r="J284" s="215"/>
    </row>
    <row r="285" spans="2:10" x14ac:dyDescent="0.2">
      <c r="B285" s="213"/>
      <c r="C285" s="214"/>
      <c r="D285" s="214"/>
      <c r="E285" s="214"/>
      <c r="F285" s="214"/>
      <c r="G285" s="214"/>
      <c r="H285" s="214"/>
      <c r="I285" s="214"/>
      <c r="J285" s="215"/>
    </row>
    <row r="286" spans="2:10" x14ac:dyDescent="0.2">
      <c r="B286" s="213"/>
      <c r="C286" s="214"/>
      <c r="D286" s="214"/>
      <c r="E286" s="214"/>
      <c r="F286" s="214"/>
      <c r="G286" s="214"/>
      <c r="H286" s="214"/>
      <c r="I286" s="214"/>
      <c r="J286" s="215"/>
    </row>
    <row r="287" spans="2:10" ht="15.75" thickBot="1" x14ac:dyDescent="0.25">
      <c r="B287" s="216"/>
      <c r="C287" s="217"/>
      <c r="D287" s="217"/>
      <c r="E287" s="217"/>
      <c r="F287" s="217"/>
      <c r="G287" s="217"/>
      <c r="H287" s="217"/>
      <c r="I287" s="217"/>
      <c r="J287" s="218"/>
    </row>
    <row r="290" spans="2:10" ht="20.25" x14ac:dyDescent="0.2">
      <c r="B290" s="139" t="s">
        <v>38</v>
      </c>
      <c r="C290" s="141"/>
      <c r="D290" s="18">
        <v>11</v>
      </c>
      <c r="E290" s="168" t="s">
        <v>187</v>
      </c>
      <c r="F290" s="169"/>
      <c r="G290" s="169"/>
      <c r="H290" s="169"/>
      <c r="I290" s="169"/>
      <c r="J290" s="170"/>
    </row>
    <row r="291" spans="2:10" x14ac:dyDescent="0.2">
      <c r="E291" s="19"/>
      <c r="F291" s="19"/>
      <c r="G291" s="19"/>
      <c r="H291" s="19"/>
      <c r="I291" s="19"/>
      <c r="J291" s="19"/>
    </row>
    <row r="292" spans="2:10" ht="16.5" x14ac:dyDescent="0.2">
      <c r="B292" s="139" t="s">
        <v>39</v>
      </c>
      <c r="C292" s="140"/>
      <c r="D292" s="141"/>
      <c r="E292" s="168" t="s">
        <v>188</v>
      </c>
      <c r="F292" s="169"/>
      <c r="G292" s="169"/>
      <c r="H292" s="169"/>
      <c r="I292" s="169"/>
      <c r="J292" s="170"/>
    </row>
    <row r="293" spans="2:10" x14ac:dyDescent="0.2">
      <c r="E293" s="20"/>
      <c r="F293" s="20"/>
      <c r="G293" s="20"/>
      <c r="H293" s="20"/>
      <c r="I293" s="20"/>
      <c r="J293" s="20"/>
    </row>
    <row r="294" spans="2:10" ht="15.75" thickBot="1" x14ac:dyDescent="0.25">
      <c r="E294" s="20"/>
      <c r="F294" s="20"/>
      <c r="G294" s="20"/>
      <c r="H294" s="20"/>
      <c r="I294" s="20"/>
      <c r="J294" s="20"/>
    </row>
    <row r="295" spans="2:10" ht="17.25" thickTop="1" thickBot="1" x14ac:dyDescent="0.3">
      <c r="F295" s="142" t="s">
        <v>40</v>
      </c>
      <c r="G295" s="143"/>
      <c r="H295" s="21"/>
    </row>
    <row r="296" spans="2:10" ht="16.5" thickTop="1" x14ac:dyDescent="0.25">
      <c r="F296" s="22" t="s">
        <v>41</v>
      </c>
      <c r="G296" s="23" t="s">
        <v>42</v>
      </c>
      <c r="H296" s="21"/>
    </row>
    <row r="297" spans="2:10" ht="15.75" x14ac:dyDescent="0.25">
      <c r="F297" s="40" t="s">
        <v>189</v>
      </c>
      <c r="G297" s="35">
        <v>6</v>
      </c>
      <c r="H297" s="21"/>
    </row>
    <row r="298" spans="2:10" ht="16.5" thickBot="1" x14ac:dyDescent="0.25">
      <c r="F298" s="48" t="s">
        <v>190</v>
      </c>
      <c r="G298" s="46">
        <v>1051</v>
      </c>
      <c r="H298" s="21"/>
    </row>
    <row r="299" spans="2:10" ht="17.25" thickTop="1" thickBot="1" x14ac:dyDescent="0.25">
      <c r="F299" s="27" t="s">
        <v>43</v>
      </c>
      <c r="G299" s="47">
        <f>+G297/G298</f>
        <v>5.708848715509039E-3</v>
      </c>
      <c r="H299" s="21"/>
    </row>
    <row r="300" spans="2:10" ht="15.75" thickTop="1" x14ac:dyDescent="0.2">
      <c r="F300" s="29"/>
      <c r="G300" s="29"/>
    </row>
    <row r="301" spans="2:10" ht="16.5" thickBot="1" x14ac:dyDescent="0.25">
      <c r="B301" s="144" t="s">
        <v>44</v>
      </c>
      <c r="C301" s="145"/>
      <c r="D301" s="145"/>
      <c r="E301" s="145"/>
      <c r="F301" s="145"/>
      <c r="G301" s="145"/>
      <c r="H301" s="145"/>
      <c r="I301" s="145"/>
      <c r="J301" s="145"/>
    </row>
    <row r="302" spans="2:10" x14ac:dyDescent="0.2">
      <c r="B302" s="192" t="s">
        <v>212</v>
      </c>
      <c r="C302" s="193"/>
      <c r="D302" s="193"/>
      <c r="E302" s="193"/>
      <c r="F302" s="193"/>
      <c r="G302" s="193"/>
      <c r="H302" s="193"/>
      <c r="I302" s="193"/>
      <c r="J302" s="194"/>
    </row>
    <row r="303" spans="2:10" ht="15.75" thickBot="1" x14ac:dyDescent="0.25">
      <c r="B303" s="198"/>
      <c r="C303" s="199"/>
      <c r="D303" s="199"/>
      <c r="E303" s="199"/>
      <c r="F303" s="199"/>
      <c r="G303" s="199"/>
      <c r="H303" s="199"/>
      <c r="I303" s="199"/>
      <c r="J303" s="200"/>
    </row>
    <row r="304" spans="2:10" ht="15.75" thickBot="1" x14ac:dyDescent="0.25">
      <c r="F304" s="30"/>
    </row>
    <row r="305" spans="2:10" ht="17.25" thickTop="1" thickBot="1" x14ac:dyDescent="0.3">
      <c r="E305" s="20"/>
      <c r="F305" s="154" t="s">
        <v>45</v>
      </c>
      <c r="G305" s="155"/>
      <c r="H305" s="31"/>
      <c r="I305" s="20"/>
      <c r="J305" s="20"/>
    </row>
    <row r="306" spans="2:10" ht="16.5" thickTop="1" x14ac:dyDescent="0.25">
      <c r="E306" s="32"/>
      <c r="F306" s="23" t="s">
        <v>41</v>
      </c>
      <c r="G306" s="33" t="s">
        <v>42</v>
      </c>
      <c r="H306" s="21"/>
    </row>
    <row r="307" spans="2:10" ht="15.75" x14ac:dyDescent="0.25">
      <c r="F307" s="40" t="s">
        <v>189</v>
      </c>
      <c r="G307" s="35">
        <v>4</v>
      </c>
      <c r="H307" s="21"/>
    </row>
    <row r="308" spans="2:10" ht="35.25" customHeight="1" thickBot="1" x14ac:dyDescent="0.25">
      <c r="F308" s="45" t="s">
        <v>190</v>
      </c>
      <c r="G308" s="46">
        <v>1117</v>
      </c>
      <c r="H308" s="21"/>
    </row>
    <row r="309" spans="2:10" ht="17.25" thickTop="1" thickBot="1" x14ac:dyDescent="0.25">
      <c r="F309" s="27" t="s">
        <v>43</v>
      </c>
      <c r="G309" s="47">
        <f>+G307/G308</f>
        <v>3.5810205908683975E-3</v>
      </c>
      <c r="H309" s="21"/>
    </row>
    <row r="310" spans="2:10" ht="15.75" thickTop="1" x14ac:dyDescent="0.2"/>
    <row r="311" spans="2:10" ht="16.5" thickBot="1" x14ac:dyDescent="0.25">
      <c r="B311" s="144" t="s">
        <v>44</v>
      </c>
      <c r="C311" s="145"/>
      <c r="D311" s="145"/>
      <c r="E311" s="145"/>
      <c r="F311" s="145"/>
      <c r="G311" s="145"/>
      <c r="H311" s="145"/>
      <c r="I311" s="145"/>
      <c r="J311" s="145"/>
    </row>
    <row r="312" spans="2:10" x14ac:dyDescent="0.2">
      <c r="B312" s="210" t="s">
        <v>213</v>
      </c>
      <c r="C312" s="211"/>
      <c r="D312" s="211"/>
      <c r="E312" s="211"/>
      <c r="F312" s="211"/>
      <c r="G312" s="211"/>
      <c r="H312" s="211"/>
      <c r="I312" s="211"/>
      <c r="J312" s="212"/>
    </row>
    <row r="313" spans="2:10" ht="15.75" thickBot="1" x14ac:dyDescent="0.25">
      <c r="B313" s="216"/>
      <c r="C313" s="217"/>
      <c r="D313" s="217"/>
      <c r="E313" s="217"/>
      <c r="F313" s="217"/>
      <c r="G313" s="217"/>
      <c r="H313" s="217"/>
      <c r="I313" s="217"/>
      <c r="J313" s="218"/>
    </row>
    <row r="316" spans="2:10" ht="20.25" x14ac:dyDescent="0.2">
      <c r="B316" s="139" t="s">
        <v>38</v>
      </c>
      <c r="C316" s="141"/>
      <c r="D316" s="18">
        <v>12</v>
      </c>
      <c r="E316" s="168" t="s">
        <v>191</v>
      </c>
      <c r="F316" s="169"/>
      <c r="G316" s="169"/>
      <c r="H316" s="169"/>
      <c r="I316" s="169"/>
      <c r="J316" s="170"/>
    </row>
    <row r="317" spans="2:10" x14ac:dyDescent="0.2">
      <c r="E317" s="19"/>
      <c r="F317" s="19"/>
      <c r="G317" s="19"/>
      <c r="H317" s="19"/>
      <c r="I317" s="19"/>
      <c r="J317" s="19"/>
    </row>
    <row r="318" spans="2:10" ht="16.5" x14ac:dyDescent="0.2">
      <c r="B318" s="139" t="s">
        <v>39</v>
      </c>
      <c r="C318" s="140"/>
      <c r="D318" s="141"/>
      <c r="E318" s="168" t="s">
        <v>192</v>
      </c>
      <c r="F318" s="169"/>
      <c r="G318" s="169"/>
      <c r="H318" s="169"/>
      <c r="I318" s="169"/>
      <c r="J318" s="170"/>
    </row>
    <row r="319" spans="2:10" x14ac:dyDescent="0.2">
      <c r="E319" s="20"/>
      <c r="F319" s="20"/>
      <c r="G319" s="20"/>
      <c r="H319" s="20"/>
      <c r="I319" s="20"/>
      <c r="J319" s="20"/>
    </row>
    <row r="320" spans="2:10" ht="15.75" thickBot="1" x14ac:dyDescent="0.25">
      <c r="E320" s="20"/>
      <c r="F320" s="20"/>
      <c r="G320" s="20"/>
      <c r="H320" s="20"/>
      <c r="I320" s="20"/>
      <c r="J320" s="20"/>
    </row>
    <row r="321" spans="2:10" ht="17.25" thickTop="1" thickBot="1" x14ac:dyDescent="0.3">
      <c r="F321" s="142" t="s">
        <v>40</v>
      </c>
      <c r="G321" s="143"/>
      <c r="H321" s="21"/>
    </row>
    <row r="322" spans="2:10" ht="16.5" thickTop="1" x14ac:dyDescent="0.25">
      <c r="F322" s="22" t="s">
        <v>41</v>
      </c>
      <c r="G322" s="23" t="s">
        <v>42</v>
      </c>
      <c r="H322" s="21"/>
    </row>
    <row r="323" spans="2:10" ht="32.25" customHeight="1" x14ac:dyDescent="0.25">
      <c r="F323" s="40" t="s">
        <v>193</v>
      </c>
      <c r="G323" s="35">
        <v>879</v>
      </c>
      <c r="H323" s="21"/>
    </row>
    <row r="324" spans="2:10" ht="36.75" customHeight="1" thickBot="1" x14ac:dyDescent="0.3">
      <c r="F324" s="45" t="s">
        <v>194</v>
      </c>
      <c r="G324" s="35">
        <f>14+20+16+22+21+20</f>
        <v>113</v>
      </c>
      <c r="H324" s="21"/>
    </row>
    <row r="325" spans="2:10" ht="17.25" thickTop="1" thickBot="1" x14ac:dyDescent="0.25">
      <c r="F325" s="27" t="s">
        <v>43</v>
      </c>
      <c r="G325" s="49">
        <f>+G323/G324</f>
        <v>7.778761061946903</v>
      </c>
      <c r="H325" s="21"/>
    </row>
    <row r="326" spans="2:10" ht="15.75" thickTop="1" x14ac:dyDescent="0.2">
      <c r="F326" s="29"/>
      <c r="G326" s="29"/>
    </row>
    <row r="327" spans="2:10" ht="16.5" thickBot="1" x14ac:dyDescent="0.25">
      <c r="B327" s="144" t="s">
        <v>44</v>
      </c>
      <c r="C327" s="145"/>
      <c r="D327" s="145"/>
      <c r="E327" s="145"/>
      <c r="F327" s="145"/>
      <c r="G327" s="145"/>
      <c r="H327" s="145"/>
      <c r="I327" s="145"/>
      <c r="J327" s="145"/>
    </row>
    <row r="328" spans="2:10" x14ac:dyDescent="0.2">
      <c r="B328" s="192" t="s">
        <v>195</v>
      </c>
      <c r="C328" s="193"/>
      <c r="D328" s="193"/>
      <c r="E328" s="193"/>
      <c r="F328" s="193"/>
      <c r="G328" s="193"/>
      <c r="H328" s="193"/>
      <c r="I328" s="193"/>
      <c r="J328" s="194"/>
    </row>
    <row r="329" spans="2:10" x14ac:dyDescent="0.2">
      <c r="B329" s="195"/>
      <c r="C329" s="196"/>
      <c r="D329" s="196"/>
      <c r="E329" s="196"/>
      <c r="F329" s="196"/>
      <c r="G329" s="196"/>
      <c r="H329" s="196"/>
      <c r="I329" s="196"/>
      <c r="J329" s="197"/>
    </row>
    <row r="330" spans="2:10" ht="15.75" thickBot="1" x14ac:dyDescent="0.25">
      <c r="B330" s="198"/>
      <c r="C330" s="199"/>
      <c r="D330" s="199"/>
      <c r="E330" s="199"/>
      <c r="F330" s="199"/>
      <c r="G330" s="199"/>
      <c r="H330" s="199"/>
      <c r="I330" s="199"/>
      <c r="J330" s="200"/>
    </row>
    <row r="331" spans="2:10" ht="15.75" thickBot="1" x14ac:dyDescent="0.25">
      <c r="F331" s="30"/>
    </row>
    <row r="332" spans="2:10" ht="17.25" thickTop="1" thickBot="1" x14ac:dyDescent="0.3">
      <c r="E332" s="20"/>
      <c r="F332" s="142" t="s">
        <v>45</v>
      </c>
      <c r="G332" s="143"/>
      <c r="H332" s="31"/>
      <c r="I332" s="20"/>
      <c r="J332" s="20"/>
    </row>
    <row r="333" spans="2:10" ht="16.5" thickTop="1" x14ac:dyDescent="0.25">
      <c r="E333" s="32"/>
      <c r="F333" s="22" t="s">
        <v>41</v>
      </c>
      <c r="G333" s="23" t="s">
        <v>42</v>
      </c>
      <c r="H333" s="21"/>
    </row>
    <row r="334" spans="2:10" ht="28.5" customHeight="1" x14ac:dyDescent="0.25">
      <c r="F334" s="40" t="s">
        <v>193</v>
      </c>
      <c r="G334" s="35">
        <v>1026</v>
      </c>
      <c r="H334" s="21"/>
    </row>
    <row r="335" spans="2:10" ht="33.75" customHeight="1" thickBot="1" x14ac:dyDescent="0.3">
      <c r="F335" s="45" t="s">
        <v>194</v>
      </c>
      <c r="G335" s="35">
        <v>116</v>
      </c>
      <c r="H335" s="21"/>
    </row>
    <row r="336" spans="2:10" ht="18.75" customHeight="1" thickTop="1" thickBot="1" x14ac:dyDescent="0.25">
      <c r="F336" s="27" t="s">
        <v>43</v>
      </c>
      <c r="G336" s="49">
        <f>+G334/G335</f>
        <v>8.8448275862068968</v>
      </c>
    </row>
    <row r="337" spans="2:10" ht="16.5" thickTop="1" x14ac:dyDescent="0.2">
      <c r="F337" s="36"/>
      <c r="G337" s="37"/>
    </row>
    <row r="338" spans="2:10" ht="16.5" thickBot="1" x14ac:dyDescent="0.25">
      <c r="B338" s="144"/>
      <c r="C338" s="145"/>
      <c r="D338" s="145"/>
      <c r="E338" s="145"/>
      <c r="F338" s="145"/>
      <c r="G338" s="145"/>
      <c r="H338" s="145"/>
      <c r="I338" s="145"/>
      <c r="J338" s="145"/>
    </row>
    <row r="339" spans="2:10" x14ac:dyDescent="0.2">
      <c r="B339" s="219" t="s">
        <v>214</v>
      </c>
      <c r="C339" s="220"/>
      <c r="D339" s="220"/>
      <c r="E339" s="220"/>
      <c r="F339" s="220"/>
      <c r="G339" s="220"/>
      <c r="H339" s="220"/>
      <c r="I339" s="220"/>
      <c r="J339" s="221"/>
    </row>
    <row r="340" spans="2:10" x14ac:dyDescent="0.2">
      <c r="B340" s="222"/>
      <c r="C340" s="223"/>
      <c r="D340" s="223"/>
      <c r="E340" s="223"/>
      <c r="F340" s="223"/>
      <c r="G340" s="223"/>
      <c r="H340" s="223"/>
      <c r="I340" s="223"/>
      <c r="J340" s="224"/>
    </row>
  </sheetData>
  <mergeCells count="123">
    <mergeCell ref="B130:J132"/>
    <mergeCell ref="B338:J338"/>
    <mergeCell ref="B339:J340"/>
    <mergeCell ref="B318:D318"/>
    <mergeCell ref="E318:J318"/>
    <mergeCell ref="F321:G321"/>
    <mergeCell ref="B327:J327"/>
    <mergeCell ref="B328:J330"/>
    <mergeCell ref="F332:G332"/>
    <mergeCell ref="B302:J303"/>
    <mergeCell ref="F305:G305"/>
    <mergeCell ref="B311:J311"/>
    <mergeCell ref="B312:J313"/>
    <mergeCell ref="B316:C316"/>
    <mergeCell ref="E316:J316"/>
    <mergeCell ref="B290:C290"/>
    <mergeCell ref="E290:J290"/>
    <mergeCell ref="B292:D292"/>
    <mergeCell ref="E292:J292"/>
    <mergeCell ref="F295:G295"/>
    <mergeCell ref="B301:J301"/>
    <mergeCell ref="F264:G264"/>
    <mergeCell ref="B270:J270"/>
    <mergeCell ref="B271:J274"/>
    <mergeCell ref="F276:G276"/>
    <mergeCell ref="B282:J282"/>
    <mergeCell ref="B283:J287"/>
    <mergeCell ref="B253:J253"/>
    <mergeCell ref="B254:J256"/>
    <mergeCell ref="B259:C259"/>
    <mergeCell ref="E259:J259"/>
    <mergeCell ref="B261:D261"/>
    <mergeCell ref="E261:J261"/>
    <mergeCell ref="B234:D234"/>
    <mergeCell ref="E234:J234"/>
    <mergeCell ref="F237:G237"/>
    <mergeCell ref="B243:J243"/>
    <mergeCell ref="B244:J245"/>
    <mergeCell ref="F247:G247"/>
    <mergeCell ref="B218:J220"/>
    <mergeCell ref="F222:G222"/>
    <mergeCell ref="B228:J228"/>
    <mergeCell ref="B229:J229"/>
    <mergeCell ref="B232:C232"/>
    <mergeCell ref="E232:J232"/>
    <mergeCell ref="B206:C206"/>
    <mergeCell ref="E206:J206"/>
    <mergeCell ref="B208:D208"/>
    <mergeCell ref="E208:J208"/>
    <mergeCell ref="F211:G211"/>
    <mergeCell ref="B217:J217"/>
    <mergeCell ref="F182:G182"/>
    <mergeCell ref="B188:J188"/>
    <mergeCell ref="B189:J192"/>
    <mergeCell ref="F194:G194"/>
    <mergeCell ref="B200:J200"/>
    <mergeCell ref="B201:J203"/>
    <mergeCell ref="L240:T242"/>
    <mergeCell ref="F135:G135"/>
    <mergeCell ref="B141:J141"/>
    <mergeCell ref="B142:J144"/>
    <mergeCell ref="B147:C147"/>
    <mergeCell ref="E147:J147"/>
    <mergeCell ref="B118:C118"/>
    <mergeCell ref="E118:J118"/>
    <mergeCell ref="B120:D120"/>
    <mergeCell ref="E120:J120"/>
    <mergeCell ref="F123:G123"/>
    <mergeCell ref="B129:J129"/>
    <mergeCell ref="B170:J170"/>
    <mergeCell ref="B171:J174"/>
    <mergeCell ref="B177:C177"/>
    <mergeCell ref="E177:J177"/>
    <mergeCell ref="B179:D179"/>
    <mergeCell ref="E179:J179"/>
    <mergeCell ref="B149:D149"/>
    <mergeCell ref="E149:J149"/>
    <mergeCell ref="F152:G152"/>
    <mergeCell ref="B158:J158"/>
    <mergeCell ref="B159:J162"/>
    <mergeCell ref="F164:G164"/>
    <mergeCell ref="F95:G95"/>
    <mergeCell ref="B101:J101"/>
    <mergeCell ref="B102:J104"/>
    <mergeCell ref="F106:G106"/>
    <mergeCell ref="B112:J112"/>
    <mergeCell ref="B113:J115"/>
    <mergeCell ref="B82:J82"/>
    <mergeCell ref="B83:J87"/>
    <mergeCell ref="B90:C90"/>
    <mergeCell ref="E90:J90"/>
    <mergeCell ref="B92:D92"/>
    <mergeCell ref="E92:J92"/>
    <mergeCell ref="F65:G65"/>
    <mergeCell ref="B71:J71"/>
    <mergeCell ref="B72:J74"/>
    <mergeCell ref="F76:G76"/>
    <mergeCell ref="B44:J47"/>
    <mergeCell ref="F49:G49"/>
    <mergeCell ref="B55:J55"/>
    <mergeCell ref="B56:J57"/>
    <mergeCell ref="B60:C60"/>
    <mergeCell ref="E60:J60"/>
    <mergeCell ref="F37:G37"/>
    <mergeCell ref="B43:J43"/>
    <mergeCell ref="F8:G8"/>
    <mergeCell ref="B14:J14"/>
    <mergeCell ref="B15:J17"/>
    <mergeCell ref="F19:G19"/>
    <mergeCell ref="B25:J25"/>
    <mergeCell ref="B26:J29"/>
    <mergeCell ref="B62:D62"/>
    <mergeCell ref="E62:J62"/>
    <mergeCell ref="B2:C2"/>
    <mergeCell ref="E2:J2"/>
    <mergeCell ref="B3:C3"/>
    <mergeCell ref="E3:J3"/>
    <mergeCell ref="B5:D5"/>
    <mergeCell ref="E5:J5"/>
    <mergeCell ref="B32:C32"/>
    <mergeCell ref="E32:J32"/>
    <mergeCell ref="B34:D34"/>
    <mergeCell ref="E34:J34"/>
  </mergeCells>
  <pageMargins left="0.7" right="0.7" top="0.75" bottom="0.75" header="0.3" footer="0.3"/>
  <pageSetup paperSize="9" scale="43" orientation="portrait" r:id="rId1"/>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J627"/>
  <sheetViews>
    <sheetView workbookViewId="0">
      <selection activeCell="B15" sqref="B15:J20"/>
    </sheetView>
  </sheetViews>
  <sheetFormatPr baseColWidth="10" defaultColWidth="10.88671875" defaultRowHeight="15" x14ac:dyDescent="0.2"/>
  <cols>
    <col min="1" max="1" width="3.21875" style="5" customWidth="1"/>
    <col min="2" max="3" width="10.88671875" style="5"/>
    <col min="4" max="4" width="17.21875" style="5" customWidth="1"/>
    <col min="5" max="5" width="23.77734375" style="5" customWidth="1"/>
    <col min="6" max="6" width="44.5546875" style="5" customWidth="1"/>
    <col min="7" max="7" width="18.5546875" style="5" customWidth="1"/>
    <col min="8" max="8" width="18.6640625" style="5" customWidth="1"/>
    <col min="9" max="9" width="10.88671875" style="5"/>
    <col min="10" max="10" width="68.33203125" style="5" customWidth="1"/>
    <col min="11" max="16384" width="10.88671875" style="5"/>
  </cols>
  <sheetData>
    <row r="2" spans="2:10" ht="29.45" customHeight="1" x14ac:dyDescent="0.2">
      <c r="B2" s="139" t="s">
        <v>37</v>
      </c>
      <c r="C2" s="141"/>
      <c r="D2" s="17">
        <v>1</v>
      </c>
      <c r="E2" s="180" t="s">
        <v>85</v>
      </c>
      <c r="F2" s="181"/>
      <c r="G2" s="181"/>
      <c r="H2" s="181"/>
      <c r="I2" s="181"/>
      <c r="J2" s="182"/>
    </row>
    <row r="3" spans="2:10" ht="33.6" customHeight="1" x14ac:dyDescent="0.2">
      <c r="B3" s="139" t="s">
        <v>38</v>
      </c>
      <c r="C3" s="141"/>
      <c r="D3" s="18">
        <v>1</v>
      </c>
      <c r="E3" s="180" t="s">
        <v>84</v>
      </c>
      <c r="F3" s="181"/>
      <c r="G3" s="181"/>
      <c r="H3" s="181"/>
      <c r="I3" s="181"/>
      <c r="J3" s="182"/>
    </row>
    <row r="4" spans="2:10" x14ac:dyDescent="0.2">
      <c r="E4" s="19"/>
      <c r="F4" s="19"/>
      <c r="G4" s="19"/>
      <c r="H4" s="19"/>
      <c r="I4" s="19"/>
      <c r="J4" s="19"/>
    </row>
    <row r="5" spans="2:10" ht="16.5" x14ac:dyDescent="0.2">
      <c r="B5" s="139" t="s">
        <v>39</v>
      </c>
      <c r="C5" s="140"/>
      <c r="D5" s="141"/>
      <c r="E5" s="168" t="s">
        <v>86</v>
      </c>
      <c r="F5" s="169"/>
      <c r="G5" s="169"/>
      <c r="H5" s="169"/>
      <c r="I5" s="169"/>
      <c r="J5" s="170"/>
    </row>
    <row r="6" spans="2:10" x14ac:dyDescent="0.2">
      <c r="E6" s="20"/>
      <c r="F6" s="20"/>
      <c r="G6" s="20"/>
      <c r="H6" s="20"/>
      <c r="I6" s="20"/>
      <c r="J6" s="20"/>
    </row>
    <row r="7" spans="2:10" ht="15.75" thickBot="1" x14ac:dyDescent="0.25">
      <c r="E7" s="20"/>
      <c r="F7" s="20"/>
      <c r="G7" s="20"/>
      <c r="H7" s="20"/>
      <c r="I7" s="20"/>
      <c r="J7" s="20"/>
    </row>
    <row r="8" spans="2:10" ht="17.25" thickTop="1" thickBot="1" x14ac:dyDescent="0.3">
      <c r="F8" s="142" t="s">
        <v>40</v>
      </c>
      <c r="G8" s="143"/>
      <c r="H8" s="21"/>
    </row>
    <row r="9" spans="2:10" ht="16.5" thickTop="1" x14ac:dyDescent="0.25">
      <c r="F9" s="22" t="s">
        <v>41</v>
      </c>
      <c r="G9" s="23" t="s">
        <v>42</v>
      </c>
      <c r="H9" s="21"/>
    </row>
    <row r="10" spans="2:10" ht="30" x14ac:dyDescent="0.2">
      <c r="F10" s="24" t="s">
        <v>87</v>
      </c>
      <c r="G10" s="25">
        <v>2</v>
      </c>
      <c r="H10" s="21"/>
    </row>
    <row r="11" spans="2:10" ht="30.75" thickBot="1" x14ac:dyDescent="0.25">
      <c r="F11" s="26" t="s">
        <v>88</v>
      </c>
      <c r="G11" s="34">
        <v>2</v>
      </c>
      <c r="H11" s="21"/>
    </row>
    <row r="12" spans="2:10" ht="17.25" thickTop="1" thickBot="1" x14ac:dyDescent="0.25">
      <c r="F12" s="27" t="s">
        <v>43</v>
      </c>
      <c r="G12" s="28">
        <f>IF(G10,G11/G10,0)</f>
        <v>1</v>
      </c>
      <c r="H12" s="21"/>
    </row>
    <row r="13" spans="2:10" ht="15.75" thickTop="1" x14ac:dyDescent="0.2">
      <c r="F13" s="29"/>
      <c r="G13" s="29"/>
    </row>
    <row r="14" spans="2:10" ht="16.5" thickBot="1" x14ac:dyDescent="0.25">
      <c r="B14" s="144" t="s">
        <v>44</v>
      </c>
      <c r="C14" s="145"/>
      <c r="D14" s="145"/>
      <c r="E14" s="145"/>
      <c r="F14" s="145"/>
      <c r="G14" s="145"/>
      <c r="H14" s="145"/>
      <c r="I14" s="145"/>
      <c r="J14" s="145"/>
    </row>
    <row r="15" spans="2:10" ht="15" customHeight="1" x14ac:dyDescent="0.2">
      <c r="B15" s="210" t="s">
        <v>265</v>
      </c>
      <c r="C15" s="211"/>
      <c r="D15" s="211"/>
      <c r="E15" s="211"/>
      <c r="F15" s="211"/>
      <c r="G15" s="211"/>
      <c r="H15" s="211"/>
      <c r="I15" s="211"/>
      <c r="J15" s="212"/>
    </row>
    <row r="16" spans="2:10" x14ac:dyDescent="0.2">
      <c r="B16" s="213"/>
      <c r="C16" s="214"/>
      <c r="D16" s="214"/>
      <c r="E16" s="214"/>
      <c r="F16" s="214"/>
      <c r="G16" s="214"/>
      <c r="H16" s="214"/>
      <c r="I16" s="214"/>
      <c r="J16" s="215"/>
    </row>
    <row r="17" spans="2:10" x14ac:dyDescent="0.2">
      <c r="B17" s="213"/>
      <c r="C17" s="214"/>
      <c r="D17" s="214"/>
      <c r="E17" s="214"/>
      <c r="F17" s="214"/>
      <c r="G17" s="214"/>
      <c r="H17" s="214"/>
      <c r="I17" s="214"/>
      <c r="J17" s="215"/>
    </row>
    <row r="18" spans="2:10" ht="15.75" customHeight="1" x14ac:dyDescent="0.2">
      <c r="B18" s="213"/>
      <c r="C18" s="214"/>
      <c r="D18" s="214"/>
      <c r="E18" s="214"/>
      <c r="F18" s="214"/>
      <c r="G18" s="214"/>
      <c r="H18" s="214"/>
      <c r="I18" s="214"/>
      <c r="J18" s="215"/>
    </row>
    <row r="19" spans="2:10" ht="69.75" customHeight="1" x14ac:dyDescent="0.2">
      <c r="B19" s="213"/>
      <c r="C19" s="214"/>
      <c r="D19" s="214"/>
      <c r="E19" s="214"/>
      <c r="F19" s="214"/>
      <c r="G19" s="214"/>
      <c r="H19" s="214"/>
      <c r="I19" s="214"/>
      <c r="J19" s="215"/>
    </row>
    <row r="20" spans="2:10" ht="204.75" customHeight="1" x14ac:dyDescent="0.2">
      <c r="B20" s="213"/>
      <c r="C20" s="214"/>
      <c r="D20" s="214"/>
      <c r="E20" s="214"/>
      <c r="F20" s="214"/>
      <c r="G20" s="214"/>
      <c r="H20" s="214"/>
      <c r="I20" s="214"/>
      <c r="J20" s="215"/>
    </row>
    <row r="21" spans="2:10" x14ac:dyDescent="0.2">
      <c r="B21" s="225" t="s">
        <v>266</v>
      </c>
      <c r="C21" s="214"/>
      <c r="D21" s="214"/>
      <c r="E21" s="214"/>
      <c r="F21" s="214"/>
      <c r="G21" s="214"/>
      <c r="H21" s="214"/>
      <c r="I21" s="214"/>
      <c r="J21" s="215"/>
    </row>
    <row r="22" spans="2:10" ht="30.75" customHeight="1" x14ac:dyDescent="0.2">
      <c r="B22" s="213"/>
      <c r="C22" s="214"/>
      <c r="D22" s="214"/>
      <c r="E22" s="214"/>
      <c r="F22" s="214"/>
      <c r="G22" s="214"/>
      <c r="H22" s="214"/>
      <c r="I22" s="214"/>
      <c r="J22" s="215"/>
    </row>
    <row r="23" spans="2:10" ht="249.75" customHeight="1" thickBot="1" x14ac:dyDescent="0.25">
      <c r="B23" s="216"/>
      <c r="C23" s="217"/>
      <c r="D23" s="217"/>
      <c r="E23" s="217"/>
      <c r="F23" s="217"/>
      <c r="G23" s="217"/>
      <c r="H23" s="217"/>
      <c r="I23" s="217"/>
      <c r="J23" s="218"/>
    </row>
    <row r="24" spans="2:10" ht="15.75" thickBot="1" x14ac:dyDescent="0.25">
      <c r="F24" s="30"/>
    </row>
    <row r="25" spans="2:10" ht="17.25" thickTop="1" thickBot="1" x14ac:dyDescent="0.3">
      <c r="E25" s="20"/>
      <c r="F25" s="154" t="s">
        <v>45</v>
      </c>
      <c r="G25" s="155"/>
      <c r="H25" s="31"/>
      <c r="I25" s="20"/>
      <c r="J25" s="20"/>
    </row>
    <row r="26" spans="2:10" ht="16.5" thickTop="1" x14ac:dyDescent="0.25">
      <c r="E26" s="32"/>
      <c r="F26" s="23" t="s">
        <v>41</v>
      </c>
      <c r="G26" s="33" t="s">
        <v>42</v>
      </c>
      <c r="H26" s="21"/>
    </row>
    <row r="27" spans="2:10" ht="30" x14ac:dyDescent="0.2">
      <c r="F27" s="24" t="s">
        <v>87</v>
      </c>
      <c r="G27" s="25">
        <v>31</v>
      </c>
      <c r="H27" s="21"/>
    </row>
    <row r="28" spans="2:10" ht="30.75" thickBot="1" x14ac:dyDescent="0.25">
      <c r="F28" s="26" t="s">
        <v>88</v>
      </c>
      <c r="G28" s="34">
        <v>31</v>
      </c>
      <c r="H28" s="21"/>
    </row>
    <row r="29" spans="2:10" ht="17.25" thickTop="1" thickBot="1" x14ac:dyDescent="0.25">
      <c r="F29" s="27" t="s">
        <v>43</v>
      </c>
      <c r="G29" s="28">
        <f>IF(G27,G28/G27,0)</f>
        <v>1</v>
      </c>
      <c r="H29" s="21"/>
    </row>
    <row r="30" spans="2:10" ht="15.75" thickTop="1" x14ac:dyDescent="0.2"/>
    <row r="31" spans="2:10" ht="16.5" thickBot="1" x14ac:dyDescent="0.25">
      <c r="B31" s="144" t="s">
        <v>44</v>
      </c>
      <c r="C31" s="145"/>
      <c r="D31" s="145"/>
      <c r="E31" s="145"/>
      <c r="F31" s="145"/>
      <c r="G31" s="145"/>
      <c r="H31" s="145"/>
      <c r="I31" s="145"/>
      <c r="J31" s="145"/>
    </row>
    <row r="32" spans="2:10" x14ac:dyDescent="0.2">
      <c r="B32" s="201" t="s">
        <v>267</v>
      </c>
      <c r="C32" s="202"/>
      <c r="D32" s="202"/>
      <c r="E32" s="202"/>
      <c r="F32" s="202"/>
      <c r="G32" s="202"/>
      <c r="H32" s="202"/>
      <c r="I32" s="202"/>
      <c r="J32" s="203"/>
    </row>
    <row r="33" spans="2:10" x14ac:dyDescent="0.2">
      <c r="B33" s="204"/>
      <c r="C33" s="205"/>
      <c r="D33" s="205"/>
      <c r="E33" s="205"/>
      <c r="F33" s="205"/>
      <c r="G33" s="205"/>
      <c r="H33" s="205"/>
      <c r="I33" s="205"/>
      <c r="J33" s="206"/>
    </row>
    <row r="34" spans="2:10" ht="105.75" customHeight="1" x14ac:dyDescent="0.2">
      <c r="B34" s="204"/>
      <c r="C34" s="205"/>
      <c r="D34" s="205"/>
      <c r="E34" s="205"/>
      <c r="F34" s="205"/>
      <c r="G34" s="205"/>
      <c r="H34" s="205"/>
      <c r="I34" s="205"/>
      <c r="J34" s="206"/>
    </row>
    <row r="35" spans="2:10" x14ac:dyDescent="0.2">
      <c r="B35" s="204"/>
      <c r="C35" s="205"/>
      <c r="D35" s="205"/>
      <c r="E35" s="205"/>
      <c r="F35" s="205"/>
      <c r="G35" s="205"/>
      <c r="H35" s="205"/>
      <c r="I35" s="205"/>
      <c r="J35" s="206"/>
    </row>
    <row r="36" spans="2:10" x14ac:dyDescent="0.2">
      <c r="B36" s="204"/>
      <c r="C36" s="205"/>
      <c r="D36" s="205"/>
      <c r="E36" s="205"/>
      <c r="F36" s="205"/>
      <c r="G36" s="205"/>
      <c r="H36" s="205"/>
      <c r="I36" s="205"/>
      <c r="J36" s="206"/>
    </row>
    <row r="37" spans="2:10" x14ac:dyDescent="0.2">
      <c r="B37" s="204"/>
      <c r="C37" s="205"/>
      <c r="D37" s="205"/>
      <c r="E37" s="205"/>
      <c r="F37" s="205"/>
      <c r="G37" s="205"/>
      <c r="H37" s="205"/>
      <c r="I37" s="205"/>
      <c r="J37" s="206"/>
    </row>
    <row r="38" spans="2:10" ht="75" customHeight="1" x14ac:dyDescent="0.2">
      <c r="B38" s="204"/>
      <c r="C38" s="205"/>
      <c r="D38" s="205"/>
      <c r="E38" s="205"/>
      <c r="F38" s="205"/>
      <c r="G38" s="205"/>
      <c r="H38" s="205"/>
      <c r="I38" s="205"/>
      <c r="J38" s="206"/>
    </row>
    <row r="39" spans="2:10" ht="34.5" customHeight="1" x14ac:dyDescent="0.2">
      <c r="B39" s="204"/>
      <c r="C39" s="205"/>
      <c r="D39" s="205"/>
      <c r="E39" s="205"/>
      <c r="F39" s="205"/>
      <c r="G39" s="205"/>
      <c r="H39" s="205"/>
      <c r="I39" s="205"/>
      <c r="J39" s="206"/>
    </row>
    <row r="40" spans="2:10" ht="273.75" customHeight="1" thickBot="1" x14ac:dyDescent="0.25">
      <c r="B40" s="207"/>
      <c r="C40" s="208"/>
      <c r="D40" s="208"/>
      <c r="E40" s="208"/>
      <c r="F40" s="208"/>
      <c r="G40" s="208"/>
      <c r="H40" s="208"/>
      <c r="I40" s="208"/>
      <c r="J40" s="209"/>
    </row>
    <row r="43" spans="2:10" ht="20.25" x14ac:dyDescent="0.2">
      <c r="B43" s="140" t="s">
        <v>38</v>
      </c>
      <c r="C43" s="140"/>
      <c r="D43" s="73">
        <v>2</v>
      </c>
      <c r="E43" s="168" t="s">
        <v>89</v>
      </c>
      <c r="F43" s="169"/>
      <c r="G43" s="169"/>
      <c r="H43" s="169"/>
      <c r="I43" s="169"/>
      <c r="J43" s="170"/>
    </row>
    <row r="44" spans="2:10" x14ac:dyDescent="0.2">
      <c r="E44" s="19"/>
      <c r="F44" s="19"/>
      <c r="G44" s="19"/>
      <c r="H44" s="19"/>
      <c r="I44" s="19"/>
      <c r="J44" s="19"/>
    </row>
    <row r="45" spans="2:10" ht="16.5" x14ac:dyDescent="0.2">
      <c r="B45" s="139" t="s">
        <v>39</v>
      </c>
      <c r="C45" s="140"/>
      <c r="D45" s="141"/>
      <c r="E45" s="168" t="s">
        <v>90</v>
      </c>
      <c r="F45" s="169"/>
      <c r="G45" s="169"/>
      <c r="H45" s="169"/>
      <c r="I45" s="169"/>
      <c r="J45" s="170"/>
    </row>
    <row r="46" spans="2:10" x14ac:dyDescent="0.2">
      <c r="E46" s="20"/>
      <c r="F46" s="20"/>
      <c r="G46" s="20"/>
      <c r="H46" s="20"/>
      <c r="I46" s="20"/>
      <c r="J46" s="20"/>
    </row>
    <row r="47" spans="2:10" ht="15.75" thickBot="1" x14ac:dyDescent="0.25">
      <c r="E47" s="20"/>
      <c r="F47" s="20"/>
      <c r="G47" s="20"/>
      <c r="H47" s="20"/>
      <c r="I47" s="20"/>
      <c r="J47" s="20"/>
    </row>
    <row r="48" spans="2:10" ht="17.25" thickTop="1" thickBot="1" x14ac:dyDescent="0.3">
      <c r="F48" s="142" t="s">
        <v>40</v>
      </c>
      <c r="G48" s="143"/>
      <c r="H48" s="21"/>
    </row>
    <row r="49" spans="2:10" ht="16.5" thickTop="1" x14ac:dyDescent="0.25">
      <c r="F49" s="22" t="s">
        <v>41</v>
      </c>
      <c r="G49" s="23" t="s">
        <v>42</v>
      </c>
      <c r="H49" s="21"/>
    </row>
    <row r="50" spans="2:10" ht="15.75" thickBot="1" x14ac:dyDescent="0.25">
      <c r="F50" s="24" t="s">
        <v>90</v>
      </c>
      <c r="G50" s="74">
        <v>2459</v>
      </c>
      <c r="H50" s="21"/>
    </row>
    <row r="51" spans="2:10" ht="17.25" thickTop="1" thickBot="1" x14ac:dyDescent="0.25">
      <c r="F51" s="27" t="s">
        <v>43</v>
      </c>
      <c r="G51" s="28" t="e">
        <f>IF(G50,#REF!/G50,0)</f>
        <v>#REF!</v>
      </c>
      <c r="H51" s="21"/>
    </row>
    <row r="52" spans="2:10" ht="15.75" thickTop="1" x14ac:dyDescent="0.2">
      <c r="F52" s="29"/>
      <c r="G52" s="29"/>
    </row>
    <row r="53" spans="2:10" ht="16.5" thickBot="1" x14ac:dyDescent="0.25">
      <c r="B53" s="144" t="s">
        <v>44</v>
      </c>
      <c r="C53" s="145"/>
      <c r="D53" s="145"/>
      <c r="E53" s="145"/>
      <c r="F53" s="145"/>
      <c r="G53" s="145"/>
      <c r="H53" s="145"/>
      <c r="I53" s="145"/>
      <c r="J53" s="145"/>
    </row>
    <row r="54" spans="2:10" x14ac:dyDescent="0.2">
      <c r="B54" s="192" t="s">
        <v>268</v>
      </c>
      <c r="C54" s="193"/>
      <c r="D54" s="193"/>
      <c r="E54" s="193"/>
      <c r="F54" s="193"/>
      <c r="G54" s="193"/>
      <c r="H54" s="193"/>
      <c r="I54" s="193"/>
      <c r="J54" s="194"/>
    </row>
    <row r="55" spans="2:10" x14ac:dyDescent="0.2">
      <c r="B55" s="195"/>
      <c r="C55" s="196"/>
      <c r="D55" s="196"/>
      <c r="E55" s="196"/>
      <c r="F55" s="196"/>
      <c r="G55" s="196"/>
      <c r="H55" s="196"/>
      <c r="I55" s="196"/>
      <c r="J55" s="197"/>
    </row>
    <row r="56" spans="2:10" x14ac:dyDescent="0.2">
      <c r="B56" s="195"/>
      <c r="C56" s="196"/>
      <c r="D56" s="196"/>
      <c r="E56" s="196"/>
      <c r="F56" s="196"/>
      <c r="G56" s="196"/>
      <c r="H56" s="196"/>
      <c r="I56" s="196"/>
      <c r="J56" s="197"/>
    </row>
    <row r="57" spans="2:10" x14ac:dyDescent="0.2">
      <c r="B57" s="195"/>
      <c r="C57" s="196"/>
      <c r="D57" s="196"/>
      <c r="E57" s="196"/>
      <c r="F57" s="196"/>
      <c r="G57" s="196"/>
      <c r="H57" s="196"/>
      <c r="I57" s="196"/>
      <c r="J57" s="197"/>
    </row>
    <row r="58" spans="2:10" x14ac:dyDescent="0.2">
      <c r="B58" s="195"/>
      <c r="C58" s="196"/>
      <c r="D58" s="196"/>
      <c r="E58" s="196"/>
      <c r="F58" s="196"/>
      <c r="G58" s="196"/>
      <c r="H58" s="196"/>
      <c r="I58" s="196"/>
      <c r="J58" s="197"/>
    </row>
    <row r="59" spans="2:10" x14ac:dyDescent="0.2">
      <c r="B59" s="195"/>
      <c r="C59" s="196"/>
      <c r="D59" s="196"/>
      <c r="E59" s="196"/>
      <c r="F59" s="196"/>
      <c r="G59" s="196"/>
      <c r="H59" s="196"/>
      <c r="I59" s="196"/>
      <c r="J59" s="197"/>
    </row>
    <row r="60" spans="2:10" x14ac:dyDescent="0.2">
      <c r="B60" s="195"/>
      <c r="C60" s="196"/>
      <c r="D60" s="196"/>
      <c r="E60" s="196"/>
      <c r="F60" s="196"/>
      <c r="G60" s="196"/>
      <c r="H60" s="196"/>
      <c r="I60" s="196"/>
      <c r="J60" s="197"/>
    </row>
    <row r="61" spans="2:10" x14ac:dyDescent="0.2">
      <c r="B61" s="195"/>
      <c r="C61" s="196"/>
      <c r="D61" s="196"/>
      <c r="E61" s="196"/>
      <c r="F61" s="196"/>
      <c r="G61" s="196"/>
      <c r="H61" s="196"/>
      <c r="I61" s="196"/>
      <c r="J61" s="197"/>
    </row>
    <row r="62" spans="2:10" ht="15.75" thickBot="1" x14ac:dyDescent="0.25">
      <c r="B62" s="198"/>
      <c r="C62" s="199"/>
      <c r="D62" s="199"/>
      <c r="E62" s="199"/>
      <c r="F62" s="199"/>
      <c r="G62" s="199"/>
      <c r="H62" s="199"/>
      <c r="I62" s="199"/>
      <c r="J62" s="200"/>
    </row>
    <row r="63" spans="2:10" ht="15.75" thickBot="1" x14ac:dyDescent="0.25">
      <c r="F63" s="30"/>
    </row>
    <row r="64" spans="2:10" ht="17.25" thickTop="1" thickBot="1" x14ac:dyDescent="0.3">
      <c r="E64" s="20"/>
      <c r="F64" s="142" t="s">
        <v>40</v>
      </c>
      <c r="G64" s="143"/>
      <c r="H64" s="31"/>
      <c r="I64" s="20"/>
      <c r="J64" s="20"/>
    </row>
    <row r="65" spans="2:10" ht="16.5" thickTop="1" x14ac:dyDescent="0.25">
      <c r="E65" s="32"/>
      <c r="F65" s="22" t="s">
        <v>41</v>
      </c>
      <c r="G65" s="23" t="s">
        <v>42</v>
      </c>
      <c r="H65" s="21"/>
    </row>
    <row r="66" spans="2:10" ht="15.75" thickBot="1" x14ac:dyDescent="0.25">
      <c r="F66" s="24" t="s">
        <v>90</v>
      </c>
      <c r="G66" s="25">
        <v>1</v>
      </c>
      <c r="H66" s="21"/>
    </row>
    <row r="67" spans="2:10" ht="17.25" thickTop="1" thickBot="1" x14ac:dyDescent="0.25">
      <c r="F67" s="27" t="s">
        <v>43</v>
      </c>
      <c r="G67" s="28" t="e">
        <f>IF(G66,#REF!/G66,0)</f>
        <v>#REF!</v>
      </c>
      <c r="H67" s="21"/>
    </row>
    <row r="68" spans="2:10" ht="16.5" thickTop="1" thickBot="1" x14ac:dyDescent="0.25"/>
    <row r="69" spans="2:10" ht="15.75" x14ac:dyDescent="0.2">
      <c r="B69" s="226" t="s">
        <v>44</v>
      </c>
      <c r="C69" s="227"/>
      <c r="D69" s="227"/>
      <c r="E69" s="227"/>
      <c r="F69" s="227"/>
      <c r="G69" s="227"/>
      <c r="H69" s="227"/>
      <c r="I69" s="227"/>
      <c r="J69" s="228"/>
    </row>
    <row r="70" spans="2:10" x14ac:dyDescent="0.2">
      <c r="B70" s="213" t="s">
        <v>269</v>
      </c>
      <c r="C70" s="214"/>
      <c r="D70" s="214"/>
      <c r="E70" s="214"/>
      <c r="F70" s="214"/>
      <c r="G70" s="214"/>
      <c r="H70" s="214"/>
      <c r="I70" s="214"/>
      <c r="J70" s="215"/>
    </row>
    <row r="71" spans="2:10" x14ac:dyDescent="0.2">
      <c r="B71" s="213"/>
      <c r="C71" s="214"/>
      <c r="D71" s="214"/>
      <c r="E71" s="214"/>
      <c r="F71" s="214"/>
      <c r="G71" s="214"/>
      <c r="H71" s="214"/>
      <c r="I71" s="214"/>
      <c r="J71" s="215"/>
    </row>
    <row r="72" spans="2:10" x14ac:dyDescent="0.2">
      <c r="B72" s="213"/>
      <c r="C72" s="214"/>
      <c r="D72" s="214"/>
      <c r="E72" s="214"/>
      <c r="F72" s="214"/>
      <c r="G72" s="214"/>
      <c r="H72" s="214"/>
      <c r="I72" s="214"/>
      <c r="J72" s="215"/>
    </row>
    <row r="73" spans="2:10" x14ac:dyDescent="0.2">
      <c r="B73" s="213"/>
      <c r="C73" s="214"/>
      <c r="D73" s="214"/>
      <c r="E73" s="214"/>
      <c r="F73" s="214"/>
      <c r="G73" s="214"/>
      <c r="H73" s="214"/>
      <c r="I73" s="214"/>
      <c r="J73" s="215"/>
    </row>
    <row r="74" spans="2:10" ht="15.75" thickBot="1" x14ac:dyDescent="0.25">
      <c r="B74" s="216"/>
      <c r="C74" s="217"/>
      <c r="D74" s="217"/>
      <c r="E74" s="217"/>
      <c r="F74" s="217"/>
      <c r="G74" s="217"/>
      <c r="H74" s="217"/>
      <c r="I74" s="217"/>
      <c r="J74" s="218"/>
    </row>
    <row r="77" spans="2:10" ht="38.450000000000003" customHeight="1" x14ac:dyDescent="0.2">
      <c r="B77" s="139" t="s">
        <v>38</v>
      </c>
      <c r="C77" s="141"/>
      <c r="D77" s="18">
        <v>3</v>
      </c>
      <c r="E77" s="168" t="s">
        <v>91</v>
      </c>
      <c r="F77" s="169"/>
      <c r="G77" s="169"/>
      <c r="H77" s="169"/>
      <c r="I77" s="169"/>
      <c r="J77" s="170"/>
    </row>
    <row r="78" spans="2:10" x14ac:dyDescent="0.2">
      <c r="E78" s="19"/>
      <c r="F78" s="19"/>
      <c r="G78" s="19"/>
      <c r="H78" s="19"/>
      <c r="I78" s="19"/>
      <c r="J78" s="19"/>
    </row>
    <row r="79" spans="2:10" ht="16.5" x14ac:dyDescent="0.2">
      <c r="B79" s="139" t="s">
        <v>39</v>
      </c>
      <c r="C79" s="140"/>
      <c r="D79" s="141"/>
      <c r="E79" s="168" t="s">
        <v>92</v>
      </c>
      <c r="F79" s="169"/>
      <c r="G79" s="169"/>
      <c r="H79" s="169"/>
      <c r="I79" s="169"/>
      <c r="J79" s="170"/>
    </row>
    <row r="80" spans="2:10" x14ac:dyDescent="0.2">
      <c r="E80" s="20"/>
      <c r="F80" s="20"/>
      <c r="G80" s="20"/>
      <c r="H80" s="20"/>
      <c r="I80" s="20"/>
      <c r="J80" s="20"/>
    </row>
    <row r="81" spans="2:10" ht="15.75" thickBot="1" x14ac:dyDescent="0.25">
      <c r="E81" s="20"/>
      <c r="F81" s="20"/>
      <c r="G81" s="20"/>
      <c r="H81" s="20"/>
      <c r="I81" s="20"/>
      <c r="J81" s="20"/>
    </row>
    <row r="82" spans="2:10" ht="17.25" thickTop="1" thickBot="1" x14ac:dyDescent="0.3">
      <c r="F82" s="142" t="s">
        <v>40</v>
      </c>
      <c r="G82" s="143"/>
      <c r="H82" s="21"/>
    </row>
    <row r="83" spans="2:10" ht="16.5" thickTop="1" x14ac:dyDescent="0.25">
      <c r="F83" s="22" t="s">
        <v>41</v>
      </c>
      <c r="G83" s="23" t="s">
        <v>42</v>
      </c>
      <c r="H83" s="21"/>
    </row>
    <row r="84" spans="2:10" x14ac:dyDescent="0.2">
      <c r="F84" s="24" t="s">
        <v>94</v>
      </c>
      <c r="G84" s="25">
        <v>30</v>
      </c>
      <c r="H84" s="21"/>
    </row>
    <row r="85" spans="2:10" ht="15.75" thickBot="1" x14ac:dyDescent="0.25">
      <c r="F85" s="26" t="s">
        <v>93</v>
      </c>
      <c r="G85" s="34">
        <v>21</v>
      </c>
      <c r="H85" s="21"/>
    </row>
    <row r="86" spans="2:10" ht="17.25" thickTop="1" thickBot="1" x14ac:dyDescent="0.25">
      <c r="F86" s="27" t="s">
        <v>43</v>
      </c>
      <c r="G86" s="28">
        <f>IF(G84,G85/G84,0)</f>
        <v>0.7</v>
      </c>
      <c r="H86" s="21"/>
    </row>
    <row r="87" spans="2:10" ht="15.75" thickTop="1" x14ac:dyDescent="0.2">
      <c r="F87" s="29"/>
      <c r="G87" s="29"/>
    </row>
    <row r="88" spans="2:10" ht="16.5" thickBot="1" x14ac:dyDescent="0.25">
      <c r="B88" s="144" t="s">
        <v>44</v>
      </c>
      <c r="C88" s="145"/>
      <c r="D88" s="145"/>
      <c r="E88" s="145"/>
      <c r="F88" s="145"/>
      <c r="G88" s="145"/>
      <c r="H88" s="145"/>
      <c r="I88" s="145"/>
      <c r="J88" s="145"/>
    </row>
    <row r="89" spans="2:10" ht="54" customHeight="1" x14ac:dyDescent="0.2">
      <c r="B89" s="192" t="s">
        <v>270</v>
      </c>
      <c r="C89" s="193"/>
      <c r="D89" s="193"/>
      <c r="E89" s="193"/>
      <c r="F89" s="193"/>
      <c r="G89" s="193"/>
      <c r="H89" s="193"/>
      <c r="I89" s="193"/>
      <c r="J89" s="194"/>
    </row>
    <row r="90" spans="2:10" ht="60" customHeight="1" x14ac:dyDescent="0.2">
      <c r="B90" s="195"/>
      <c r="C90" s="196"/>
      <c r="D90" s="196"/>
      <c r="E90" s="196"/>
      <c r="F90" s="196"/>
      <c r="G90" s="196"/>
      <c r="H90" s="196"/>
      <c r="I90" s="196"/>
      <c r="J90" s="197"/>
    </row>
    <row r="91" spans="2:10" ht="54" customHeight="1" x14ac:dyDescent="0.2">
      <c r="B91" s="195"/>
      <c r="C91" s="196"/>
      <c r="D91" s="196"/>
      <c r="E91" s="196"/>
      <c r="F91" s="196"/>
      <c r="G91" s="196"/>
      <c r="H91" s="196"/>
      <c r="I91" s="196"/>
      <c r="J91" s="197"/>
    </row>
    <row r="92" spans="2:10" ht="63.75" customHeight="1" x14ac:dyDescent="0.2">
      <c r="B92" s="195"/>
      <c r="C92" s="196"/>
      <c r="D92" s="196"/>
      <c r="E92" s="196"/>
      <c r="F92" s="196"/>
      <c r="G92" s="196"/>
      <c r="H92" s="196"/>
      <c r="I92" s="196"/>
      <c r="J92" s="197"/>
    </row>
    <row r="93" spans="2:10" ht="45" customHeight="1" x14ac:dyDescent="0.2">
      <c r="B93" s="195"/>
      <c r="C93" s="196"/>
      <c r="D93" s="196"/>
      <c r="E93" s="196"/>
      <c r="F93" s="196"/>
      <c r="G93" s="196"/>
      <c r="H93" s="196"/>
      <c r="I93" s="196"/>
      <c r="J93" s="197"/>
    </row>
    <row r="94" spans="2:10" ht="36.75" customHeight="1" x14ac:dyDescent="0.2">
      <c r="B94" s="195"/>
      <c r="C94" s="196"/>
      <c r="D94" s="196"/>
      <c r="E94" s="196"/>
      <c r="F94" s="196"/>
      <c r="G94" s="196"/>
      <c r="H94" s="196"/>
      <c r="I94" s="196"/>
      <c r="J94" s="197"/>
    </row>
    <row r="95" spans="2:10" ht="30" customHeight="1" x14ac:dyDescent="0.2">
      <c r="B95" s="195"/>
      <c r="C95" s="196"/>
      <c r="D95" s="196"/>
      <c r="E95" s="196"/>
      <c r="F95" s="196"/>
      <c r="G95" s="196"/>
      <c r="H95" s="196"/>
      <c r="I95" s="196"/>
      <c r="J95" s="197"/>
    </row>
    <row r="96" spans="2:10" ht="29.25" customHeight="1" x14ac:dyDescent="0.2">
      <c r="B96" s="195"/>
      <c r="C96" s="196"/>
      <c r="D96" s="196"/>
      <c r="E96" s="196"/>
      <c r="F96" s="196"/>
      <c r="G96" s="196"/>
      <c r="H96" s="196"/>
      <c r="I96" s="196"/>
      <c r="J96" s="197"/>
    </row>
    <row r="97" spans="2:10" ht="110.25" customHeight="1" thickBot="1" x14ac:dyDescent="0.25">
      <c r="B97" s="198"/>
      <c r="C97" s="199"/>
      <c r="D97" s="199"/>
      <c r="E97" s="199"/>
      <c r="F97" s="199"/>
      <c r="G97" s="199"/>
      <c r="H97" s="199"/>
      <c r="I97" s="199"/>
      <c r="J97" s="200"/>
    </row>
    <row r="98" spans="2:10" ht="15.75" thickBot="1" x14ac:dyDescent="0.25">
      <c r="F98" s="30"/>
    </row>
    <row r="99" spans="2:10" ht="17.25" thickTop="1" thickBot="1" x14ac:dyDescent="0.3">
      <c r="E99" s="20"/>
      <c r="F99" s="154" t="s">
        <v>45</v>
      </c>
      <c r="G99" s="155"/>
      <c r="H99" s="31"/>
      <c r="I99" s="20"/>
      <c r="J99" s="20"/>
    </row>
    <row r="100" spans="2:10" ht="16.5" thickTop="1" x14ac:dyDescent="0.25">
      <c r="E100" s="32"/>
      <c r="F100" s="23" t="s">
        <v>41</v>
      </c>
      <c r="G100" s="33" t="s">
        <v>42</v>
      </c>
      <c r="H100" s="21"/>
    </row>
    <row r="101" spans="2:10" x14ac:dyDescent="0.2">
      <c r="F101" s="24" t="s">
        <v>94</v>
      </c>
      <c r="G101" s="25">
        <v>65</v>
      </c>
      <c r="H101" s="21"/>
    </row>
    <row r="102" spans="2:10" ht="15.75" thickBot="1" x14ac:dyDescent="0.25">
      <c r="F102" s="26" t="s">
        <v>93</v>
      </c>
      <c r="G102" s="34">
        <v>65</v>
      </c>
      <c r="H102" s="21"/>
    </row>
    <row r="103" spans="2:10" ht="17.25" thickTop="1" thickBot="1" x14ac:dyDescent="0.25">
      <c r="F103" s="27" t="s">
        <v>43</v>
      </c>
      <c r="G103" s="28">
        <f>IF(G101,G102/G101,0)</f>
        <v>1</v>
      </c>
      <c r="H103" s="21"/>
    </row>
    <row r="104" spans="2:10" ht="15.75" thickTop="1" x14ac:dyDescent="0.2"/>
    <row r="105" spans="2:10" ht="16.5" thickBot="1" x14ac:dyDescent="0.25">
      <c r="B105" s="144" t="s">
        <v>44</v>
      </c>
      <c r="C105" s="145"/>
      <c r="D105" s="145"/>
      <c r="E105" s="145"/>
      <c r="F105" s="145"/>
      <c r="G105" s="145"/>
      <c r="H105" s="145"/>
      <c r="I105" s="145"/>
      <c r="J105" s="145"/>
    </row>
    <row r="106" spans="2:10" ht="75" customHeight="1" x14ac:dyDescent="0.2">
      <c r="B106" s="210" t="s">
        <v>271</v>
      </c>
      <c r="C106" s="211"/>
      <c r="D106" s="211"/>
      <c r="E106" s="211"/>
      <c r="F106" s="211"/>
      <c r="G106" s="211"/>
      <c r="H106" s="211"/>
      <c r="I106" s="211"/>
      <c r="J106" s="212"/>
    </row>
    <row r="107" spans="2:10" ht="98.25" customHeight="1" x14ac:dyDescent="0.2">
      <c r="B107" s="213"/>
      <c r="C107" s="214"/>
      <c r="D107" s="214"/>
      <c r="E107" s="214"/>
      <c r="F107" s="214"/>
      <c r="G107" s="214"/>
      <c r="H107" s="214"/>
      <c r="I107" s="214"/>
      <c r="J107" s="215"/>
    </row>
    <row r="108" spans="2:10" ht="153" customHeight="1" x14ac:dyDescent="0.2">
      <c r="B108" s="213"/>
      <c r="C108" s="214"/>
      <c r="D108" s="214"/>
      <c r="E108" s="214"/>
      <c r="F108" s="214"/>
      <c r="G108" s="214"/>
      <c r="H108" s="214"/>
      <c r="I108" s="214"/>
      <c r="J108" s="215"/>
    </row>
    <row r="109" spans="2:10" ht="108.75" customHeight="1" x14ac:dyDescent="0.2">
      <c r="B109" s="213"/>
      <c r="C109" s="214"/>
      <c r="D109" s="214"/>
      <c r="E109" s="214"/>
      <c r="F109" s="214"/>
      <c r="G109" s="214"/>
      <c r="H109" s="214"/>
      <c r="I109" s="214"/>
      <c r="J109" s="215"/>
    </row>
    <row r="110" spans="2:10" ht="103.5" customHeight="1" x14ac:dyDescent="0.2">
      <c r="B110" s="213"/>
      <c r="C110" s="214"/>
      <c r="D110" s="214"/>
      <c r="E110" s="214"/>
      <c r="F110" s="214"/>
      <c r="G110" s="214"/>
      <c r="H110" s="214"/>
      <c r="I110" s="214"/>
      <c r="J110" s="215"/>
    </row>
    <row r="111" spans="2:10" ht="51.75" customHeight="1" x14ac:dyDescent="0.2">
      <c r="B111" s="213"/>
      <c r="C111" s="214"/>
      <c r="D111" s="214"/>
      <c r="E111" s="214"/>
      <c r="F111" s="214"/>
      <c r="G111" s="214"/>
      <c r="H111" s="214"/>
      <c r="I111" s="214"/>
      <c r="J111" s="215"/>
    </row>
    <row r="112" spans="2:10" ht="120.75" customHeight="1" x14ac:dyDescent="0.2">
      <c r="B112" s="213"/>
      <c r="C112" s="214"/>
      <c r="D112" s="214"/>
      <c r="E112" s="214"/>
      <c r="F112" s="214"/>
      <c r="G112" s="214"/>
      <c r="H112" s="214"/>
      <c r="I112" s="214"/>
      <c r="J112" s="215"/>
    </row>
    <row r="113" spans="2:10" ht="114.75" customHeight="1" x14ac:dyDescent="0.2">
      <c r="B113" s="213"/>
      <c r="C113" s="214"/>
      <c r="D113" s="214"/>
      <c r="E113" s="214"/>
      <c r="F113" s="214"/>
      <c r="G113" s="214"/>
      <c r="H113" s="214"/>
      <c r="I113" s="214"/>
      <c r="J113" s="215"/>
    </row>
    <row r="114" spans="2:10" ht="100.5" customHeight="1" thickBot="1" x14ac:dyDescent="0.25">
      <c r="B114" s="216"/>
      <c r="C114" s="217"/>
      <c r="D114" s="217"/>
      <c r="E114" s="217"/>
      <c r="F114" s="217"/>
      <c r="G114" s="217"/>
      <c r="H114" s="217"/>
      <c r="I114" s="217"/>
      <c r="J114" s="218"/>
    </row>
    <row r="117" spans="2:10" ht="20.25" x14ac:dyDescent="0.2">
      <c r="B117" s="139" t="s">
        <v>38</v>
      </c>
      <c r="C117" s="141"/>
      <c r="D117" s="18">
        <v>4</v>
      </c>
      <c r="E117" s="168" t="s">
        <v>95</v>
      </c>
      <c r="F117" s="169"/>
      <c r="G117" s="169"/>
      <c r="H117" s="169"/>
      <c r="I117" s="169"/>
      <c r="J117" s="170"/>
    </row>
    <row r="118" spans="2:10" x14ac:dyDescent="0.2">
      <c r="E118" s="19"/>
      <c r="F118" s="19"/>
      <c r="G118" s="19"/>
      <c r="H118" s="19"/>
      <c r="I118" s="19"/>
      <c r="J118" s="19"/>
    </row>
    <row r="119" spans="2:10" ht="16.5" x14ac:dyDescent="0.2">
      <c r="B119" s="139" t="s">
        <v>39</v>
      </c>
      <c r="C119" s="140"/>
      <c r="D119" s="141"/>
      <c r="E119" s="168" t="s">
        <v>64</v>
      </c>
      <c r="F119" s="169"/>
      <c r="G119" s="169"/>
      <c r="H119" s="169"/>
      <c r="I119" s="169"/>
      <c r="J119" s="170"/>
    </row>
    <row r="120" spans="2:10" x14ac:dyDescent="0.2">
      <c r="E120" s="20"/>
      <c r="F120" s="20"/>
      <c r="G120" s="20"/>
      <c r="H120" s="20"/>
      <c r="I120" s="20"/>
      <c r="J120" s="20"/>
    </row>
    <row r="121" spans="2:10" ht="15.75" thickBot="1" x14ac:dyDescent="0.25">
      <c r="E121" s="20"/>
      <c r="F121" s="20"/>
      <c r="G121" s="20"/>
      <c r="H121" s="20"/>
      <c r="I121" s="20"/>
      <c r="J121" s="20"/>
    </row>
    <row r="122" spans="2:10" ht="17.25" thickTop="1" thickBot="1" x14ac:dyDescent="0.3">
      <c r="F122" s="142" t="s">
        <v>40</v>
      </c>
      <c r="G122" s="143"/>
      <c r="H122" s="21"/>
    </row>
    <row r="123" spans="2:10" ht="16.5" thickTop="1" x14ac:dyDescent="0.25">
      <c r="F123" s="22" t="s">
        <v>41</v>
      </c>
      <c r="G123" s="23" t="s">
        <v>42</v>
      </c>
      <c r="H123" s="21"/>
    </row>
    <row r="124" spans="2:10" ht="15.75" thickBot="1" x14ac:dyDescent="0.25">
      <c r="F124" s="24" t="s">
        <v>96</v>
      </c>
      <c r="G124" s="25">
        <v>56</v>
      </c>
      <c r="H124" s="21"/>
    </row>
    <row r="125" spans="2:10" ht="17.25" thickTop="1" thickBot="1" x14ac:dyDescent="0.25">
      <c r="F125" s="27" t="s">
        <v>43</v>
      </c>
      <c r="G125" s="28">
        <v>1</v>
      </c>
      <c r="H125" s="21"/>
    </row>
    <row r="126" spans="2:10" ht="15.75" thickTop="1" x14ac:dyDescent="0.2">
      <c r="F126" s="29"/>
      <c r="G126" s="29"/>
    </row>
    <row r="127" spans="2:10" ht="16.5" thickBot="1" x14ac:dyDescent="0.25">
      <c r="B127" s="144" t="s">
        <v>44</v>
      </c>
      <c r="C127" s="145"/>
      <c r="D127" s="145"/>
      <c r="E127" s="145"/>
      <c r="F127" s="145"/>
      <c r="G127" s="145"/>
      <c r="H127" s="145"/>
      <c r="I127" s="145"/>
      <c r="J127" s="145"/>
    </row>
    <row r="128" spans="2:10" ht="49.5" customHeight="1" x14ac:dyDescent="0.2">
      <c r="B128" s="192" t="s">
        <v>272</v>
      </c>
      <c r="C128" s="193"/>
      <c r="D128" s="193"/>
      <c r="E128" s="193"/>
      <c r="F128" s="193"/>
      <c r="G128" s="193"/>
      <c r="H128" s="193"/>
      <c r="I128" s="193"/>
      <c r="J128" s="194"/>
    </row>
    <row r="129" spans="2:10" ht="42.75" customHeight="1" x14ac:dyDescent="0.2">
      <c r="B129" s="195"/>
      <c r="C129" s="196"/>
      <c r="D129" s="196"/>
      <c r="E129" s="196"/>
      <c r="F129" s="196"/>
      <c r="G129" s="196"/>
      <c r="H129" s="196"/>
      <c r="I129" s="196"/>
      <c r="J129" s="197"/>
    </row>
    <row r="130" spans="2:10" ht="57.75" customHeight="1" x14ac:dyDescent="0.2">
      <c r="B130" s="195"/>
      <c r="C130" s="196"/>
      <c r="D130" s="196"/>
      <c r="E130" s="196"/>
      <c r="F130" s="196"/>
      <c r="G130" s="196"/>
      <c r="H130" s="196"/>
      <c r="I130" s="196"/>
      <c r="J130" s="197"/>
    </row>
    <row r="131" spans="2:10" ht="19.5" customHeight="1" x14ac:dyDescent="0.2">
      <c r="B131" s="195"/>
      <c r="C131" s="196"/>
      <c r="D131" s="196"/>
      <c r="E131" s="196"/>
      <c r="F131" s="196"/>
      <c r="G131" s="196"/>
      <c r="H131" s="196"/>
      <c r="I131" s="196"/>
      <c r="J131" s="197"/>
    </row>
    <row r="132" spans="2:10" ht="12" customHeight="1" x14ac:dyDescent="0.2">
      <c r="B132" s="195"/>
      <c r="C132" s="196"/>
      <c r="D132" s="196"/>
      <c r="E132" s="196"/>
      <c r="F132" s="196"/>
      <c r="G132" s="196"/>
      <c r="H132" s="196"/>
      <c r="I132" s="196"/>
      <c r="J132" s="197"/>
    </row>
    <row r="133" spans="2:10" ht="15.75" thickBot="1" x14ac:dyDescent="0.25">
      <c r="B133" s="198"/>
      <c r="C133" s="199"/>
      <c r="D133" s="199"/>
      <c r="E133" s="199"/>
      <c r="F133" s="199"/>
      <c r="G133" s="199"/>
      <c r="H133" s="199"/>
      <c r="I133" s="199"/>
      <c r="J133" s="200"/>
    </row>
    <row r="134" spans="2:10" ht="15.75" thickBot="1" x14ac:dyDescent="0.25">
      <c r="F134" s="30"/>
    </row>
    <row r="135" spans="2:10" ht="17.25" thickTop="1" thickBot="1" x14ac:dyDescent="0.3">
      <c r="E135" s="20"/>
      <c r="F135" s="142" t="s">
        <v>40</v>
      </c>
      <c r="G135" s="143"/>
      <c r="H135" s="31"/>
      <c r="I135" s="20"/>
      <c r="J135" s="20"/>
    </row>
    <row r="136" spans="2:10" ht="16.5" thickTop="1" x14ac:dyDescent="0.25">
      <c r="E136" s="32"/>
      <c r="F136" s="22" t="s">
        <v>41</v>
      </c>
      <c r="G136" s="23" t="s">
        <v>42</v>
      </c>
      <c r="H136" s="21"/>
    </row>
    <row r="137" spans="2:10" ht="15.75" thickBot="1" x14ac:dyDescent="0.25">
      <c r="F137" s="24" t="s">
        <v>96</v>
      </c>
      <c r="G137" s="25"/>
      <c r="H137" s="21"/>
    </row>
    <row r="138" spans="2:10" ht="17.25" thickTop="1" thickBot="1" x14ac:dyDescent="0.25">
      <c r="F138" s="27" t="s">
        <v>43</v>
      </c>
      <c r="G138" s="28">
        <f>IF(G137,#REF!/G137,0)</f>
        <v>0</v>
      </c>
      <c r="H138" s="21"/>
    </row>
    <row r="139" spans="2:10" ht="16.5" thickTop="1" thickBot="1" x14ac:dyDescent="0.25"/>
    <row r="140" spans="2:10" ht="16.5" thickBot="1" x14ac:dyDescent="0.25">
      <c r="B140" s="226" t="s">
        <v>44</v>
      </c>
      <c r="C140" s="227"/>
      <c r="D140" s="227"/>
      <c r="E140" s="227"/>
      <c r="F140" s="227"/>
      <c r="G140" s="227"/>
      <c r="H140" s="227"/>
      <c r="I140" s="227"/>
      <c r="J140" s="228"/>
    </row>
    <row r="141" spans="2:10" x14ac:dyDescent="0.2">
      <c r="B141" s="210" t="s">
        <v>273</v>
      </c>
      <c r="C141" s="211"/>
      <c r="D141" s="211"/>
      <c r="E141" s="211"/>
      <c r="F141" s="211"/>
      <c r="G141" s="211"/>
      <c r="H141" s="211"/>
      <c r="I141" s="211"/>
      <c r="J141" s="212"/>
    </row>
    <row r="142" spans="2:10" x14ac:dyDescent="0.2">
      <c r="B142" s="213"/>
      <c r="C142" s="214"/>
      <c r="D142" s="214"/>
      <c r="E142" s="214"/>
      <c r="F142" s="214"/>
      <c r="G142" s="214"/>
      <c r="H142" s="214"/>
      <c r="I142" s="214"/>
      <c r="J142" s="215"/>
    </row>
    <row r="143" spans="2:10" x14ac:dyDescent="0.2">
      <c r="B143" s="213"/>
      <c r="C143" s="214"/>
      <c r="D143" s="214"/>
      <c r="E143" s="214"/>
      <c r="F143" s="214"/>
      <c r="G143" s="214"/>
      <c r="H143" s="214"/>
      <c r="I143" s="214"/>
      <c r="J143" s="215"/>
    </row>
    <row r="144" spans="2:10" ht="15.75" thickBot="1" x14ac:dyDescent="0.25">
      <c r="B144" s="216"/>
      <c r="C144" s="217"/>
      <c r="D144" s="217"/>
      <c r="E144" s="217"/>
      <c r="F144" s="217"/>
      <c r="G144" s="217"/>
      <c r="H144" s="217"/>
      <c r="I144" s="217"/>
      <c r="J144" s="218"/>
    </row>
    <row r="147" spans="2:10" ht="20.25" x14ac:dyDescent="0.2">
      <c r="B147" s="139" t="s">
        <v>38</v>
      </c>
      <c r="C147" s="141"/>
      <c r="D147" s="18">
        <v>5</v>
      </c>
      <c r="E147" s="168" t="s">
        <v>97</v>
      </c>
      <c r="F147" s="169"/>
      <c r="G147" s="169"/>
      <c r="H147" s="169"/>
      <c r="I147" s="169"/>
      <c r="J147" s="170"/>
    </row>
    <row r="148" spans="2:10" x14ac:dyDescent="0.2">
      <c r="E148" s="19"/>
      <c r="F148" s="19"/>
      <c r="G148" s="19"/>
      <c r="H148" s="19"/>
      <c r="I148" s="19"/>
      <c r="J148" s="19"/>
    </row>
    <row r="149" spans="2:10" ht="16.5" x14ac:dyDescent="0.2">
      <c r="B149" s="139" t="s">
        <v>39</v>
      </c>
      <c r="C149" s="140"/>
      <c r="D149" s="141"/>
      <c r="E149" s="168" t="s">
        <v>98</v>
      </c>
      <c r="F149" s="169"/>
      <c r="G149" s="169"/>
      <c r="H149" s="169"/>
      <c r="I149" s="169"/>
      <c r="J149" s="170"/>
    </row>
    <row r="150" spans="2:10" x14ac:dyDescent="0.2">
      <c r="E150" s="20"/>
      <c r="F150" s="20"/>
      <c r="G150" s="20"/>
      <c r="H150" s="20"/>
      <c r="I150" s="20"/>
      <c r="J150" s="20"/>
    </row>
    <row r="151" spans="2:10" ht="15.75" thickBot="1" x14ac:dyDescent="0.25">
      <c r="E151" s="20"/>
      <c r="F151" s="20"/>
      <c r="G151" s="20"/>
      <c r="H151" s="20"/>
      <c r="I151" s="20"/>
      <c r="J151" s="20"/>
    </row>
    <row r="152" spans="2:10" ht="17.25" thickTop="1" thickBot="1" x14ac:dyDescent="0.3">
      <c r="F152" s="142" t="s">
        <v>40</v>
      </c>
      <c r="G152" s="143"/>
      <c r="H152" s="21"/>
    </row>
    <row r="153" spans="2:10" ht="16.5" thickTop="1" x14ac:dyDescent="0.25">
      <c r="F153" s="22" t="s">
        <v>41</v>
      </c>
      <c r="G153" s="23" t="s">
        <v>42</v>
      </c>
      <c r="H153" s="21"/>
    </row>
    <row r="154" spans="2:10" ht="28.5" customHeight="1" thickBot="1" x14ac:dyDescent="0.25">
      <c r="F154" s="24" t="s">
        <v>98</v>
      </c>
      <c r="G154" s="25">
        <v>2</v>
      </c>
      <c r="H154" s="21"/>
    </row>
    <row r="155" spans="2:10" ht="17.25" thickTop="1" thickBot="1" x14ac:dyDescent="0.25">
      <c r="F155" s="27" t="s">
        <v>43</v>
      </c>
      <c r="G155" s="28">
        <v>1</v>
      </c>
      <c r="H155" s="21"/>
    </row>
    <row r="156" spans="2:10" ht="15.75" thickTop="1" x14ac:dyDescent="0.2">
      <c r="F156" s="29"/>
      <c r="G156" s="29"/>
    </row>
    <row r="157" spans="2:10" ht="16.5" thickBot="1" x14ac:dyDescent="0.25">
      <c r="B157" s="144" t="s">
        <v>44</v>
      </c>
      <c r="C157" s="145"/>
      <c r="D157" s="145"/>
      <c r="E157" s="145"/>
      <c r="F157" s="145"/>
      <c r="G157" s="145"/>
      <c r="H157" s="145"/>
      <c r="I157" s="145"/>
      <c r="J157" s="145"/>
    </row>
    <row r="158" spans="2:10" ht="273.75" customHeight="1" x14ac:dyDescent="0.2">
      <c r="B158" s="210" t="s">
        <v>274</v>
      </c>
      <c r="C158" s="211"/>
      <c r="D158" s="211"/>
      <c r="E158" s="211"/>
      <c r="F158" s="211"/>
      <c r="G158" s="211"/>
      <c r="H158" s="211"/>
      <c r="I158" s="211"/>
      <c r="J158" s="212"/>
    </row>
    <row r="159" spans="2:10" ht="315.75" customHeight="1" thickBot="1" x14ac:dyDescent="0.25">
      <c r="B159" s="216" t="s">
        <v>275</v>
      </c>
      <c r="C159" s="217"/>
      <c r="D159" s="217"/>
      <c r="E159" s="217"/>
      <c r="F159" s="217"/>
      <c r="G159" s="217"/>
      <c r="H159" s="217"/>
      <c r="I159" s="217"/>
      <c r="J159" s="218"/>
    </row>
    <row r="160" spans="2:10" ht="15.75" thickBot="1" x14ac:dyDescent="0.25"/>
    <row r="161" spans="2:10" ht="17.25" thickTop="1" thickBot="1" x14ac:dyDescent="0.3">
      <c r="E161" s="20"/>
      <c r="F161" s="142" t="s">
        <v>40</v>
      </c>
      <c r="G161" s="143"/>
      <c r="H161" s="31"/>
      <c r="I161" s="20"/>
      <c r="J161" s="20"/>
    </row>
    <row r="162" spans="2:10" ht="16.5" thickTop="1" x14ac:dyDescent="0.25">
      <c r="E162" s="32"/>
      <c r="F162" s="22" t="s">
        <v>41</v>
      </c>
      <c r="G162" s="23" t="s">
        <v>42</v>
      </c>
      <c r="H162" s="21"/>
    </row>
    <row r="163" spans="2:10" ht="15.75" thickBot="1" x14ac:dyDescent="0.25">
      <c r="F163" s="24" t="s">
        <v>98</v>
      </c>
      <c r="G163" s="25"/>
      <c r="H163" s="21"/>
    </row>
    <row r="164" spans="2:10" ht="17.25" thickTop="1" thickBot="1" x14ac:dyDescent="0.25">
      <c r="F164" s="27" t="s">
        <v>43</v>
      </c>
      <c r="G164" s="28">
        <f>IF(G163,#REF!/G163,0)</f>
        <v>0</v>
      </c>
      <c r="H164" s="21"/>
    </row>
    <row r="165" spans="2:10" ht="15.75" thickTop="1" x14ac:dyDescent="0.2"/>
    <row r="166" spans="2:10" ht="16.5" thickBot="1" x14ac:dyDescent="0.25">
      <c r="B166" s="144" t="s">
        <v>44</v>
      </c>
      <c r="C166" s="145"/>
      <c r="D166" s="145"/>
      <c r="E166" s="145"/>
      <c r="F166" s="145"/>
      <c r="G166" s="145"/>
      <c r="H166" s="145"/>
      <c r="I166" s="145"/>
      <c r="J166" s="145"/>
    </row>
    <row r="167" spans="2:10" x14ac:dyDescent="0.2">
      <c r="B167" s="210" t="s">
        <v>276</v>
      </c>
      <c r="C167" s="211"/>
      <c r="D167" s="211"/>
      <c r="E167" s="211"/>
      <c r="F167" s="211"/>
      <c r="G167" s="211"/>
      <c r="H167" s="211"/>
      <c r="I167" s="211"/>
      <c r="J167" s="212"/>
    </row>
    <row r="168" spans="2:10" ht="1.5" customHeight="1" x14ac:dyDescent="0.2">
      <c r="B168" s="213"/>
      <c r="C168" s="214"/>
      <c r="D168" s="214"/>
      <c r="E168" s="214"/>
      <c r="F168" s="214"/>
      <c r="G168" s="214"/>
      <c r="H168" s="214"/>
      <c r="I168" s="214"/>
      <c r="J168" s="215"/>
    </row>
    <row r="169" spans="2:10" ht="28.5" customHeight="1" x14ac:dyDescent="0.2">
      <c r="B169" s="213"/>
      <c r="C169" s="214"/>
      <c r="D169" s="214"/>
      <c r="E169" s="214"/>
      <c r="F169" s="214"/>
      <c r="G169" s="214"/>
      <c r="H169" s="214"/>
      <c r="I169" s="214"/>
      <c r="J169" s="215"/>
    </row>
    <row r="170" spans="2:10" ht="24.75" customHeight="1" x14ac:dyDescent="0.2">
      <c r="B170" s="213"/>
      <c r="C170" s="214"/>
      <c r="D170" s="214"/>
      <c r="E170" s="214"/>
      <c r="F170" s="214"/>
      <c r="G170" s="214"/>
      <c r="H170" s="214"/>
      <c r="I170" s="214"/>
      <c r="J170" s="215"/>
    </row>
    <row r="171" spans="2:10" ht="96.75" customHeight="1" x14ac:dyDescent="0.2">
      <c r="B171" s="213"/>
      <c r="C171" s="214"/>
      <c r="D171" s="214"/>
      <c r="E171" s="214"/>
      <c r="F171" s="214"/>
      <c r="G171" s="214"/>
      <c r="H171" s="214"/>
      <c r="I171" s="214"/>
      <c r="J171" s="215"/>
    </row>
    <row r="172" spans="2:10" ht="96.75" customHeight="1" x14ac:dyDescent="0.2">
      <c r="B172" s="213"/>
      <c r="C172" s="214"/>
      <c r="D172" s="214"/>
      <c r="E172" s="214"/>
      <c r="F172" s="214"/>
      <c r="G172" s="214"/>
      <c r="H172" s="214"/>
      <c r="I172" s="214"/>
      <c r="J172" s="215"/>
    </row>
    <row r="173" spans="2:10" ht="96.75" customHeight="1" x14ac:dyDescent="0.2">
      <c r="B173" s="213"/>
      <c r="C173" s="214"/>
      <c r="D173" s="214"/>
      <c r="E173" s="214"/>
      <c r="F173" s="214"/>
      <c r="G173" s="214"/>
      <c r="H173" s="214"/>
      <c r="I173" s="214"/>
      <c r="J173" s="215"/>
    </row>
    <row r="174" spans="2:10" ht="96.75" customHeight="1" x14ac:dyDescent="0.2">
      <c r="B174" s="213"/>
      <c r="C174" s="214"/>
      <c r="D174" s="214"/>
      <c r="E174" s="214"/>
      <c r="F174" s="214"/>
      <c r="G174" s="214"/>
      <c r="H174" s="214"/>
      <c r="I174" s="214"/>
      <c r="J174" s="215"/>
    </row>
    <row r="175" spans="2:10" ht="93.75" customHeight="1" thickBot="1" x14ac:dyDescent="0.25">
      <c r="B175" s="216"/>
      <c r="C175" s="217"/>
      <c r="D175" s="217"/>
      <c r="E175" s="217"/>
      <c r="F175" s="217"/>
      <c r="G175" s="217"/>
      <c r="H175" s="217"/>
      <c r="I175" s="217"/>
      <c r="J175" s="218"/>
    </row>
    <row r="178" spans="2:10" ht="20.25" x14ac:dyDescent="0.2">
      <c r="B178" s="139" t="s">
        <v>38</v>
      </c>
      <c r="C178" s="141"/>
      <c r="D178" s="18">
        <v>6</v>
      </c>
      <c r="E178" s="168" t="s">
        <v>99</v>
      </c>
      <c r="F178" s="169"/>
      <c r="G178" s="169"/>
      <c r="H178" s="169"/>
      <c r="I178" s="169"/>
      <c r="J178" s="170"/>
    </row>
    <row r="179" spans="2:10" x14ac:dyDescent="0.2">
      <c r="E179" s="19"/>
      <c r="F179" s="19"/>
      <c r="G179" s="19"/>
      <c r="H179" s="19"/>
      <c r="I179" s="19"/>
      <c r="J179" s="19"/>
    </row>
    <row r="180" spans="2:10" ht="16.5" x14ac:dyDescent="0.2">
      <c r="B180" s="139" t="s">
        <v>39</v>
      </c>
      <c r="C180" s="140"/>
      <c r="D180" s="141"/>
      <c r="E180" s="168" t="s">
        <v>100</v>
      </c>
      <c r="F180" s="169"/>
      <c r="G180" s="169"/>
      <c r="H180" s="169"/>
      <c r="I180" s="169"/>
      <c r="J180" s="170"/>
    </row>
    <row r="181" spans="2:10" x14ac:dyDescent="0.2">
      <c r="E181" s="20"/>
      <c r="F181" s="20"/>
      <c r="G181" s="20"/>
      <c r="H181" s="20"/>
      <c r="I181" s="20"/>
      <c r="J181" s="20"/>
    </row>
    <row r="182" spans="2:10" ht="15.75" thickBot="1" x14ac:dyDescent="0.25">
      <c r="E182" s="20"/>
      <c r="F182" s="20"/>
      <c r="G182" s="20"/>
      <c r="H182" s="20"/>
      <c r="I182" s="20"/>
      <c r="J182" s="20"/>
    </row>
    <row r="183" spans="2:10" ht="17.25" thickTop="1" thickBot="1" x14ac:dyDescent="0.3">
      <c r="F183" s="142" t="s">
        <v>40</v>
      </c>
      <c r="G183" s="143"/>
      <c r="H183" s="21"/>
    </row>
    <row r="184" spans="2:10" ht="16.5" thickTop="1" x14ac:dyDescent="0.25">
      <c r="F184" s="22" t="s">
        <v>41</v>
      </c>
      <c r="G184" s="23" t="s">
        <v>42</v>
      </c>
      <c r="H184" s="21"/>
    </row>
    <row r="185" spans="2:10" x14ac:dyDescent="0.2">
      <c r="F185" s="24" t="s">
        <v>101</v>
      </c>
      <c r="G185" s="25">
        <v>27</v>
      </c>
      <c r="H185" s="21"/>
    </row>
    <row r="186" spans="2:10" ht="15.75" thickBot="1" x14ac:dyDescent="0.25">
      <c r="F186" s="26" t="s">
        <v>102</v>
      </c>
      <c r="G186" s="34">
        <v>0</v>
      </c>
      <c r="H186" s="21"/>
    </row>
    <row r="187" spans="2:10" ht="17.25" thickTop="1" thickBot="1" x14ac:dyDescent="0.25">
      <c r="F187" s="27" t="s">
        <v>43</v>
      </c>
      <c r="G187" s="28">
        <f>IF(G185,G186/G185,0)</f>
        <v>0</v>
      </c>
      <c r="H187" s="21"/>
    </row>
    <row r="188" spans="2:10" ht="15.75" thickTop="1" x14ac:dyDescent="0.2">
      <c r="F188" s="29"/>
      <c r="G188" s="29"/>
    </row>
    <row r="189" spans="2:10" ht="16.5" thickBot="1" x14ac:dyDescent="0.25">
      <c r="B189" s="144" t="s">
        <v>44</v>
      </c>
      <c r="C189" s="145"/>
      <c r="D189" s="145"/>
      <c r="E189" s="145"/>
      <c r="F189" s="145"/>
      <c r="G189" s="145"/>
      <c r="H189" s="145"/>
      <c r="I189" s="145"/>
      <c r="J189" s="145"/>
    </row>
    <row r="190" spans="2:10" x14ac:dyDescent="0.2">
      <c r="B190" s="192" t="s">
        <v>277</v>
      </c>
      <c r="C190" s="193"/>
      <c r="D190" s="193"/>
      <c r="E190" s="193"/>
      <c r="F190" s="193"/>
      <c r="G190" s="193"/>
      <c r="H190" s="193"/>
      <c r="I190" s="193"/>
      <c r="J190" s="194"/>
    </row>
    <row r="191" spans="2:10" x14ac:dyDescent="0.2">
      <c r="B191" s="195"/>
      <c r="C191" s="196"/>
      <c r="D191" s="196"/>
      <c r="E191" s="196"/>
      <c r="F191" s="196"/>
      <c r="G191" s="196"/>
      <c r="H191" s="196"/>
      <c r="I191" s="196"/>
      <c r="J191" s="197"/>
    </row>
    <row r="192" spans="2:10" x14ac:dyDescent="0.2">
      <c r="B192" s="195"/>
      <c r="C192" s="196"/>
      <c r="D192" s="196"/>
      <c r="E192" s="196"/>
      <c r="F192" s="196"/>
      <c r="G192" s="196"/>
      <c r="H192" s="196"/>
      <c r="I192" s="196"/>
      <c r="J192" s="197"/>
    </row>
    <row r="193" spans="2:10" ht="68.25" customHeight="1" x14ac:dyDescent="0.2">
      <c r="B193" s="195"/>
      <c r="C193" s="196"/>
      <c r="D193" s="196"/>
      <c r="E193" s="196"/>
      <c r="F193" s="196"/>
      <c r="G193" s="196"/>
      <c r="H193" s="196"/>
      <c r="I193" s="196"/>
      <c r="J193" s="197"/>
    </row>
    <row r="194" spans="2:10" ht="60.75" customHeight="1" x14ac:dyDescent="0.2">
      <c r="B194" s="195"/>
      <c r="C194" s="196"/>
      <c r="D194" s="196"/>
      <c r="E194" s="196"/>
      <c r="F194" s="196"/>
      <c r="G194" s="196"/>
      <c r="H194" s="196"/>
      <c r="I194" s="196"/>
      <c r="J194" s="197"/>
    </row>
    <row r="195" spans="2:10" ht="83.25" customHeight="1" x14ac:dyDescent="0.2">
      <c r="B195" s="195"/>
      <c r="C195" s="196"/>
      <c r="D195" s="196"/>
      <c r="E195" s="196"/>
      <c r="F195" s="196"/>
      <c r="G195" s="196"/>
      <c r="H195" s="196"/>
      <c r="I195" s="196"/>
      <c r="J195" s="197"/>
    </row>
    <row r="196" spans="2:10" ht="80.25" customHeight="1" x14ac:dyDescent="0.2">
      <c r="B196" s="195"/>
      <c r="C196" s="196"/>
      <c r="D196" s="196"/>
      <c r="E196" s="196"/>
      <c r="F196" s="196"/>
      <c r="G196" s="196"/>
      <c r="H196" s="196"/>
      <c r="I196" s="196"/>
      <c r="J196" s="197"/>
    </row>
    <row r="197" spans="2:10" ht="81.75" customHeight="1" x14ac:dyDescent="0.2">
      <c r="B197" s="195"/>
      <c r="C197" s="196"/>
      <c r="D197" s="196"/>
      <c r="E197" s="196"/>
      <c r="F197" s="196"/>
      <c r="G197" s="196"/>
      <c r="H197" s="196"/>
      <c r="I197" s="196"/>
      <c r="J197" s="197"/>
    </row>
    <row r="198" spans="2:10" ht="120" customHeight="1" thickBot="1" x14ac:dyDescent="0.25">
      <c r="B198" s="198"/>
      <c r="C198" s="199"/>
      <c r="D198" s="199"/>
      <c r="E198" s="199"/>
      <c r="F198" s="199"/>
      <c r="G198" s="199"/>
      <c r="H198" s="199"/>
      <c r="I198" s="199"/>
      <c r="J198" s="200"/>
    </row>
    <row r="199" spans="2:10" ht="15.75" thickBot="1" x14ac:dyDescent="0.25">
      <c r="F199" s="30"/>
    </row>
    <row r="200" spans="2:10" ht="17.25" thickTop="1" thickBot="1" x14ac:dyDescent="0.3">
      <c r="E200" s="20"/>
      <c r="F200" s="142" t="s">
        <v>40</v>
      </c>
      <c r="G200" s="143"/>
      <c r="H200" s="31"/>
      <c r="I200" s="20"/>
      <c r="J200" s="20"/>
    </row>
    <row r="201" spans="2:10" ht="16.5" thickTop="1" x14ac:dyDescent="0.25">
      <c r="E201" s="32"/>
      <c r="F201" s="22" t="s">
        <v>41</v>
      </c>
      <c r="G201" s="23" t="s">
        <v>42</v>
      </c>
      <c r="H201" s="21"/>
    </row>
    <row r="202" spans="2:10" x14ac:dyDescent="0.2">
      <c r="F202" s="24" t="s">
        <v>101</v>
      </c>
      <c r="G202" s="25"/>
      <c r="H202" s="21"/>
    </row>
    <row r="203" spans="2:10" ht="15.75" thickBot="1" x14ac:dyDescent="0.25">
      <c r="F203" s="26" t="s">
        <v>102</v>
      </c>
      <c r="G203" s="34"/>
      <c r="H203" s="21"/>
    </row>
    <row r="204" spans="2:10" ht="17.25" thickTop="1" thickBot="1" x14ac:dyDescent="0.25">
      <c r="F204" s="27" t="s">
        <v>43</v>
      </c>
      <c r="G204" s="28">
        <f>IF(G202,G203/G202,0)</f>
        <v>0</v>
      </c>
      <c r="H204" s="21"/>
    </row>
    <row r="205" spans="2:10" ht="15.75" thickTop="1" x14ac:dyDescent="0.2"/>
    <row r="206" spans="2:10" ht="16.5" thickBot="1" x14ac:dyDescent="0.25">
      <c r="B206" s="144" t="s">
        <v>44</v>
      </c>
      <c r="C206" s="145"/>
      <c r="D206" s="145"/>
      <c r="E206" s="145"/>
      <c r="F206" s="145"/>
      <c r="G206" s="145"/>
      <c r="H206" s="145"/>
      <c r="I206" s="145"/>
      <c r="J206" s="145"/>
    </row>
    <row r="207" spans="2:10" x14ac:dyDescent="0.2">
      <c r="B207" s="210" t="s">
        <v>278</v>
      </c>
      <c r="C207" s="211"/>
      <c r="D207" s="211"/>
      <c r="E207" s="211"/>
      <c r="F207" s="211"/>
      <c r="G207" s="211"/>
      <c r="H207" s="211"/>
      <c r="I207" s="211"/>
      <c r="J207" s="212"/>
    </row>
    <row r="208" spans="2:10" ht="182.25" customHeight="1" x14ac:dyDescent="0.2">
      <c r="B208" s="213"/>
      <c r="C208" s="214"/>
      <c r="D208" s="214"/>
      <c r="E208" s="214"/>
      <c r="F208" s="214"/>
      <c r="G208" s="214"/>
      <c r="H208" s="214"/>
      <c r="I208" s="214"/>
      <c r="J208" s="215"/>
    </row>
    <row r="209" spans="2:10" ht="32.25" customHeight="1" x14ac:dyDescent="0.2">
      <c r="B209" s="213"/>
      <c r="C209" s="214"/>
      <c r="D209" s="214"/>
      <c r="E209" s="214"/>
      <c r="F209" s="214"/>
      <c r="G209" s="214"/>
      <c r="H209" s="214"/>
      <c r="I209" s="214"/>
      <c r="J209" s="215"/>
    </row>
    <row r="210" spans="2:10" ht="32.25" customHeight="1" x14ac:dyDescent="0.2">
      <c r="B210" s="213"/>
      <c r="C210" s="214"/>
      <c r="D210" s="214"/>
      <c r="E210" s="214"/>
      <c r="F210" s="214"/>
      <c r="G210" s="214"/>
      <c r="H210" s="214"/>
      <c r="I210" s="214"/>
      <c r="J210" s="215"/>
    </row>
    <row r="211" spans="2:10" ht="32.25" customHeight="1" x14ac:dyDescent="0.2">
      <c r="B211" s="213"/>
      <c r="C211" s="214"/>
      <c r="D211" s="214"/>
      <c r="E211" s="214"/>
      <c r="F211" s="214"/>
      <c r="G211" s="214"/>
      <c r="H211" s="214"/>
      <c r="I211" s="214"/>
      <c r="J211" s="215"/>
    </row>
    <row r="212" spans="2:10" ht="32.25" customHeight="1" x14ac:dyDescent="0.2">
      <c r="B212" s="213"/>
      <c r="C212" s="214"/>
      <c r="D212" s="214"/>
      <c r="E212" s="214"/>
      <c r="F212" s="214"/>
      <c r="G212" s="214"/>
      <c r="H212" s="214"/>
      <c r="I212" s="214"/>
      <c r="J212" s="215"/>
    </row>
    <row r="213" spans="2:10" ht="32.25" customHeight="1" x14ac:dyDescent="0.2">
      <c r="B213" s="213"/>
      <c r="C213" s="214"/>
      <c r="D213" s="214"/>
      <c r="E213" s="214"/>
      <c r="F213" s="214"/>
      <c r="G213" s="214"/>
      <c r="H213" s="214"/>
      <c r="I213" s="214"/>
      <c r="J213" s="215"/>
    </row>
    <row r="214" spans="2:10" ht="32.25" customHeight="1" x14ac:dyDescent="0.2">
      <c r="B214" s="213"/>
      <c r="C214" s="214"/>
      <c r="D214" s="214"/>
      <c r="E214" s="214"/>
      <c r="F214" s="214"/>
      <c r="G214" s="214"/>
      <c r="H214" s="214"/>
      <c r="I214" s="214"/>
      <c r="J214" s="215"/>
    </row>
    <row r="215" spans="2:10" ht="32.25" customHeight="1" x14ac:dyDescent="0.2">
      <c r="B215" s="213"/>
      <c r="C215" s="214"/>
      <c r="D215" s="214"/>
      <c r="E215" s="214"/>
      <c r="F215" s="214"/>
      <c r="G215" s="214"/>
      <c r="H215" s="214"/>
      <c r="I215" s="214"/>
      <c r="J215" s="215"/>
    </row>
    <row r="216" spans="2:10" ht="32.25" customHeight="1" x14ac:dyDescent="0.2">
      <c r="B216" s="213"/>
      <c r="C216" s="214"/>
      <c r="D216" s="214"/>
      <c r="E216" s="214"/>
      <c r="F216" s="214"/>
      <c r="G216" s="214"/>
      <c r="H216" s="214"/>
      <c r="I216" s="214"/>
      <c r="J216" s="215"/>
    </row>
    <row r="217" spans="2:10" ht="32.25" customHeight="1" x14ac:dyDescent="0.2">
      <c r="B217" s="213"/>
      <c r="C217" s="214"/>
      <c r="D217" s="214"/>
      <c r="E217" s="214"/>
      <c r="F217" s="214"/>
      <c r="G217" s="214"/>
      <c r="H217" s="214"/>
      <c r="I217" s="214"/>
      <c r="J217" s="215"/>
    </row>
    <row r="218" spans="2:10" ht="32.25" customHeight="1" x14ac:dyDescent="0.2">
      <c r="B218" s="213"/>
      <c r="C218" s="214"/>
      <c r="D218" s="214"/>
      <c r="E218" s="214"/>
      <c r="F218" s="214"/>
      <c r="G218" s="214"/>
      <c r="H218" s="214"/>
      <c r="I218" s="214"/>
      <c r="J218" s="215"/>
    </row>
    <row r="219" spans="2:10" ht="63.75" customHeight="1" x14ac:dyDescent="0.2">
      <c r="B219" s="213"/>
      <c r="C219" s="214"/>
      <c r="D219" s="214"/>
      <c r="E219" s="214"/>
      <c r="F219" s="214"/>
      <c r="G219" s="214"/>
      <c r="H219" s="214"/>
      <c r="I219" s="214"/>
      <c r="J219" s="215"/>
    </row>
    <row r="220" spans="2:10" ht="69.75" customHeight="1" x14ac:dyDescent="0.2">
      <c r="B220" s="213"/>
      <c r="C220" s="214"/>
      <c r="D220" s="214"/>
      <c r="E220" s="214"/>
      <c r="F220" s="214"/>
      <c r="G220" s="214"/>
      <c r="H220" s="214"/>
      <c r="I220" s="214"/>
      <c r="J220" s="215"/>
    </row>
    <row r="221" spans="2:10" ht="57.75" customHeight="1" x14ac:dyDescent="0.2">
      <c r="B221" s="213"/>
      <c r="C221" s="214"/>
      <c r="D221" s="214"/>
      <c r="E221" s="214"/>
      <c r="F221" s="214"/>
      <c r="G221" s="214"/>
      <c r="H221" s="214"/>
      <c r="I221" s="214"/>
      <c r="J221" s="215"/>
    </row>
    <row r="222" spans="2:10" ht="15.75" thickBot="1" x14ac:dyDescent="0.25">
      <c r="B222" s="216"/>
      <c r="C222" s="217"/>
      <c r="D222" s="217"/>
      <c r="E222" s="217"/>
      <c r="F222" s="217"/>
      <c r="G222" s="217"/>
      <c r="H222" s="217"/>
      <c r="I222" s="217"/>
      <c r="J222" s="218"/>
    </row>
    <row r="225" spans="2:10" ht="194.25" customHeight="1" x14ac:dyDescent="0.2">
      <c r="B225" s="139" t="s">
        <v>38</v>
      </c>
      <c r="C225" s="141"/>
      <c r="D225" s="18">
        <v>7</v>
      </c>
      <c r="E225" s="168" t="s">
        <v>103</v>
      </c>
      <c r="F225" s="169"/>
      <c r="G225" s="169"/>
      <c r="H225" s="169"/>
      <c r="I225" s="169"/>
      <c r="J225" s="170"/>
    </row>
    <row r="226" spans="2:10" x14ac:dyDescent="0.2">
      <c r="E226" s="19"/>
      <c r="F226" s="19"/>
      <c r="G226" s="19"/>
      <c r="H226" s="19"/>
      <c r="I226" s="19"/>
      <c r="J226" s="19"/>
    </row>
    <row r="227" spans="2:10" ht="16.5" x14ac:dyDescent="0.2">
      <c r="B227" s="139" t="s">
        <v>39</v>
      </c>
      <c r="C227" s="140"/>
      <c r="D227" s="141"/>
      <c r="E227" s="168" t="s">
        <v>104</v>
      </c>
      <c r="F227" s="169"/>
      <c r="G227" s="169"/>
      <c r="H227" s="169"/>
      <c r="I227" s="169"/>
      <c r="J227" s="170"/>
    </row>
    <row r="228" spans="2:10" x14ac:dyDescent="0.2">
      <c r="E228" s="20"/>
      <c r="F228" s="20"/>
      <c r="G228" s="20"/>
      <c r="H228" s="20"/>
      <c r="I228" s="20"/>
      <c r="J228" s="20"/>
    </row>
    <row r="229" spans="2:10" ht="15.75" thickBot="1" x14ac:dyDescent="0.25">
      <c r="E229" s="20"/>
      <c r="F229" s="20"/>
      <c r="G229" s="20"/>
      <c r="H229" s="20"/>
      <c r="I229" s="20"/>
      <c r="J229" s="20"/>
    </row>
    <row r="230" spans="2:10" ht="17.25" thickTop="1" thickBot="1" x14ac:dyDescent="0.3">
      <c r="F230" s="142" t="s">
        <v>40</v>
      </c>
      <c r="G230" s="143"/>
      <c r="H230" s="21"/>
    </row>
    <row r="231" spans="2:10" ht="16.5" thickTop="1" x14ac:dyDescent="0.25">
      <c r="F231" s="22" t="s">
        <v>41</v>
      </c>
      <c r="G231" s="23" t="s">
        <v>42</v>
      </c>
      <c r="H231" s="21"/>
    </row>
    <row r="232" spans="2:10" ht="15.75" thickBot="1" x14ac:dyDescent="0.25">
      <c r="F232" s="24" t="s">
        <v>104</v>
      </c>
      <c r="G232" s="25">
        <v>1</v>
      </c>
      <c r="H232" s="21"/>
    </row>
    <row r="233" spans="2:10" ht="17.25" thickTop="1" thickBot="1" x14ac:dyDescent="0.25">
      <c r="F233" s="27" t="s">
        <v>43</v>
      </c>
      <c r="G233" s="28" t="e">
        <f>IF(G232,#REF!/G232,0)</f>
        <v>#REF!</v>
      </c>
      <c r="H233" s="21"/>
    </row>
    <row r="234" spans="2:10" ht="15.75" thickTop="1" x14ac:dyDescent="0.2">
      <c r="F234" s="29"/>
      <c r="G234" s="29"/>
    </row>
    <row r="235" spans="2:10" ht="16.5" thickBot="1" x14ac:dyDescent="0.25">
      <c r="B235" s="144" t="s">
        <v>44</v>
      </c>
      <c r="C235" s="145"/>
      <c r="D235" s="145"/>
      <c r="E235" s="145"/>
      <c r="F235" s="145"/>
      <c r="G235" s="145"/>
      <c r="H235" s="145"/>
      <c r="I235" s="145"/>
      <c r="J235" s="145"/>
    </row>
    <row r="236" spans="2:10" x14ac:dyDescent="0.2">
      <c r="B236" s="192" t="s">
        <v>279</v>
      </c>
      <c r="C236" s="193"/>
      <c r="D236" s="193"/>
      <c r="E236" s="193"/>
      <c r="F236" s="193"/>
      <c r="G236" s="193"/>
      <c r="H236" s="193"/>
      <c r="I236" s="193"/>
      <c r="J236" s="194"/>
    </row>
    <row r="237" spans="2:10" x14ac:dyDescent="0.2">
      <c r="B237" s="195"/>
      <c r="C237" s="196"/>
      <c r="D237" s="196"/>
      <c r="E237" s="196"/>
      <c r="F237" s="196"/>
      <c r="G237" s="196"/>
      <c r="H237" s="196"/>
      <c r="I237" s="196"/>
      <c r="J237" s="197"/>
    </row>
    <row r="238" spans="2:10" x14ac:dyDescent="0.2">
      <c r="B238" s="195"/>
      <c r="C238" s="196"/>
      <c r="D238" s="196"/>
      <c r="E238" s="196"/>
      <c r="F238" s="196"/>
      <c r="G238" s="196"/>
      <c r="H238" s="196"/>
      <c r="I238" s="196"/>
      <c r="J238" s="197"/>
    </row>
    <row r="239" spans="2:10" x14ac:dyDescent="0.2">
      <c r="B239" s="195"/>
      <c r="C239" s="196"/>
      <c r="D239" s="196"/>
      <c r="E239" s="196"/>
      <c r="F239" s="196"/>
      <c r="G239" s="196"/>
      <c r="H239" s="196"/>
      <c r="I239" s="196"/>
      <c r="J239" s="197"/>
    </row>
    <row r="240" spans="2:10" x14ac:dyDescent="0.2">
      <c r="B240" s="195"/>
      <c r="C240" s="196"/>
      <c r="D240" s="196"/>
      <c r="E240" s="196"/>
      <c r="F240" s="196"/>
      <c r="G240" s="196"/>
      <c r="H240" s="196"/>
      <c r="I240" s="196"/>
      <c r="J240" s="197"/>
    </row>
    <row r="241" spans="2:10" x14ac:dyDescent="0.2">
      <c r="B241" s="195"/>
      <c r="C241" s="196"/>
      <c r="D241" s="196"/>
      <c r="E241" s="196"/>
      <c r="F241" s="196"/>
      <c r="G241" s="196"/>
      <c r="H241" s="196"/>
      <c r="I241" s="196"/>
      <c r="J241" s="197"/>
    </row>
    <row r="242" spans="2:10" x14ac:dyDescent="0.2">
      <c r="B242" s="195"/>
      <c r="C242" s="196"/>
      <c r="D242" s="196"/>
      <c r="E242" s="196"/>
      <c r="F242" s="196"/>
      <c r="G242" s="196"/>
      <c r="H242" s="196"/>
      <c r="I242" s="196"/>
      <c r="J242" s="197"/>
    </row>
    <row r="243" spans="2:10" ht="296.25" customHeight="1" x14ac:dyDescent="0.2">
      <c r="B243" s="195"/>
      <c r="C243" s="196"/>
      <c r="D243" s="196"/>
      <c r="E243" s="196"/>
      <c r="F243" s="196"/>
      <c r="G243" s="196"/>
      <c r="H243" s="196"/>
      <c r="I243" s="196"/>
      <c r="J243" s="197"/>
    </row>
    <row r="244" spans="2:10" ht="85.5" customHeight="1" thickBot="1" x14ac:dyDescent="0.25">
      <c r="B244" s="198"/>
      <c r="C244" s="199"/>
      <c r="D244" s="199"/>
      <c r="E244" s="199"/>
      <c r="F244" s="199"/>
      <c r="G244" s="199"/>
      <c r="H244" s="199"/>
      <c r="I244" s="199"/>
      <c r="J244" s="200"/>
    </row>
    <row r="245" spans="2:10" ht="15.75" thickBot="1" x14ac:dyDescent="0.25">
      <c r="F245" s="30"/>
    </row>
    <row r="246" spans="2:10" ht="17.25" thickTop="1" thickBot="1" x14ac:dyDescent="0.3">
      <c r="E246" s="20"/>
      <c r="F246" s="142" t="s">
        <v>40</v>
      </c>
      <c r="G246" s="143"/>
      <c r="H246" s="31"/>
      <c r="I246" s="20"/>
      <c r="J246" s="20"/>
    </row>
    <row r="247" spans="2:10" ht="16.5" thickTop="1" x14ac:dyDescent="0.25">
      <c r="E247" s="32"/>
      <c r="F247" s="22" t="s">
        <v>41</v>
      </c>
      <c r="G247" s="23" t="s">
        <v>42</v>
      </c>
      <c r="H247" s="21"/>
    </row>
    <row r="248" spans="2:10" ht="15.75" thickBot="1" x14ac:dyDescent="0.25">
      <c r="F248" s="24" t="s">
        <v>104</v>
      </c>
      <c r="G248" s="25">
        <v>1</v>
      </c>
      <c r="H248" s="21"/>
    </row>
    <row r="249" spans="2:10" ht="17.25" thickTop="1" thickBot="1" x14ac:dyDescent="0.25">
      <c r="F249" s="27" t="s">
        <v>43</v>
      </c>
      <c r="G249" s="28" t="e">
        <f>IF(G248,#REF!/G248,0)</f>
        <v>#REF!</v>
      </c>
      <c r="H249" s="21"/>
    </row>
    <row r="250" spans="2:10" ht="15.75" thickTop="1" x14ac:dyDescent="0.2"/>
    <row r="251" spans="2:10" ht="16.5" thickBot="1" x14ac:dyDescent="0.25">
      <c r="B251" s="144" t="s">
        <v>44</v>
      </c>
      <c r="C251" s="145"/>
      <c r="D251" s="145"/>
      <c r="E251" s="145"/>
      <c r="F251" s="145"/>
      <c r="G251" s="145"/>
      <c r="H251" s="145"/>
      <c r="I251" s="145"/>
      <c r="J251" s="145"/>
    </row>
    <row r="252" spans="2:10" ht="310.5" customHeight="1" x14ac:dyDescent="0.2">
      <c r="B252" s="210" t="s">
        <v>280</v>
      </c>
      <c r="C252" s="211"/>
      <c r="D252" s="211"/>
      <c r="E252" s="211"/>
      <c r="F252" s="211"/>
      <c r="G252" s="211"/>
      <c r="H252" s="211"/>
      <c r="I252" s="211"/>
      <c r="J252" s="212"/>
    </row>
    <row r="253" spans="2:10" ht="199.5" customHeight="1" x14ac:dyDescent="0.2">
      <c r="B253" s="213"/>
      <c r="C253" s="214"/>
      <c r="D253" s="214"/>
      <c r="E253" s="214"/>
      <c r="F253" s="214"/>
      <c r="G253" s="214"/>
      <c r="H253" s="214"/>
      <c r="I253" s="214"/>
      <c r="J253" s="215"/>
    </row>
    <row r="254" spans="2:10" ht="203.25" customHeight="1" x14ac:dyDescent="0.2">
      <c r="B254" s="213"/>
      <c r="C254" s="214"/>
      <c r="D254" s="214"/>
      <c r="E254" s="214"/>
      <c r="F254" s="214"/>
      <c r="G254" s="214"/>
      <c r="H254" s="214"/>
      <c r="I254" s="214"/>
      <c r="J254" s="215"/>
    </row>
    <row r="255" spans="2:10" ht="129.75" customHeight="1" x14ac:dyDescent="0.2">
      <c r="B255" s="213"/>
      <c r="C255" s="214"/>
      <c r="D255" s="214"/>
      <c r="E255" s="214"/>
      <c r="F255" s="214"/>
      <c r="G255" s="214"/>
      <c r="H255" s="214"/>
      <c r="I255" s="214"/>
      <c r="J255" s="215"/>
    </row>
    <row r="256" spans="2:10" ht="129.75" customHeight="1" x14ac:dyDescent="0.2">
      <c r="B256" s="213"/>
      <c r="C256" s="214"/>
      <c r="D256" s="214"/>
      <c r="E256" s="214"/>
      <c r="F256" s="214"/>
      <c r="G256" s="214"/>
      <c r="H256" s="214"/>
      <c r="I256" s="214"/>
      <c r="J256" s="215"/>
    </row>
    <row r="257" spans="2:10" ht="129.75" customHeight="1" x14ac:dyDescent="0.2">
      <c r="B257" s="213"/>
      <c r="C257" s="214"/>
      <c r="D257" s="214"/>
      <c r="E257" s="214"/>
      <c r="F257" s="214"/>
      <c r="G257" s="214"/>
      <c r="H257" s="214"/>
      <c r="I257" s="214"/>
      <c r="J257" s="215"/>
    </row>
    <row r="258" spans="2:10" ht="107.25" customHeight="1" x14ac:dyDescent="0.2">
      <c r="B258" s="213"/>
      <c r="C258" s="214"/>
      <c r="D258" s="214"/>
      <c r="E258" s="214"/>
      <c r="F258" s="214"/>
      <c r="G258" s="214"/>
      <c r="H258" s="214"/>
      <c r="I258" s="214"/>
      <c r="J258" s="215"/>
    </row>
    <row r="259" spans="2:10" ht="210" customHeight="1" x14ac:dyDescent="0.2">
      <c r="B259" s="213" t="s">
        <v>281</v>
      </c>
      <c r="C259" s="214"/>
      <c r="D259" s="214"/>
      <c r="E259" s="214"/>
      <c r="F259" s="214"/>
      <c r="G259" s="214"/>
      <c r="H259" s="223"/>
      <c r="I259" s="223"/>
      <c r="J259" s="224"/>
    </row>
    <row r="260" spans="2:10" ht="210" customHeight="1" x14ac:dyDescent="0.2">
      <c r="B260" s="213" t="s">
        <v>282</v>
      </c>
      <c r="C260" s="214"/>
      <c r="D260" s="214"/>
      <c r="E260" s="214"/>
      <c r="F260" s="214"/>
      <c r="G260" s="214"/>
      <c r="H260" s="75"/>
      <c r="I260" s="75"/>
      <c r="J260" s="71"/>
    </row>
    <row r="261" spans="2:10" ht="409.6" customHeight="1" x14ac:dyDescent="0.2">
      <c r="B261" s="213" t="s">
        <v>283</v>
      </c>
      <c r="C261" s="214"/>
      <c r="D261" s="214"/>
      <c r="E261" s="214"/>
      <c r="F261" s="76"/>
      <c r="G261" s="76"/>
      <c r="H261" s="75"/>
      <c r="I261" s="75"/>
      <c r="J261" s="71"/>
    </row>
    <row r="262" spans="2:10" ht="160.5" customHeight="1" x14ac:dyDescent="0.2">
      <c r="B262" s="70"/>
      <c r="C262" s="77"/>
      <c r="D262" s="77"/>
      <c r="E262" s="77"/>
      <c r="F262" s="76"/>
      <c r="G262" s="76"/>
      <c r="H262" s="75"/>
      <c r="I262" s="75"/>
      <c r="J262" s="71"/>
    </row>
    <row r="263" spans="2:10" ht="329.25" customHeight="1" thickBot="1" x14ac:dyDescent="0.25">
      <c r="B263" s="229" t="s">
        <v>284</v>
      </c>
      <c r="C263" s="230"/>
      <c r="D263" s="230"/>
      <c r="E263" s="230"/>
      <c r="F263" s="78"/>
      <c r="G263" s="79"/>
      <c r="H263" s="79"/>
      <c r="I263" s="79"/>
      <c r="J263" s="80"/>
    </row>
    <row r="266" spans="2:10" ht="145.15" customHeight="1" x14ac:dyDescent="0.2">
      <c r="B266" s="139" t="s">
        <v>38</v>
      </c>
      <c r="C266" s="141"/>
      <c r="D266" s="18">
        <v>8</v>
      </c>
      <c r="E266" s="168" t="s">
        <v>105</v>
      </c>
      <c r="F266" s="169"/>
      <c r="G266" s="169"/>
      <c r="H266" s="169"/>
      <c r="I266" s="169"/>
      <c r="J266" s="170"/>
    </row>
    <row r="267" spans="2:10" x14ac:dyDescent="0.2">
      <c r="E267" s="19"/>
      <c r="F267" s="19"/>
      <c r="G267" s="19"/>
      <c r="H267" s="19"/>
      <c r="I267" s="19"/>
      <c r="J267" s="19"/>
    </row>
    <row r="268" spans="2:10" ht="16.5" x14ac:dyDescent="0.2">
      <c r="B268" s="139" t="s">
        <v>39</v>
      </c>
      <c r="C268" s="140"/>
      <c r="D268" s="141"/>
      <c r="E268" s="168"/>
      <c r="F268" s="169"/>
      <c r="G268" s="169"/>
      <c r="H268" s="169"/>
      <c r="I268" s="169"/>
      <c r="J268" s="170"/>
    </row>
    <row r="269" spans="2:10" x14ac:dyDescent="0.2">
      <c r="E269" s="20"/>
      <c r="F269" s="20"/>
      <c r="G269" s="20"/>
      <c r="H269" s="20"/>
      <c r="I269" s="20"/>
      <c r="J269" s="20"/>
    </row>
    <row r="270" spans="2:10" ht="27.75" customHeight="1" thickBot="1" x14ac:dyDescent="0.25">
      <c r="E270" s="20"/>
      <c r="F270" s="20"/>
      <c r="G270" s="20"/>
      <c r="H270" s="20"/>
      <c r="I270" s="20"/>
      <c r="J270" s="20"/>
    </row>
    <row r="271" spans="2:10" ht="17.25" thickTop="1" thickBot="1" x14ac:dyDescent="0.3">
      <c r="F271" s="142" t="s">
        <v>40</v>
      </c>
      <c r="G271" s="143"/>
      <c r="H271" s="21"/>
    </row>
    <row r="272" spans="2:10" ht="16.5" thickTop="1" x14ac:dyDescent="0.25">
      <c r="F272" s="22" t="s">
        <v>41</v>
      </c>
      <c r="G272" s="23" t="s">
        <v>42</v>
      </c>
      <c r="H272" s="21"/>
    </row>
    <row r="273" spans="2:10" x14ac:dyDescent="0.2">
      <c r="F273" s="24"/>
      <c r="G273" s="25"/>
      <c r="H273" s="21"/>
    </row>
    <row r="274" spans="2:10" ht="15.75" thickBot="1" x14ac:dyDescent="0.25">
      <c r="F274" s="26"/>
      <c r="G274" s="34"/>
      <c r="H274" s="21"/>
    </row>
    <row r="275" spans="2:10" ht="17.25" thickTop="1" thickBot="1" x14ac:dyDescent="0.25">
      <c r="F275" s="27" t="s">
        <v>43</v>
      </c>
      <c r="G275" s="28">
        <f>IF(G273,G274/G273,0)</f>
        <v>0</v>
      </c>
      <c r="H275" s="21"/>
    </row>
    <row r="276" spans="2:10" ht="15.75" thickTop="1" x14ac:dyDescent="0.2">
      <c r="F276" s="29"/>
      <c r="G276" s="29"/>
    </row>
    <row r="277" spans="2:10" ht="16.5" thickBot="1" x14ac:dyDescent="0.25">
      <c r="B277" s="144" t="s">
        <v>44</v>
      </c>
      <c r="C277" s="145"/>
      <c r="D277" s="145"/>
      <c r="E277" s="145"/>
      <c r="F277" s="145"/>
      <c r="G277" s="145"/>
      <c r="H277" s="145"/>
      <c r="I277" s="145"/>
      <c r="J277" s="145"/>
    </row>
    <row r="278" spans="2:10" x14ac:dyDescent="0.2">
      <c r="B278" s="192" t="s">
        <v>285</v>
      </c>
      <c r="C278" s="193"/>
      <c r="D278" s="193"/>
      <c r="E278" s="193"/>
      <c r="F278" s="193"/>
      <c r="G278" s="193"/>
      <c r="H278" s="193"/>
      <c r="I278" s="193"/>
      <c r="J278" s="194"/>
    </row>
    <row r="279" spans="2:10" x14ac:dyDescent="0.2">
      <c r="B279" s="195"/>
      <c r="C279" s="196"/>
      <c r="D279" s="196"/>
      <c r="E279" s="196"/>
      <c r="F279" s="196"/>
      <c r="G279" s="196"/>
      <c r="H279" s="196"/>
      <c r="I279" s="196"/>
      <c r="J279" s="197"/>
    </row>
    <row r="280" spans="2:10" ht="20.25" customHeight="1" thickBot="1" x14ac:dyDescent="0.25">
      <c r="B280" s="198"/>
      <c r="C280" s="199"/>
      <c r="D280" s="199"/>
      <c r="E280" s="199"/>
      <c r="F280" s="199"/>
      <c r="G280" s="199"/>
      <c r="H280" s="199"/>
      <c r="I280" s="199"/>
      <c r="J280" s="200"/>
    </row>
    <row r="281" spans="2:10" ht="15.75" thickBot="1" x14ac:dyDescent="0.25">
      <c r="F281" s="30"/>
    </row>
    <row r="282" spans="2:10" ht="17.25" thickTop="1" thickBot="1" x14ac:dyDescent="0.3">
      <c r="E282" s="20"/>
      <c r="F282" s="154" t="s">
        <v>45</v>
      </c>
      <c r="G282" s="155"/>
      <c r="H282" s="31"/>
      <c r="I282" s="20"/>
      <c r="J282" s="20"/>
    </row>
    <row r="283" spans="2:10" ht="16.5" thickTop="1" x14ac:dyDescent="0.25">
      <c r="E283" s="32"/>
      <c r="F283" s="23" t="s">
        <v>41</v>
      </c>
      <c r="G283" s="33" t="s">
        <v>42</v>
      </c>
      <c r="H283" s="21"/>
    </row>
    <row r="284" spans="2:10" x14ac:dyDescent="0.2">
      <c r="F284" s="24"/>
      <c r="G284" s="25"/>
      <c r="H284" s="21"/>
    </row>
    <row r="285" spans="2:10" ht="15.75" thickBot="1" x14ac:dyDescent="0.25">
      <c r="F285" s="26"/>
      <c r="G285" s="34"/>
      <c r="H285" s="21"/>
    </row>
    <row r="286" spans="2:10" ht="17.25" thickTop="1" thickBot="1" x14ac:dyDescent="0.25">
      <c r="F286" s="27" t="s">
        <v>43</v>
      </c>
      <c r="G286" s="28">
        <f>IF(G284,G285/G284,0)</f>
        <v>0</v>
      </c>
      <c r="H286" s="21"/>
    </row>
    <row r="287" spans="2:10" ht="15.75" thickTop="1" x14ac:dyDescent="0.2"/>
    <row r="288" spans="2:10" ht="16.5" customHeight="1" thickBot="1" x14ac:dyDescent="0.25">
      <c r="B288" s="144" t="s">
        <v>44</v>
      </c>
      <c r="C288" s="145"/>
      <c r="D288" s="145"/>
      <c r="E288" s="145"/>
      <c r="F288" s="145"/>
      <c r="G288" s="145"/>
      <c r="H288" s="145"/>
      <c r="I288" s="145"/>
      <c r="J288" s="145"/>
    </row>
    <row r="289" spans="2:10" x14ac:dyDescent="0.2">
      <c r="B289" s="210" t="s">
        <v>286</v>
      </c>
      <c r="C289" s="211"/>
      <c r="D289" s="211"/>
      <c r="E289" s="211"/>
      <c r="F289" s="211"/>
      <c r="G289" s="211"/>
      <c r="H289" s="211"/>
      <c r="I289" s="211"/>
      <c r="J289" s="212"/>
    </row>
    <row r="290" spans="2:10" ht="12.75" customHeight="1" x14ac:dyDescent="0.2">
      <c r="B290" s="213"/>
      <c r="C290" s="214"/>
      <c r="D290" s="214"/>
      <c r="E290" s="214"/>
      <c r="F290" s="214"/>
      <c r="G290" s="214"/>
      <c r="H290" s="214"/>
      <c r="I290" s="214"/>
      <c r="J290" s="215"/>
    </row>
    <row r="291" spans="2:10" ht="15" hidden="1" customHeight="1" x14ac:dyDescent="0.2">
      <c r="B291" s="213"/>
      <c r="C291" s="214"/>
      <c r="D291" s="214"/>
      <c r="E291" s="214"/>
      <c r="F291" s="214"/>
      <c r="G291" s="214"/>
      <c r="H291" s="214"/>
      <c r="I291" s="214"/>
      <c r="J291" s="215"/>
    </row>
    <row r="292" spans="2:10" ht="15" hidden="1" customHeight="1" x14ac:dyDescent="0.2">
      <c r="B292" s="213"/>
      <c r="C292" s="214"/>
      <c r="D292" s="214"/>
      <c r="E292" s="214"/>
      <c r="F292" s="214"/>
      <c r="G292" s="214"/>
      <c r="H292" s="214"/>
      <c r="I292" s="214"/>
      <c r="J292" s="215"/>
    </row>
    <row r="293" spans="2:10" ht="15" hidden="1" customHeight="1" x14ac:dyDescent="0.2">
      <c r="B293" s="213"/>
      <c r="C293" s="214"/>
      <c r="D293" s="214"/>
      <c r="E293" s="214"/>
      <c r="F293" s="214"/>
      <c r="G293" s="214"/>
      <c r="H293" s="214"/>
      <c r="I293" s="214"/>
      <c r="J293" s="215"/>
    </row>
    <row r="294" spans="2:10" ht="15" hidden="1" customHeight="1" x14ac:dyDescent="0.2">
      <c r="B294" s="213"/>
      <c r="C294" s="214"/>
      <c r="D294" s="214"/>
      <c r="E294" s="214"/>
      <c r="F294" s="214"/>
      <c r="G294" s="214"/>
      <c r="H294" s="214"/>
      <c r="I294" s="214"/>
      <c r="J294" s="215"/>
    </row>
    <row r="295" spans="2:10" ht="15" hidden="1" customHeight="1" thickBot="1" x14ac:dyDescent="0.25">
      <c r="B295" s="213"/>
      <c r="C295" s="214"/>
      <c r="D295" s="214"/>
      <c r="E295" s="214"/>
      <c r="F295" s="214"/>
      <c r="G295" s="214"/>
      <c r="H295" s="214"/>
      <c r="I295" s="214"/>
      <c r="J295" s="215"/>
    </row>
    <row r="296" spans="2:10" ht="15" hidden="1" customHeight="1" thickBot="1" x14ac:dyDescent="0.25">
      <c r="B296" s="213"/>
      <c r="C296" s="214"/>
      <c r="D296" s="214"/>
      <c r="E296" s="214"/>
      <c r="F296" s="214"/>
      <c r="G296" s="214"/>
      <c r="H296" s="214"/>
      <c r="I296" s="214"/>
      <c r="J296" s="215"/>
    </row>
    <row r="297" spans="2:10" ht="15.75" thickBot="1" x14ac:dyDescent="0.25">
      <c r="B297" s="216"/>
      <c r="C297" s="217"/>
      <c r="D297" s="217"/>
      <c r="E297" s="217"/>
      <c r="F297" s="217"/>
      <c r="G297" s="217"/>
      <c r="H297" s="217"/>
      <c r="I297" s="217"/>
      <c r="J297" s="218"/>
    </row>
    <row r="300" spans="2:10" ht="33" customHeight="1" x14ac:dyDescent="0.2">
      <c r="B300" s="139" t="s">
        <v>38</v>
      </c>
      <c r="C300" s="141"/>
      <c r="D300" s="18">
        <v>9</v>
      </c>
      <c r="E300" s="168" t="s">
        <v>106</v>
      </c>
      <c r="F300" s="169"/>
      <c r="G300" s="169"/>
      <c r="H300" s="169"/>
      <c r="I300" s="169"/>
      <c r="J300" s="170"/>
    </row>
    <row r="301" spans="2:10" x14ac:dyDescent="0.2">
      <c r="E301" s="19"/>
      <c r="F301" s="19"/>
      <c r="G301" s="19"/>
      <c r="H301" s="19"/>
      <c r="I301" s="19"/>
      <c r="J301" s="19"/>
    </row>
    <row r="302" spans="2:10" ht="16.5" x14ac:dyDescent="0.2">
      <c r="B302" s="139" t="s">
        <v>39</v>
      </c>
      <c r="C302" s="140"/>
      <c r="D302" s="141"/>
      <c r="E302" s="168"/>
      <c r="F302" s="169"/>
      <c r="G302" s="169"/>
      <c r="H302" s="169"/>
      <c r="I302" s="169"/>
      <c r="J302" s="170"/>
    </row>
    <row r="303" spans="2:10" x14ac:dyDescent="0.2">
      <c r="E303" s="20"/>
      <c r="F303" s="20"/>
      <c r="G303" s="20"/>
      <c r="H303" s="20"/>
      <c r="I303" s="20"/>
      <c r="J303" s="20"/>
    </row>
    <row r="304" spans="2:10" ht="15.75" thickBot="1" x14ac:dyDescent="0.25">
      <c r="E304" s="20"/>
      <c r="F304" s="20"/>
      <c r="G304" s="20"/>
      <c r="H304" s="20"/>
      <c r="I304" s="20"/>
      <c r="J304" s="20"/>
    </row>
    <row r="305" spans="2:10" ht="17.25" thickTop="1" thickBot="1" x14ac:dyDescent="0.3">
      <c r="F305" s="142" t="s">
        <v>40</v>
      </c>
      <c r="G305" s="143"/>
      <c r="H305" s="21"/>
    </row>
    <row r="306" spans="2:10" ht="16.5" thickTop="1" x14ac:dyDescent="0.25">
      <c r="F306" s="22" t="s">
        <v>41</v>
      </c>
      <c r="G306" s="23" t="s">
        <v>42</v>
      </c>
      <c r="H306" s="21"/>
    </row>
    <row r="307" spans="2:10" x14ac:dyDescent="0.2">
      <c r="F307" s="24" t="s">
        <v>287</v>
      </c>
      <c r="G307" s="25">
        <v>27</v>
      </c>
      <c r="H307" s="21"/>
    </row>
    <row r="308" spans="2:10" ht="44.25" customHeight="1" thickBot="1" x14ac:dyDescent="0.25">
      <c r="F308" s="26" t="s">
        <v>288</v>
      </c>
      <c r="G308" s="34">
        <v>31</v>
      </c>
      <c r="H308" s="21"/>
    </row>
    <row r="309" spans="2:10" ht="17.25" thickTop="1" thickBot="1" x14ac:dyDescent="0.25">
      <c r="F309" s="27" t="s">
        <v>43</v>
      </c>
      <c r="G309" s="28">
        <f>IF(G307,G308/G307,0)</f>
        <v>1.1481481481481481</v>
      </c>
      <c r="H309" s="21"/>
    </row>
    <row r="310" spans="2:10" ht="15.75" thickTop="1" x14ac:dyDescent="0.2">
      <c r="F310" s="29"/>
      <c r="G310" s="29"/>
    </row>
    <row r="311" spans="2:10" ht="16.5" thickBot="1" x14ac:dyDescent="0.25">
      <c r="B311" s="144" t="s">
        <v>44</v>
      </c>
      <c r="C311" s="145"/>
      <c r="D311" s="145"/>
      <c r="E311" s="145"/>
      <c r="F311" s="145"/>
      <c r="G311" s="145"/>
      <c r="H311" s="145"/>
      <c r="I311" s="145"/>
      <c r="J311" s="145"/>
    </row>
    <row r="312" spans="2:10" ht="109.5" customHeight="1" x14ac:dyDescent="0.2">
      <c r="B312" s="192" t="s">
        <v>289</v>
      </c>
      <c r="C312" s="193"/>
      <c r="D312" s="193"/>
      <c r="E312" s="193"/>
      <c r="F312" s="193"/>
      <c r="G312" s="193"/>
      <c r="H312" s="193"/>
      <c r="I312" s="193"/>
      <c r="J312" s="194"/>
    </row>
    <row r="313" spans="2:10" ht="92.25" customHeight="1" x14ac:dyDescent="0.2">
      <c r="B313" s="195"/>
      <c r="C313" s="196"/>
      <c r="D313" s="196"/>
      <c r="E313" s="196"/>
      <c r="F313" s="196"/>
      <c r="G313" s="196"/>
      <c r="H313" s="196"/>
      <c r="I313" s="196"/>
      <c r="J313" s="197"/>
    </row>
    <row r="314" spans="2:10" ht="100.5" customHeight="1" x14ac:dyDescent="0.2">
      <c r="B314" s="195"/>
      <c r="C314" s="196"/>
      <c r="D314" s="196"/>
      <c r="E314" s="196"/>
      <c r="F314" s="196"/>
      <c r="G314" s="196"/>
      <c r="H314" s="196"/>
      <c r="I314" s="196"/>
      <c r="J314" s="197"/>
    </row>
    <row r="315" spans="2:10" ht="113.25" customHeight="1" x14ac:dyDescent="0.2">
      <c r="B315" s="195"/>
      <c r="C315" s="196"/>
      <c r="D315" s="196"/>
      <c r="E315" s="196"/>
      <c r="F315" s="196"/>
      <c r="G315" s="196"/>
      <c r="H315" s="196"/>
      <c r="I315" s="196"/>
      <c r="J315" s="197"/>
    </row>
    <row r="316" spans="2:10" x14ac:dyDescent="0.2">
      <c r="B316" s="195"/>
      <c r="C316" s="196"/>
      <c r="D316" s="196"/>
      <c r="E316" s="196"/>
      <c r="F316" s="196"/>
      <c r="G316" s="196"/>
      <c r="H316" s="196"/>
      <c r="I316" s="196"/>
      <c r="J316" s="197"/>
    </row>
    <row r="317" spans="2:10" ht="28.5" customHeight="1" x14ac:dyDescent="0.2">
      <c r="B317" s="195"/>
      <c r="C317" s="196"/>
      <c r="D317" s="196"/>
      <c r="E317" s="196"/>
      <c r="F317" s="196"/>
      <c r="G317" s="196"/>
      <c r="H317" s="196"/>
      <c r="I317" s="196"/>
      <c r="J317" s="197"/>
    </row>
    <row r="318" spans="2:10" x14ac:dyDescent="0.2">
      <c r="B318" s="195"/>
      <c r="C318" s="196"/>
      <c r="D318" s="196"/>
      <c r="E318" s="196"/>
      <c r="F318" s="196"/>
      <c r="G318" s="196"/>
      <c r="H318" s="196"/>
      <c r="I318" s="196"/>
      <c r="J318" s="197"/>
    </row>
    <row r="319" spans="2:10" x14ac:dyDescent="0.2">
      <c r="B319" s="195"/>
      <c r="C319" s="196"/>
      <c r="D319" s="196"/>
      <c r="E319" s="196"/>
      <c r="F319" s="196"/>
      <c r="G319" s="196"/>
      <c r="H319" s="196"/>
      <c r="I319" s="196"/>
      <c r="J319" s="197"/>
    </row>
    <row r="320" spans="2:10" ht="15.75" thickBot="1" x14ac:dyDescent="0.25">
      <c r="B320" s="198"/>
      <c r="C320" s="199"/>
      <c r="D320" s="199"/>
      <c r="E320" s="199"/>
      <c r="F320" s="199"/>
      <c r="G320" s="199"/>
      <c r="H320" s="199"/>
      <c r="I320" s="199"/>
      <c r="J320" s="200"/>
    </row>
    <row r="321" spans="2:10" ht="15.75" thickBot="1" x14ac:dyDescent="0.25">
      <c r="F321" s="30"/>
    </row>
    <row r="322" spans="2:10" ht="17.25" thickTop="1" thickBot="1" x14ac:dyDescent="0.3">
      <c r="E322" s="20"/>
      <c r="F322" s="154" t="s">
        <v>45</v>
      </c>
      <c r="G322" s="155"/>
      <c r="H322" s="31"/>
      <c r="I322" s="20"/>
      <c r="J322" s="20"/>
    </row>
    <row r="323" spans="2:10" ht="16.5" thickTop="1" x14ac:dyDescent="0.25">
      <c r="E323" s="32"/>
      <c r="F323" s="23" t="s">
        <v>41</v>
      </c>
      <c r="G323" s="33" t="s">
        <v>42</v>
      </c>
      <c r="H323" s="21"/>
    </row>
    <row r="324" spans="2:10" x14ac:dyDescent="0.2">
      <c r="F324" s="24" t="s">
        <v>287</v>
      </c>
      <c r="G324" s="25">
        <v>27</v>
      </c>
      <c r="H324" s="21"/>
    </row>
    <row r="325" spans="2:10" ht="39" customHeight="1" thickBot="1" x14ac:dyDescent="0.25">
      <c r="F325" s="26" t="s">
        <v>288</v>
      </c>
      <c r="G325" s="34">
        <v>31</v>
      </c>
      <c r="H325" s="21"/>
    </row>
    <row r="326" spans="2:10" ht="17.25" thickTop="1" thickBot="1" x14ac:dyDescent="0.25">
      <c r="F326" s="27" t="s">
        <v>43</v>
      </c>
      <c r="G326" s="28">
        <f>IF(G324,G325/G324,0)</f>
        <v>1.1481481481481481</v>
      </c>
      <c r="H326" s="21"/>
    </row>
    <row r="327" spans="2:10" ht="15.75" thickTop="1" x14ac:dyDescent="0.2"/>
    <row r="328" spans="2:10" ht="16.5" thickBot="1" x14ac:dyDescent="0.25">
      <c r="B328" s="144" t="s">
        <v>44</v>
      </c>
      <c r="C328" s="145"/>
      <c r="D328" s="145"/>
      <c r="E328" s="145"/>
      <c r="F328" s="145"/>
      <c r="G328" s="145"/>
      <c r="H328" s="145"/>
      <c r="I328" s="145"/>
      <c r="J328" s="145"/>
    </row>
    <row r="329" spans="2:10" x14ac:dyDescent="0.2">
      <c r="B329" s="210" t="s">
        <v>278</v>
      </c>
      <c r="C329" s="211"/>
      <c r="D329" s="211"/>
      <c r="E329" s="211"/>
      <c r="F329" s="211"/>
      <c r="G329" s="211"/>
      <c r="H329" s="211"/>
      <c r="I329" s="211"/>
      <c r="J329" s="212"/>
    </row>
    <row r="330" spans="2:10" x14ac:dyDescent="0.2">
      <c r="B330" s="213"/>
      <c r="C330" s="214"/>
      <c r="D330" s="214"/>
      <c r="E330" s="214"/>
      <c r="F330" s="214"/>
      <c r="G330" s="214"/>
      <c r="H330" s="214"/>
      <c r="I330" s="214"/>
      <c r="J330" s="215"/>
    </row>
    <row r="331" spans="2:10" x14ac:dyDescent="0.2">
      <c r="B331" s="213"/>
      <c r="C331" s="214"/>
      <c r="D331" s="214"/>
      <c r="E331" s="214"/>
      <c r="F331" s="214"/>
      <c r="G331" s="214"/>
      <c r="H331" s="214"/>
      <c r="I331" s="214"/>
      <c r="J331" s="215"/>
    </row>
    <row r="332" spans="2:10" x14ac:dyDescent="0.2">
      <c r="B332" s="213"/>
      <c r="C332" s="214"/>
      <c r="D332" s="214"/>
      <c r="E332" s="214"/>
      <c r="F332" s="214"/>
      <c r="G332" s="214"/>
      <c r="H332" s="214"/>
      <c r="I332" s="214"/>
      <c r="J332" s="215"/>
    </row>
    <row r="333" spans="2:10" x14ac:dyDescent="0.2">
      <c r="B333" s="213"/>
      <c r="C333" s="214"/>
      <c r="D333" s="214"/>
      <c r="E333" s="214"/>
      <c r="F333" s="214"/>
      <c r="G333" s="214"/>
      <c r="H333" s="214"/>
      <c r="I333" s="214"/>
      <c r="J333" s="215"/>
    </row>
    <row r="334" spans="2:10" x14ac:dyDescent="0.2">
      <c r="B334" s="213"/>
      <c r="C334" s="214"/>
      <c r="D334" s="214"/>
      <c r="E334" s="214"/>
      <c r="F334" s="214"/>
      <c r="G334" s="214"/>
      <c r="H334" s="214"/>
      <c r="I334" s="214"/>
      <c r="J334" s="215"/>
    </row>
    <row r="335" spans="2:10" ht="93.75" customHeight="1" x14ac:dyDescent="0.2">
      <c r="B335" s="213"/>
      <c r="C335" s="214"/>
      <c r="D335" s="214"/>
      <c r="E335" s="214"/>
      <c r="F335" s="214"/>
      <c r="G335" s="214"/>
      <c r="H335" s="214"/>
      <c r="I335" s="214"/>
      <c r="J335" s="215"/>
    </row>
    <row r="336" spans="2:10" ht="409.5" customHeight="1" x14ac:dyDescent="0.2">
      <c r="B336" s="213"/>
      <c r="C336" s="214"/>
      <c r="D336" s="214"/>
      <c r="E336" s="214"/>
      <c r="F336" s="214"/>
      <c r="G336" s="214"/>
      <c r="H336" s="214"/>
      <c r="I336" s="214"/>
      <c r="J336" s="215"/>
    </row>
    <row r="337" spans="2:10" ht="137.25" customHeight="1" thickBot="1" x14ac:dyDescent="0.25">
      <c r="B337" s="216"/>
      <c r="C337" s="217"/>
      <c r="D337" s="217"/>
      <c r="E337" s="217"/>
      <c r="F337" s="217"/>
      <c r="G337" s="217"/>
      <c r="H337" s="217"/>
      <c r="I337" s="217"/>
      <c r="J337" s="218"/>
    </row>
    <row r="340" spans="2:10" ht="54.6" customHeight="1" x14ac:dyDescent="0.2">
      <c r="B340" s="139" t="s">
        <v>38</v>
      </c>
      <c r="C340" s="141"/>
      <c r="D340" s="18">
        <v>10</v>
      </c>
      <c r="E340" s="168" t="s">
        <v>107</v>
      </c>
      <c r="F340" s="169"/>
      <c r="G340" s="169"/>
      <c r="H340" s="169"/>
      <c r="I340" s="169"/>
      <c r="J340" s="170"/>
    </row>
    <row r="341" spans="2:10" x14ac:dyDescent="0.2">
      <c r="E341" s="19"/>
      <c r="F341" s="19"/>
      <c r="G341" s="19"/>
      <c r="H341" s="19"/>
      <c r="I341" s="19"/>
      <c r="J341" s="19"/>
    </row>
    <row r="342" spans="2:10" ht="16.5" x14ac:dyDescent="0.2">
      <c r="B342" s="139" t="s">
        <v>39</v>
      </c>
      <c r="C342" s="140"/>
      <c r="D342" s="141"/>
      <c r="E342" s="168" t="s">
        <v>108</v>
      </c>
      <c r="F342" s="169"/>
      <c r="G342" s="169"/>
      <c r="H342" s="169"/>
      <c r="I342" s="169"/>
      <c r="J342" s="170"/>
    </row>
    <row r="343" spans="2:10" x14ac:dyDescent="0.2">
      <c r="E343" s="20"/>
      <c r="F343" s="20"/>
      <c r="G343" s="20"/>
      <c r="H343" s="20"/>
      <c r="I343" s="20"/>
      <c r="J343" s="20"/>
    </row>
    <row r="344" spans="2:10" ht="15.75" thickBot="1" x14ac:dyDescent="0.25">
      <c r="E344" s="20"/>
      <c r="F344" s="20"/>
      <c r="G344" s="20"/>
      <c r="H344" s="20"/>
      <c r="I344" s="20"/>
      <c r="J344" s="20"/>
    </row>
    <row r="345" spans="2:10" ht="17.25" thickTop="1" thickBot="1" x14ac:dyDescent="0.3">
      <c r="F345" s="142" t="s">
        <v>40</v>
      </c>
      <c r="G345" s="143"/>
      <c r="H345" s="21"/>
    </row>
    <row r="346" spans="2:10" ht="16.5" thickTop="1" x14ac:dyDescent="0.25">
      <c r="F346" s="22" t="s">
        <v>41</v>
      </c>
      <c r="G346" s="23" t="s">
        <v>42</v>
      </c>
      <c r="H346" s="21"/>
    </row>
    <row r="347" spans="2:10" ht="15.75" thickBot="1" x14ac:dyDescent="0.25">
      <c r="F347" s="24" t="s">
        <v>108</v>
      </c>
      <c r="G347" s="25">
        <v>100</v>
      </c>
      <c r="H347" s="21"/>
    </row>
    <row r="348" spans="2:10" ht="17.25" thickTop="1" thickBot="1" x14ac:dyDescent="0.25">
      <c r="F348" s="27" t="s">
        <v>43</v>
      </c>
      <c r="G348" s="28" t="e">
        <f>IF(G347,#REF!/G347,0)</f>
        <v>#REF!</v>
      </c>
      <c r="H348" s="21"/>
    </row>
    <row r="349" spans="2:10" ht="15.75" thickTop="1" x14ac:dyDescent="0.2">
      <c r="F349" s="29"/>
      <c r="G349" s="29"/>
    </row>
    <row r="350" spans="2:10" ht="16.5" thickBot="1" x14ac:dyDescent="0.25">
      <c r="B350" s="144" t="s">
        <v>44</v>
      </c>
      <c r="C350" s="145"/>
      <c r="D350" s="145"/>
      <c r="E350" s="145"/>
      <c r="F350" s="145"/>
      <c r="G350" s="145"/>
      <c r="H350" s="145"/>
      <c r="I350" s="145"/>
      <c r="J350" s="145"/>
    </row>
    <row r="351" spans="2:10" x14ac:dyDescent="0.2">
      <c r="B351" s="192" t="s">
        <v>290</v>
      </c>
      <c r="C351" s="193"/>
      <c r="D351" s="193"/>
      <c r="E351" s="193"/>
      <c r="F351" s="193"/>
      <c r="G351" s="193"/>
      <c r="H351" s="193"/>
      <c r="I351" s="193"/>
      <c r="J351" s="194"/>
    </row>
    <row r="352" spans="2:10" x14ac:dyDescent="0.2">
      <c r="B352" s="195"/>
      <c r="C352" s="196"/>
      <c r="D352" s="196"/>
      <c r="E352" s="196"/>
      <c r="F352" s="196"/>
      <c r="G352" s="196"/>
      <c r="H352" s="196"/>
      <c r="I352" s="196"/>
      <c r="J352" s="197"/>
    </row>
    <row r="353" spans="2:10" x14ac:dyDescent="0.2">
      <c r="B353" s="195"/>
      <c r="C353" s="196"/>
      <c r="D353" s="196"/>
      <c r="E353" s="196"/>
      <c r="F353" s="196"/>
      <c r="G353" s="196"/>
      <c r="H353" s="196"/>
      <c r="I353" s="196"/>
      <c r="J353" s="197"/>
    </row>
    <row r="354" spans="2:10" x14ac:dyDescent="0.2">
      <c r="B354" s="195"/>
      <c r="C354" s="196"/>
      <c r="D354" s="196"/>
      <c r="E354" s="196"/>
      <c r="F354" s="196"/>
      <c r="G354" s="196"/>
      <c r="H354" s="196"/>
      <c r="I354" s="196"/>
      <c r="J354" s="197"/>
    </row>
    <row r="355" spans="2:10" ht="15.75" thickBot="1" x14ac:dyDescent="0.25">
      <c r="B355" s="198"/>
      <c r="C355" s="199"/>
      <c r="D355" s="199"/>
      <c r="E355" s="199"/>
      <c r="F355" s="199"/>
      <c r="G355" s="199"/>
      <c r="H355" s="199"/>
      <c r="I355" s="199"/>
      <c r="J355" s="200"/>
    </row>
    <row r="356" spans="2:10" ht="15.75" thickBot="1" x14ac:dyDescent="0.25"/>
    <row r="357" spans="2:10" ht="17.25" thickTop="1" thickBot="1" x14ac:dyDescent="0.3">
      <c r="E357" s="20"/>
      <c r="F357" s="142" t="s">
        <v>45</v>
      </c>
      <c r="G357" s="143"/>
      <c r="H357" s="31"/>
      <c r="I357" s="20"/>
      <c r="J357" s="20"/>
    </row>
    <row r="358" spans="2:10" ht="16.5" thickTop="1" x14ac:dyDescent="0.25">
      <c r="E358" s="32"/>
      <c r="F358" s="22" t="s">
        <v>41</v>
      </c>
      <c r="G358" s="23" t="s">
        <v>42</v>
      </c>
      <c r="H358" s="21"/>
    </row>
    <row r="359" spans="2:10" ht="15.75" thickBot="1" x14ac:dyDescent="0.25">
      <c r="F359" s="24" t="s">
        <v>108</v>
      </c>
      <c r="G359" s="25">
        <v>100</v>
      </c>
      <c r="H359" s="21"/>
    </row>
    <row r="360" spans="2:10" ht="17.25" thickTop="1" thickBot="1" x14ac:dyDescent="0.25">
      <c r="F360" s="27" t="s">
        <v>43</v>
      </c>
      <c r="G360" s="28" t="e">
        <f>IF(G359,#REF!/G359,0)</f>
        <v>#REF!</v>
      </c>
      <c r="H360" s="21"/>
    </row>
    <row r="361" spans="2:10" ht="15.75" thickTop="1" x14ac:dyDescent="0.2"/>
    <row r="362" spans="2:10" ht="16.5" thickBot="1" x14ac:dyDescent="0.25">
      <c r="B362" s="144" t="s">
        <v>44</v>
      </c>
      <c r="C362" s="145"/>
      <c r="D362" s="145"/>
      <c r="E362" s="145"/>
      <c r="F362" s="145"/>
      <c r="G362" s="145"/>
      <c r="H362" s="145"/>
      <c r="I362" s="145"/>
      <c r="J362" s="145"/>
    </row>
    <row r="363" spans="2:10" x14ac:dyDescent="0.2">
      <c r="B363" s="210" t="s">
        <v>291</v>
      </c>
      <c r="C363" s="211"/>
      <c r="D363" s="211"/>
      <c r="E363" s="211"/>
      <c r="F363" s="211"/>
      <c r="G363" s="211"/>
      <c r="H363" s="211"/>
      <c r="I363" s="211"/>
      <c r="J363" s="212"/>
    </row>
    <row r="364" spans="2:10" x14ac:dyDescent="0.2">
      <c r="B364" s="213"/>
      <c r="C364" s="214"/>
      <c r="D364" s="214"/>
      <c r="E364" s="214"/>
      <c r="F364" s="214"/>
      <c r="G364" s="214"/>
      <c r="H364" s="214"/>
      <c r="I364" s="214"/>
      <c r="J364" s="215"/>
    </row>
    <row r="365" spans="2:10" x14ac:dyDescent="0.2">
      <c r="B365" s="213"/>
      <c r="C365" s="214"/>
      <c r="D365" s="214"/>
      <c r="E365" s="214"/>
      <c r="F365" s="214"/>
      <c r="G365" s="214"/>
      <c r="H365" s="214"/>
      <c r="I365" s="214"/>
      <c r="J365" s="215"/>
    </row>
    <row r="366" spans="2:10" x14ac:dyDescent="0.2">
      <c r="B366" s="213"/>
      <c r="C366" s="214"/>
      <c r="D366" s="214"/>
      <c r="E366" s="214"/>
      <c r="F366" s="214"/>
      <c r="G366" s="214"/>
      <c r="H366" s="214"/>
      <c r="I366" s="214"/>
      <c r="J366" s="215"/>
    </row>
    <row r="367" spans="2:10" x14ac:dyDescent="0.2">
      <c r="B367" s="213"/>
      <c r="C367" s="214"/>
      <c r="D367" s="214"/>
      <c r="E367" s="214"/>
      <c r="F367" s="214"/>
      <c r="G367" s="214"/>
      <c r="H367" s="214"/>
      <c r="I367" s="214"/>
      <c r="J367" s="215"/>
    </row>
    <row r="368" spans="2:10" ht="363.75" customHeight="1" x14ac:dyDescent="0.2">
      <c r="B368" s="213"/>
      <c r="C368" s="214"/>
      <c r="D368" s="214"/>
      <c r="E368" s="214"/>
      <c r="F368" s="214"/>
      <c r="G368" s="214"/>
      <c r="H368" s="214"/>
      <c r="I368" s="214"/>
      <c r="J368" s="215"/>
    </row>
    <row r="369" spans="2:10" ht="61.5" customHeight="1" x14ac:dyDescent="0.2">
      <c r="B369" s="213"/>
      <c r="C369" s="214"/>
      <c r="D369" s="214"/>
      <c r="E369" s="214"/>
      <c r="F369" s="214"/>
      <c r="G369" s="214"/>
      <c r="H369" s="214"/>
      <c r="I369" s="214"/>
      <c r="J369" s="215"/>
    </row>
    <row r="370" spans="2:10" ht="96" customHeight="1" x14ac:dyDescent="0.2">
      <c r="B370" s="213"/>
      <c r="C370" s="214"/>
      <c r="D370" s="214"/>
      <c r="E370" s="214"/>
      <c r="F370" s="214"/>
      <c r="G370" s="214"/>
      <c r="H370" s="214"/>
      <c r="I370" s="214"/>
      <c r="J370" s="215"/>
    </row>
    <row r="371" spans="2:10" ht="15.75" thickBot="1" x14ac:dyDescent="0.25">
      <c r="B371" s="216"/>
      <c r="C371" s="217"/>
      <c r="D371" s="217"/>
      <c r="E371" s="217"/>
      <c r="F371" s="217"/>
      <c r="G371" s="217"/>
      <c r="H371" s="217"/>
      <c r="I371" s="217"/>
      <c r="J371" s="218"/>
    </row>
    <row r="374" spans="2:10" ht="20.25" x14ac:dyDescent="0.2">
      <c r="B374" s="139" t="s">
        <v>38</v>
      </c>
      <c r="C374" s="141"/>
      <c r="D374" s="18">
        <v>11</v>
      </c>
      <c r="E374" s="168" t="s">
        <v>109</v>
      </c>
      <c r="F374" s="169"/>
      <c r="G374" s="169"/>
      <c r="H374" s="169"/>
      <c r="I374" s="169"/>
      <c r="J374" s="170"/>
    </row>
    <row r="375" spans="2:10" x14ac:dyDescent="0.2">
      <c r="E375" s="19"/>
      <c r="F375" s="19"/>
      <c r="G375" s="19"/>
      <c r="H375" s="19"/>
      <c r="I375" s="19"/>
      <c r="J375" s="19"/>
    </row>
    <row r="376" spans="2:10" ht="16.5" x14ac:dyDescent="0.2">
      <c r="B376" s="139" t="s">
        <v>39</v>
      </c>
      <c r="C376" s="140"/>
      <c r="D376" s="141"/>
      <c r="E376" s="168" t="s">
        <v>74</v>
      </c>
      <c r="F376" s="169"/>
      <c r="G376" s="169"/>
      <c r="H376" s="169"/>
      <c r="I376" s="169"/>
      <c r="J376" s="170"/>
    </row>
    <row r="377" spans="2:10" x14ac:dyDescent="0.2">
      <c r="E377" s="20"/>
      <c r="F377" s="20"/>
      <c r="G377" s="20"/>
      <c r="H377" s="20"/>
      <c r="I377" s="20"/>
      <c r="J377" s="20"/>
    </row>
    <row r="378" spans="2:10" ht="15.75" thickBot="1" x14ac:dyDescent="0.25">
      <c r="E378" s="20"/>
      <c r="F378" s="20"/>
      <c r="G378" s="20"/>
      <c r="H378" s="20"/>
      <c r="I378" s="20"/>
      <c r="J378" s="20"/>
    </row>
    <row r="379" spans="2:10" ht="17.25" thickTop="1" thickBot="1" x14ac:dyDescent="0.3">
      <c r="F379" s="142" t="s">
        <v>40</v>
      </c>
      <c r="G379" s="143"/>
      <c r="H379" s="21"/>
    </row>
    <row r="380" spans="2:10" ht="16.5" thickTop="1" x14ac:dyDescent="0.25">
      <c r="F380" s="22" t="s">
        <v>41</v>
      </c>
      <c r="G380" s="23" t="s">
        <v>42</v>
      </c>
      <c r="H380" s="21"/>
    </row>
    <row r="381" spans="2:10" x14ac:dyDescent="0.2">
      <c r="F381" s="24"/>
      <c r="G381" s="25"/>
      <c r="H381" s="21"/>
    </row>
    <row r="382" spans="2:10" ht="15.75" thickBot="1" x14ac:dyDescent="0.25">
      <c r="F382" s="26"/>
      <c r="G382" s="34"/>
      <c r="H382" s="21"/>
    </row>
    <row r="383" spans="2:10" ht="17.25" thickTop="1" thickBot="1" x14ac:dyDescent="0.25">
      <c r="F383" s="27" t="s">
        <v>43</v>
      </c>
      <c r="G383" s="28">
        <f>IF(G381,G382/G381,0)</f>
        <v>0</v>
      </c>
      <c r="H383" s="21"/>
    </row>
    <row r="384" spans="2:10" ht="16.5" thickTop="1" thickBot="1" x14ac:dyDescent="0.25">
      <c r="F384" s="29"/>
      <c r="G384" s="29"/>
    </row>
    <row r="385" spans="2:10" ht="16.5" thickBot="1" x14ac:dyDescent="0.25">
      <c r="B385" s="226" t="s">
        <v>44</v>
      </c>
      <c r="C385" s="227"/>
      <c r="D385" s="227"/>
      <c r="E385" s="227"/>
      <c r="F385" s="227"/>
      <c r="G385" s="227"/>
      <c r="H385" s="227"/>
      <c r="I385" s="227"/>
      <c r="J385" s="228"/>
    </row>
    <row r="386" spans="2:10" x14ac:dyDescent="0.2">
      <c r="B386" s="192" t="s">
        <v>292</v>
      </c>
      <c r="C386" s="193"/>
      <c r="D386" s="193"/>
      <c r="E386" s="193"/>
      <c r="F386" s="193"/>
      <c r="G386" s="193"/>
      <c r="H386" s="193"/>
      <c r="I386" s="193"/>
      <c r="J386" s="194"/>
    </row>
    <row r="387" spans="2:10" x14ac:dyDescent="0.2">
      <c r="B387" s="195"/>
      <c r="C387" s="196"/>
      <c r="D387" s="196"/>
      <c r="E387" s="196"/>
      <c r="F387" s="196"/>
      <c r="G387" s="196"/>
      <c r="H387" s="196"/>
      <c r="I387" s="196"/>
      <c r="J387" s="197"/>
    </row>
    <row r="388" spans="2:10" x14ac:dyDescent="0.2">
      <c r="B388" s="195"/>
      <c r="C388" s="196"/>
      <c r="D388" s="196"/>
      <c r="E388" s="196"/>
      <c r="F388" s="196"/>
      <c r="G388" s="196"/>
      <c r="H388" s="196"/>
      <c r="I388" s="196"/>
      <c r="J388" s="197"/>
    </row>
    <row r="389" spans="2:10" ht="15.75" thickBot="1" x14ac:dyDescent="0.25">
      <c r="B389" s="198"/>
      <c r="C389" s="199"/>
      <c r="D389" s="199"/>
      <c r="E389" s="199"/>
      <c r="F389" s="199"/>
      <c r="G389" s="199"/>
      <c r="H389" s="199"/>
      <c r="I389" s="199"/>
      <c r="J389" s="200"/>
    </row>
    <row r="390" spans="2:10" ht="15.75" thickBot="1" x14ac:dyDescent="0.25"/>
    <row r="391" spans="2:10" ht="17.25" thickTop="1" thickBot="1" x14ac:dyDescent="0.3">
      <c r="E391" s="20"/>
      <c r="F391" s="154" t="s">
        <v>45</v>
      </c>
      <c r="G391" s="155"/>
      <c r="H391" s="31"/>
      <c r="I391" s="20"/>
      <c r="J391" s="20"/>
    </row>
    <row r="392" spans="2:10" ht="16.5" thickTop="1" x14ac:dyDescent="0.25">
      <c r="E392" s="32"/>
      <c r="F392" s="23" t="s">
        <v>41</v>
      </c>
      <c r="G392" s="33" t="s">
        <v>42</v>
      </c>
      <c r="H392" s="21"/>
    </row>
    <row r="393" spans="2:10" x14ac:dyDescent="0.2">
      <c r="F393" s="24"/>
      <c r="G393" s="25"/>
      <c r="H393" s="21"/>
    </row>
    <row r="394" spans="2:10" ht="15.75" thickBot="1" x14ac:dyDescent="0.25">
      <c r="F394" s="26"/>
      <c r="G394" s="34"/>
      <c r="H394" s="21"/>
    </row>
    <row r="395" spans="2:10" ht="17.25" thickTop="1" thickBot="1" x14ac:dyDescent="0.25">
      <c r="F395" s="27" t="s">
        <v>43</v>
      </c>
      <c r="G395" s="28">
        <f>IF(G393,G394/G393,0)</f>
        <v>0</v>
      </c>
      <c r="H395" s="21"/>
    </row>
    <row r="396" spans="2:10" ht="15.75" thickTop="1" x14ac:dyDescent="0.2"/>
    <row r="397" spans="2:10" ht="16.5" thickBot="1" x14ac:dyDescent="0.25">
      <c r="B397" s="144" t="s">
        <v>44</v>
      </c>
      <c r="C397" s="145"/>
      <c r="D397" s="145"/>
      <c r="E397" s="145"/>
      <c r="F397" s="145"/>
      <c r="G397" s="145"/>
      <c r="H397" s="145"/>
      <c r="I397" s="145"/>
      <c r="J397" s="145"/>
    </row>
    <row r="398" spans="2:10" ht="117.75" customHeight="1" x14ac:dyDescent="0.2">
      <c r="B398" s="63" t="s">
        <v>293</v>
      </c>
      <c r="C398" s="64"/>
      <c r="D398" s="64"/>
      <c r="E398" s="64"/>
      <c r="F398" s="64"/>
      <c r="G398" s="64"/>
      <c r="H398" s="64"/>
      <c r="I398" s="64"/>
      <c r="J398" s="65"/>
    </row>
    <row r="399" spans="2:10" ht="117.75" customHeight="1" x14ac:dyDescent="0.2">
      <c r="B399" s="66"/>
      <c r="C399" s="20"/>
      <c r="D399" s="20"/>
      <c r="E399" s="20"/>
      <c r="F399" s="20"/>
      <c r="G399" s="20"/>
      <c r="H399" s="20"/>
      <c r="I399" s="20"/>
      <c r="J399" s="67"/>
    </row>
    <row r="400" spans="2:10" ht="117.75" customHeight="1" x14ac:dyDescent="0.2">
      <c r="B400" s="66"/>
      <c r="C400" s="20"/>
      <c r="D400" s="20"/>
      <c r="E400" s="20"/>
      <c r="F400" s="20"/>
      <c r="G400" s="20"/>
      <c r="H400" s="20"/>
      <c r="I400" s="20"/>
      <c r="J400" s="67"/>
    </row>
    <row r="401" spans="2:10" ht="117.75" customHeight="1" x14ac:dyDescent="0.2">
      <c r="B401" s="66"/>
      <c r="C401" s="20"/>
      <c r="D401" s="20"/>
      <c r="E401" s="20"/>
      <c r="F401" s="20"/>
      <c r="G401" s="20"/>
      <c r="H401" s="20"/>
      <c r="I401" s="20"/>
      <c r="J401" s="67"/>
    </row>
    <row r="402" spans="2:10" ht="117.75" customHeight="1" x14ac:dyDescent="0.2">
      <c r="B402" s="66"/>
      <c r="C402" s="20"/>
      <c r="D402" s="20"/>
      <c r="E402" s="20"/>
      <c r="F402" s="20"/>
      <c r="G402" s="20"/>
      <c r="H402" s="20"/>
      <c r="I402" s="20"/>
      <c r="J402" s="67"/>
    </row>
    <row r="403" spans="2:10" ht="117.75" customHeight="1" x14ac:dyDescent="0.2">
      <c r="B403" s="213" t="s">
        <v>294</v>
      </c>
      <c r="C403" s="214"/>
      <c r="D403" s="214"/>
      <c r="E403" s="214"/>
      <c r="F403" s="20"/>
      <c r="G403" s="20"/>
      <c r="H403" s="20"/>
      <c r="I403" s="20"/>
      <c r="J403" s="67"/>
    </row>
    <row r="404" spans="2:10" ht="117.75" customHeight="1" x14ac:dyDescent="0.2">
      <c r="B404" s="213"/>
      <c r="C404" s="214"/>
      <c r="D404" s="214"/>
      <c r="E404" s="214"/>
      <c r="F404" s="20"/>
      <c r="G404" s="20"/>
      <c r="H404" s="20"/>
      <c r="I404" s="20"/>
      <c r="J404" s="67"/>
    </row>
    <row r="405" spans="2:10" ht="63" customHeight="1" x14ac:dyDescent="0.2">
      <c r="B405" s="213"/>
      <c r="C405" s="214"/>
      <c r="D405" s="214"/>
      <c r="E405" s="214"/>
      <c r="F405" s="20"/>
      <c r="G405" s="20"/>
      <c r="H405" s="20"/>
      <c r="I405" s="20"/>
      <c r="J405" s="67"/>
    </row>
    <row r="406" spans="2:10" ht="117.75" customHeight="1" thickBot="1" x14ac:dyDescent="0.25">
      <c r="B406" s="216"/>
      <c r="C406" s="217"/>
      <c r="D406" s="217"/>
      <c r="E406" s="217"/>
      <c r="F406" s="68"/>
      <c r="G406" s="68"/>
      <c r="H406" s="68"/>
      <c r="I406" s="68"/>
      <c r="J406" s="69"/>
    </row>
    <row r="409" spans="2:10" ht="20.25" x14ac:dyDescent="0.2">
      <c r="B409" s="139" t="s">
        <v>38</v>
      </c>
      <c r="C409" s="141"/>
      <c r="D409" s="18">
        <v>12</v>
      </c>
      <c r="E409" s="168" t="s">
        <v>110</v>
      </c>
      <c r="F409" s="169"/>
      <c r="G409" s="169"/>
      <c r="H409" s="169"/>
      <c r="I409" s="169"/>
      <c r="J409" s="170"/>
    </row>
    <row r="410" spans="2:10" x14ac:dyDescent="0.2">
      <c r="E410" s="19"/>
      <c r="F410" s="19"/>
      <c r="G410" s="19"/>
      <c r="H410" s="19"/>
      <c r="I410" s="19"/>
      <c r="J410" s="19"/>
    </row>
    <row r="411" spans="2:10" ht="16.5" x14ac:dyDescent="0.2">
      <c r="B411" s="139" t="s">
        <v>39</v>
      </c>
      <c r="C411" s="140"/>
      <c r="D411" s="141"/>
      <c r="E411" s="168" t="s">
        <v>111</v>
      </c>
      <c r="F411" s="169"/>
      <c r="G411" s="169"/>
      <c r="H411" s="169"/>
      <c r="I411" s="169"/>
      <c r="J411" s="170"/>
    </row>
    <row r="412" spans="2:10" x14ac:dyDescent="0.2">
      <c r="E412" s="20"/>
      <c r="F412" s="20"/>
      <c r="G412" s="20"/>
      <c r="H412" s="20"/>
      <c r="I412" s="20"/>
      <c r="J412" s="20"/>
    </row>
    <row r="413" spans="2:10" ht="15.75" thickBot="1" x14ac:dyDescent="0.25">
      <c r="E413" s="20"/>
      <c r="F413" s="20"/>
      <c r="G413" s="20"/>
      <c r="H413" s="20"/>
      <c r="I413" s="20"/>
      <c r="J413" s="20"/>
    </row>
    <row r="414" spans="2:10" ht="17.25" thickTop="1" thickBot="1" x14ac:dyDescent="0.3">
      <c r="F414" s="142" t="s">
        <v>40</v>
      </c>
      <c r="G414" s="143"/>
      <c r="H414" s="21"/>
    </row>
    <row r="415" spans="2:10" ht="16.5" thickTop="1" x14ac:dyDescent="0.25">
      <c r="F415" s="22" t="s">
        <v>41</v>
      </c>
      <c r="G415" s="23" t="s">
        <v>42</v>
      </c>
      <c r="H415" s="21"/>
    </row>
    <row r="416" spans="2:10" ht="15.75" x14ac:dyDescent="0.25">
      <c r="F416" s="24" t="s">
        <v>112</v>
      </c>
      <c r="G416" s="35">
        <v>324</v>
      </c>
      <c r="H416" s="21"/>
    </row>
    <row r="417" spans="2:10" ht="30.75" thickBot="1" x14ac:dyDescent="0.25">
      <c r="F417" s="24" t="s">
        <v>113</v>
      </c>
      <c r="G417" s="25">
        <v>329</v>
      </c>
      <c r="H417" s="21"/>
    </row>
    <row r="418" spans="2:10" ht="17.25" thickTop="1" thickBot="1" x14ac:dyDescent="0.25">
      <c r="F418" s="27" t="s">
        <v>43</v>
      </c>
      <c r="G418" s="28">
        <v>0.98480000000000001</v>
      </c>
      <c r="H418" s="21"/>
    </row>
    <row r="419" spans="2:10" ht="15.75" thickTop="1" x14ac:dyDescent="0.2">
      <c r="F419" s="29"/>
      <c r="G419" s="29"/>
    </row>
    <row r="420" spans="2:10" ht="16.5" thickBot="1" x14ac:dyDescent="0.25">
      <c r="B420" s="144" t="s">
        <v>44</v>
      </c>
      <c r="C420" s="145"/>
      <c r="D420" s="145"/>
      <c r="E420" s="145"/>
      <c r="F420" s="145"/>
      <c r="G420" s="145"/>
      <c r="H420" s="145"/>
      <c r="I420" s="145"/>
      <c r="J420" s="145"/>
    </row>
    <row r="421" spans="2:10" x14ac:dyDescent="0.2">
      <c r="B421" s="192" t="s">
        <v>295</v>
      </c>
      <c r="C421" s="193"/>
      <c r="D421" s="193"/>
      <c r="E421" s="193"/>
      <c r="F421" s="193"/>
      <c r="G421" s="193"/>
      <c r="H421" s="193"/>
      <c r="I421" s="193"/>
      <c r="J421" s="194"/>
    </row>
    <row r="422" spans="2:10" x14ac:dyDescent="0.2">
      <c r="B422" s="195"/>
      <c r="C422" s="196"/>
      <c r="D422" s="196"/>
      <c r="E422" s="196"/>
      <c r="F422" s="196"/>
      <c r="G422" s="196"/>
      <c r="H422" s="196"/>
      <c r="I422" s="196"/>
      <c r="J422" s="197"/>
    </row>
    <row r="423" spans="2:10" x14ac:dyDescent="0.2">
      <c r="B423" s="195"/>
      <c r="C423" s="196"/>
      <c r="D423" s="196"/>
      <c r="E423" s="196"/>
      <c r="F423" s="196"/>
      <c r="G423" s="196"/>
      <c r="H423" s="196"/>
      <c r="I423" s="196"/>
      <c r="J423" s="197"/>
    </row>
    <row r="424" spans="2:10" x14ac:dyDescent="0.2">
      <c r="B424" s="195"/>
      <c r="C424" s="196"/>
      <c r="D424" s="196"/>
      <c r="E424" s="196"/>
      <c r="F424" s="196"/>
      <c r="G424" s="196"/>
      <c r="H424" s="196"/>
      <c r="I424" s="196"/>
      <c r="J424" s="197"/>
    </row>
    <row r="425" spans="2:10" x14ac:dyDescent="0.2">
      <c r="B425" s="195"/>
      <c r="C425" s="196"/>
      <c r="D425" s="196"/>
      <c r="E425" s="196"/>
      <c r="F425" s="196"/>
      <c r="G425" s="196"/>
      <c r="H425" s="196"/>
      <c r="I425" s="196"/>
      <c r="J425" s="197"/>
    </row>
    <row r="426" spans="2:10" x14ac:dyDescent="0.2">
      <c r="B426" s="195"/>
      <c r="C426" s="196"/>
      <c r="D426" s="196"/>
      <c r="E426" s="196"/>
      <c r="F426" s="196"/>
      <c r="G426" s="196"/>
      <c r="H426" s="196"/>
      <c r="I426" s="196"/>
      <c r="J426" s="197"/>
    </row>
    <row r="427" spans="2:10" x14ac:dyDescent="0.2">
      <c r="B427" s="195"/>
      <c r="C427" s="196"/>
      <c r="D427" s="196"/>
      <c r="E427" s="196"/>
      <c r="F427" s="196"/>
      <c r="G427" s="196"/>
      <c r="H427" s="196"/>
      <c r="I427" s="196"/>
      <c r="J427" s="197"/>
    </row>
    <row r="428" spans="2:10" x14ac:dyDescent="0.2">
      <c r="B428" s="195"/>
      <c r="C428" s="196"/>
      <c r="D428" s="196"/>
      <c r="E428" s="196"/>
      <c r="F428" s="196"/>
      <c r="G428" s="196"/>
      <c r="H428" s="196"/>
      <c r="I428" s="196"/>
      <c r="J428" s="197"/>
    </row>
    <row r="429" spans="2:10" ht="15.75" thickBot="1" x14ac:dyDescent="0.25">
      <c r="B429" s="198"/>
      <c r="C429" s="199"/>
      <c r="D429" s="199"/>
      <c r="E429" s="199"/>
      <c r="F429" s="199"/>
      <c r="G429" s="199"/>
      <c r="H429" s="199"/>
      <c r="I429" s="199"/>
      <c r="J429" s="200"/>
    </row>
    <row r="430" spans="2:10" ht="15.75" thickBot="1" x14ac:dyDescent="0.25">
      <c r="F430" s="30"/>
    </row>
    <row r="431" spans="2:10" ht="17.25" thickTop="1" thickBot="1" x14ac:dyDescent="0.3">
      <c r="E431" s="20"/>
      <c r="F431" s="142" t="s">
        <v>45</v>
      </c>
      <c r="G431" s="143"/>
      <c r="H431" s="31"/>
      <c r="I431" s="20"/>
      <c r="J431" s="20"/>
    </row>
    <row r="432" spans="2:10" ht="17.25" thickTop="1" thickBot="1" x14ac:dyDescent="0.3">
      <c r="E432" s="32"/>
      <c r="F432" s="22" t="s">
        <v>41</v>
      </c>
      <c r="G432" s="81" t="s">
        <v>42</v>
      </c>
    </row>
    <row r="433" spans="2:10" ht="17.25" thickTop="1" thickBot="1" x14ac:dyDescent="0.3">
      <c r="F433" s="24" t="s">
        <v>112</v>
      </c>
      <c r="G433" s="81">
        <v>324</v>
      </c>
    </row>
    <row r="434" spans="2:10" ht="31.5" thickTop="1" thickBot="1" x14ac:dyDescent="0.25">
      <c r="F434" s="24" t="s">
        <v>113</v>
      </c>
      <c r="G434" s="82">
        <v>329</v>
      </c>
    </row>
    <row r="435" spans="2:10" ht="17.25" thickTop="1" thickBot="1" x14ac:dyDescent="0.25">
      <c r="F435" s="27" t="s">
        <v>43</v>
      </c>
      <c r="G435" s="83">
        <v>0.98480000000000001</v>
      </c>
    </row>
    <row r="436" spans="2:10" ht="16.5" thickTop="1" x14ac:dyDescent="0.2">
      <c r="F436" s="36"/>
      <c r="G436" s="37"/>
    </row>
    <row r="437" spans="2:10" ht="16.5" thickBot="1" x14ac:dyDescent="0.25">
      <c r="B437" s="144" t="s">
        <v>44</v>
      </c>
      <c r="C437" s="145"/>
      <c r="D437" s="145"/>
      <c r="E437" s="145"/>
      <c r="F437" s="145"/>
      <c r="G437" s="145"/>
      <c r="H437" s="145"/>
      <c r="I437" s="145"/>
      <c r="J437" s="145"/>
    </row>
    <row r="438" spans="2:10" x14ac:dyDescent="0.2">
      <c r="B438" s="210" t="s">
        <v>296</v>
      </c>
      <c r="C438" s="211"/>
      <c r="D438" s="211"/>
      <c r="E438" s="211"/>
      <c r="F438" s="211"/>
      <c r="G438" s="211"/>
      <c r="H438" s="211"/>
      <c r="I438" s="211"/>
      <c r="J438" s="212"/>
    </row>
    <row r="439" spans="2:10" x14ac:dyDescent="0.2">
      <c r="B439" s="213"/>
      <c r="C439" s="214"/>
      <c r="D439" s="214"/>
      <c r="E439" s="214"/>
      <c r="F439" s="214"/>
      <c r="G439" s="214"/>
      <c r="H439" s="214"/>
      <c r="I439" s="214"/>
      <c r="J439" s="215"/>
    </row>
    <row r="440" spans="2:10" x14ac:dyDescent="0.2">
      <c r="B440" s="213"/>
      <c r="C440" s="214"/>
      <c r="D440" s="214"/>
      <c r="E440" s="214"/>
      <c r="F440" s="214"/>
      <c r="G440" s="214"/>
      <c r="H440" s="214"/>
      <c r="I440" s="214"/>
      <c r="J440" s="215"/>
    </row>
    <row r="441" spans="2:10" x14ac:dyDescent="0.2">
      <c r="B441" s="213"/>
      <c r="C441" s="214"/>
      <c r="D441" s="214"/>
      <c r="E441" s="214"/>
      <c r="F441" s="214"/>
      <c r="G441" s="214"/>
      <c r="H441" s="214"/>
      <c r="I441" s="214"/>
      <c r="J441" s="215"/>
    </row>
    <row r="442" spans="2:10" x14ac:dyDescent="0.2">
      <c r="B442" s="213"/>
      <c r="C442" s="214"/>
      <c r="D442" s="214"/>
      <c r="E442" s="214"/>
      <c r="F442" s="214"/>
      <c r="G442" s="214"/>
      <c r="H442" s="214"/>
      <c r="I442" s="214"/>
      <c r="J442" s="215"/>
    </row>
    <row r="443" spans="2:10" x14ac:dyDescent="0.2">
      <c r="B443" s="213"/>
      <c r="C443" s="214"/>
      <c r="D443" s="214"/>
      <c r="E443" s="214"/>
      <c r="F443" s="214"/>
      <c r="G443" s="214"/>
      <c r="H443" s="214"/>
      <c r="I443" s="214"/>
      <c r="J443" s="215"/>
    </row>
    <row r="444" spans="2:10" x14ac:dyDescent="0.2">
      <c r="B444" s="213"/>
      <c r="C444" s="214"/>
      <c r="D444" s="214"/>
      <c r="E444" s="214"/>
      <c r="F444" s="214"/>
      <c r="G444" s="214"/>
      <c r="H444" s="214"/>
      <c r="I444" s="214"/>
      <c r="J444" s="215"/>
    </row>
    <row r="445" spans="2:10" x14ac:dyDescent="0.2">
      <c r="B445" s="213"/>
      <c r="C445" s="214"/>
      <c r="D445" s="214"/>
      <c r="E445" s="214"/>
      <c r="F445" s="214"/>
      <c r="G445" s="214"/>
      <c r="H445" s="214"/>
      <c r="I445" s="214"/>
      <c r="J445" s="215"/>
    </row>
    <row r="446" spans="2:10" ht="15.75" thickBot="1" x14ac:dyDescent="0.25">
      <c r="B446" s="216"/>
      <c r="C446" s="217"/>
      <c r="D446" s="217"/>
      <c r="E446" s="217"/>
      <c r="F446" s="217"/>
      <c r="G446" s="217"/>
      <c r="H446" s="217"/>
      <c r="I446" s="217"/>
      <c r="J446" s="218"/>
    </row>
    <row r="449" spans="2:10" ht="20.25" x14ac:dyDescent="0.2">
      <c r="B449" s="139" t="s">
        <v>38</v>
      </c>
      <c r="C449" s="141"/>
      <c r="D449" s="18">
        <v>13</v>
      </c>
      <c r="E449" s="168" t="s">
        <v>114</v>
      </c>
      <c r="F449" s="169"/>
      <c r="G449" s="169"/>
      <c r="H449" s="169"/>
      <c r="I449" s="169"/>
      <c r="J449" s="170"/>
    </row>
    <row r="450" spans="2:10" x14ac:dyDescent="0.2">
      <c r="E450" s="19"/>
      <c r="F450" s="19"/>
      <c r="G450" s="19"/>
      <c r="H450" s="19"/>
      <c r="I450" s="19"/>
      <c r="J450" s="19"/>
    </row>
    <row r="451" spans="2:10" ht="63" customHeight="1" x14ac:dyDescent="0.2">
      <c r="B451" s="139" t="s">
        <v>39</v>
      </c>
      <c r="C451" s="140"/>
      <c r="D451" s="141"/>
      <c r="E451" s="168" t="s">
        <v>115</v>
      </c>
      <c r="F451" s="169"/>
      <c r="G451" s="169"/>
      <c r="H451" s="169"/>
      <c r="I451" s="169"/>
      <c r="J451" s="170"/>
    </row>
    <row r="452" spans="2:10" x14ac:dyDescent="0.2">
      <c r="E452" s="20"/>
      <c r="F452" s="20"/>
      <c r="G452" s="20"/>
      <c r="H452" s="20"/>
      <c r="I452" s="20"/>
      <c r="J452" s="20"/>
    </row>
    <row r="453" spans="2:10" ht="15.75" thickBot="1" x14ac:dyDescent="0.25">
      <c r="E453" s="20"/>
      <c r="F453" s="20"/>
      <c r="G453" s="20"/>
      <c r="H453" s="20"/>
      <c r="I453" s="20"/>
      <c r="J453" s="20"/>
    </row>
    <row r="454" spans="2:10" ht="17.25" thickTop="1" thickBot="1" x14ac:dyDescent="0.3">
      <c r="F454" s="142" t="s">
        <v>40</v>
      </c>
      <c r="G454" s="143"/>
      <c r="H454" s="21"/>
    </row>
    <row r="455" spans="2:10" ht="16.5" thickTop="1" x14ac:dyDescent="0.25">
      <c r="F455" s="22" t="s">
        <v>41</v>
      </c>
      <c r="G455" s="23" t="s">
        <v>42</v>
      </c>
      <c r="H455" s="21"/>
    </row>
    <row r="456" spans="2:10" ht="90.75" thickBot="1" x14ac:dyDescent="0.25">
      <c r="F456" s="24" t="s">
        <v>115</v>
      </c>
      <c r="G456" s="74">
        <v>0.5</v>
      </c>
      <c r="H456" s="21"/>
    </row>
    <row r="457" spans="2:10" ht="17.25" thickTop="1" thickBot="1" x14ac:dyDescent="0.25">
      <c r="F457" s="27" t="s">
        <v>43</v>
      </c>
      <c r="G457" s="28">
        <v>0.5</v>
      </c>
      <c r="H457" s="21"/>
    </row>
    <row r="458" spans="2:10" ht="15.75" thickTop="1" x14ac:dyDescent="0.2">
      <c r="F458" s="29"/>
      <c r="G458" s="29"/>
    </row>
    <row r="459" spans="2:10" ht="16.5" thickBot="1" x14ac:dyDescent="0.25">
      <c r="B459" s="144" t="s">
        <v>44</v>
      </c>
      <c r="C459" s="145"/>
      <c r="D459" s="145"/>
      <c r="E459" s="145"/>
      <c r="F459" s="145"/>
      <c r="G459" s="145"/>
      <c r="H459" s="145"/>
      <c r="I459" s="145"/>
      <c r="J459" s="145"/>
    </row>
    <row r="460" spans="2:10" x14ac:dyDescent="0.2">
      <c r="B460" s="192" t="s">
        <v>297</v>
      </c>
      <c r="C460" s="193"/>
      <c r="D460" s="193"/>
      <c r="E460" s="193"/>
      <c r="F460" s="193"/>
      <c r="G460" s="193"/>
      <c r="H460" s="193"/>
      <c r="I460" s="193"/>
      <c r="J460" s="194"/>
    </row>
    <row r="461" spans="2:10" x14ac:dyDescent="0.2">
      <c r="B461" s="195"/>
      <c r="C461" s="196"/>
      <c r="D461" s="196"/>
      <c r="E461" s="196"/>
      <c r="F461" s="196"/>
      <c r="G461" s="196"/>
      <c r="H461" s="196"/>
      <c r="I461" s="196"/>
      <c r="J461" s="197"/>
    </row>
    <row r="462" spans="2:10" x14ac:dyDescent="0.2">
      <c r="B462" s="195"/>
      <c r="C462" s="196"/>
      <c r="D462" s="196"/>
      <c r="E462" s="196"/>
      <c r="F462" s="196"/>
      <c r="G462" s="196"/>
      <c r="H462" s="196"/>
      <c r="I462" s="196"/>
      <c r="J462" s="197"/>
    </row>
    <row r="463" spans="2:10" x14ac:dyDescent="0.2">
      <c r="B463" s="195"/>
      <c r="C463" s="196"/>
      <c r="D463" s="196"/>
      <c r="E463" s="196"/>
      <c r="F463" s="196"/>
      <c r="G463" s="196"/>
      <c r="H463" s="196"/>
      <c r="I463" s="196"/>
      <c r="J463" s="197"/>
    </row>
    <row r="464" spans="2:10" ht="75.75" customHeight="1" x14ac:dyDescent="0.2">
      <c r="B464" s="195"/>
      <c r="C464" s="196"/>
      <c r="D464" s="196"/>
      <c r="E464" s="196"/>
      <c r="F464" s="196"/>
      <c r="G464" s="196"/>
      <c r="H464" s="196"/>
      <c r="I464" s="196"/>
      <c r="J464" s="197"/>
    </row>
    <row r="465" spans="2:10" x14ac:dyDescent="0.2">
      <c r="B465" s="195"/>
      <c r="C465" s="196"/>
      <c r="D465" s="196"/>
      <c r="E465" s="196"/>
      <c r="F465" s="196"/>
      <c r="G465" s="196"/>
      <c r="H465" s="196"/>
      <c r="I465" s="196"/>
      <c r="J465" s="197"/>
    </row>
    <row r="466" spans="2:10" x14ac:dyDescent="0.2">
      <c r="B466" s="195"/>
      <c r="C466" s="196"/>
      <c r="D466" s="196"/>
      <c r="E466" s="196"/>
      <c r="F466" s="196"/>
      <c r="G466" s="196"/>
      <c r="H466" s="196"/>
      <c r="I466" s="196"/>
      <c r="J466" s="197"/>
    </row>
    <row r="467" spans="2:10" x14ac:dyDescent="0.2">
      <c r="B467" s="195"/>
      <c r="C467" s="196"/>
      <c r="D467" s="196"/>
      <c r="E467" s="196"/>
      <c r="F467" s="196"/>
      <c r="G467" s="196"/>
      <c r="H467" s="196"/>
      <c r="I467" s="196"/>
      <c r="J467" s="197"/>
    </row>
    <row r="468" spans="2:10" ht="72.75" customHeight="1" thickBot="1" x14ac:dyDescent="0.25">
      <c r="B468" s="198"/>
      <c r="C468" s="199"/>
      <c r="D468" s="199"/>
      <c r="E468" s="199"/>
      <c r="F468" s="199"/>
      <c r="G468" s="199"/>
      <c r="H468" s="199"/>
      <c r="I468" s="199"/>
      <c r="J468" s="200"/>
    </row>
    <row r="469" spans="2:10" ht="15.75" thickBot="1" x14ac:dyDescent="0.25">
      <c r="F469" s="30"/>
    </row>
    <row r="470" spans="2:10" ht="17.25" thickTop="1" thickBot="1" x14ac:dyDescent="0.3">
      <c r="E470" s="20"/>
      <c r="F470" s="142" t="s">
        <v>40</v>
      </c>
      <c r="G470" s="143"/>
      <c r="H470" s="31"/>
      <c r="I470" s="20"/>
      <c r="J470" s="20"/>
    </row>
    <row r="471" spans="2:10" ht="17.25" thickTop="1" thickBot="1" x14ac:dyDescent="0.3">
      <c r="E471" s="32"/>
      <c r="F471" s="81" t="s">
        <v>41</v>
      </c>
      <c r="G471" s="84" t="s">
        <v>42</v>
      </c>
      <c r="H471" s="21"/>
    </row>
    <row r="472" spans="2:10" ht="123" customHeight="1" thickTop="1" thickBot="1" x14ac:dyDescent="0.25">
      <c r="F472" s="85" t="s">
        <v>115</v>
      </c>
      <c r="G472" s="86">
        <v>1</v>
      </c>
      <c r="H472" s="21"/>
    </row>
    <row r="473" spans="2:10" ht="17.25" thickTop="1" thickBot="1" x14ac:dyDescent="0.25">
      <c r="F473" s="27" t="s">
        <v>43</v>
      </c>
      <c r="G473" s="86">
        <v>1</v>
      </c>
      <c r="H473" s="21"/>
    </row>
    <row r="474" spans="2:10" ht="15.75" thickTop="1" x14ac:dyDescent="0.2"/>
    <row r="475" spans="2:10" ht="16.5" thickBot="1" x14ac:dyDescent="0.25">
      <c r="B475" s="144" t="s">
        <v>44</v>
      </c>
      <c r="C475" s="145"/>
      <c r="D475" s="145"/>
      <c r="E475" s="145"/>
      <c r="F475" s="145"/>
      <c r="G475" s="145"/>
      <c r="H475" s="145"/>
      <c r="I475" s="145"/>
      <c r="J475" s="145"/>
    </row>
    <row r="476" spans="2:10" ht="35.25" customHeight="1" x14ac:dyDescent="0.2">
      <c r="B476" s="231" t="s">
        <v>298</v>
      </c>
      <c r="C476" s="232"/>
      <c r="D476" s="232"/>
      <c r="E476" s="232"/>
      <c r="F476" s="232"/>
      <c r="G476" s="232"/>
      <c r="H476" s="232"/>
      <c r="I476" s="232"/>
      <c r="J476" s="233"/>
    </row>
    <row r="477" spans="2:10" ht="12" customHeight="1" x14ac:dyDescent="0.2">
      <c r="B477" s="234"/>
      <c r="C477" s="235"/>
      <c r="D477" s="235"/>
      <c r="E477" s="235"/>
      <c r="F477" s="235"/>
      <c r="G477" s="235"/>
      <c r="H477" s="235"/>
      <c r="I477" s="235"/>
      <c r="J477" s="236"/>
    </row>
    <row r="478" spans="2:10" ht="15" customHeight="1" x14ac:dyDescent="0.2">
      <c r="B478" s="234"/>
      <c r="C478" s="235"/>
      <c r="D478" s="235"/>
      <c r="E478" s="235"/>
      <c r="F478" s="235"/>
      <c r="G478" s="235"/>
      <c r="H478" s="235"/>
      <c r="I478" s="235"/>
      <c r="J478" s="236"/>
    </row>
    <row r="479" spans="2:10" ht="13.5" customHeight="1" x14ac:dyDescent="0.2">
      <c r="B479" s="234"/>
      <c r="C479" s="235"/>
      <c r="D479" s="235"/>
      <c r="E479" s="235"/>
      <c r="F479" s="235"/>
      <c r="G479" s="235"/>
      <c r="H479" s="235"/>
      <c r="I479" s="235"/>
      <c r="J479" s="236"/>
    </row>
    <row r="480" spans="2:10" ht="16.5" customHeight="1" x14ac:dyDescent="0.2">
      <c r="B480" s="234"/>
      <c r="C480" s="235"/>
      <c r="D480" s="235"/>
      <c r="E480" s="235"/>
      <c r="F480" s="235"/>
      <c r="G480" s="235"/>
      <c r="H480" s="235"/>
      <c r="I480" s="235"/>
      <c r="J480" s="236"/>
    </row>
    <row r="481" spans="2:10" ht="103.5" customHeight="1" x14ac:dyDescent="0.2">
      <c r="B481" s="234"/>
      <c r="C481" s="235"/>
      <c r="D481" s="235"/>
      <c r="E481" s="235"/>
      <c r="F481" s="235"/>
      <c r="G481" s="235"/>
      <c r="H481" s="235"/>
      <c r="I481" s="235"/>
      <c r="J481" s="236"/>
    </row>
    <row r="482" spans="2:10" ht="369" customHeight="1" x14ac:dyDescent="0.2">
      <c r="B482" s="234"/>
      <c r="C482" s="235"/>
      <c r="D482" s="235"/>
      <c r="E482" s="235"/>
      <c r="F482" s="235"/>
      <c r="G482" s="235"/>
      <c r="H482" s="235"/>
      <c r="I482" s="235"/>
      <c r="J482" s="236"/>
    </row>
    <row r="483" spans="2:10" ht="30" customHeight="1" x14ac:dyDescent="0.2">
      <c r="B483" s="234"/>
      <c r="C483" s="235"/>
      <c r="D483" s="235"/>
      <c r="E483" s="235"/>
      <c r="F483" s="235"/>
      <c r="G483" s="235"/>
      <c r="H483" s="235"/>
      <c r="I483" s="235"/>
      <c r="J483" s="236"/>
    </row>
    <row r="484" spans="2:10" ht="81.75" customHeight="1" thickBot="1" x14ac:dyDescent="0.25">
      <c r="B484" s="237"/>
      <c r="C484" s="238"/>
      <c r="D484" s="238"/>
      <c r="E484" s="238"/>
      <c r="F484" s="238"/>
      <c r="G484" s="238"/>
      <c r="H484" s="238"/>
      <c r="I484" s="238"/>
      <c r="J484" s="239"/>
    </row>
    <row r="487" spans="2:10" ht="20.25" x14ac:dyDescent="0.2">
      <c r="B487" s="139" t="s">
        <v>38</v>
      </c>
      <c r="C487" s="141"/>
      <c r="D487" s="18">
        <v>14</v>
      </c>
      <c r="E487" s="168" t="s">
        <v>116</v>
      </c>
      <c r="F487" s="169"/>
      <c r="G487" s="169"/>
      <c r="H487" s="169"/>
      <c r="I487" s="169"/>
      <c r="J487" s="170"/>
    </row>
    <row r="488" spans="2:10" x14ac:dyDescent="0.2">
      <c r="E488" s="19"/>
      <c r="F488" s="19"/>
      <c r="G488" s="19"/>
      <c r="H488" s="19"/>
      <c r="I488" s="19"/>
      <c r="J488" s="19"/>
    </row>
    <row r="489" spans="2:10" ht="47.45" customHeight="1" x14ac:dyDescent="0.2">
      <c r="B489" s="139" t="s">
        <v>39</v>
      </c>
      <c r="C489" s="140"/>
      <c r="D489" s="141"/>
      <c r="E489" s="168" t="s">
        <v>117</v>
      </c>
      <c r="F489" s="169"/>
      <c r="G489" s="169"/>
      <c r="H489" s="169"/>
      <c r="I489" s="169"/>
      <c r="J489" s="170"/>
    </row>
    <row r="490" spans="2:10" x14ac:dyDescent="0.2">
      <c r="E490" s="20"/>
      <c r="F490" s="20"/>
      <c r="G490" s="20"/>
      <c r="H490" s="20"/>
      <c r="I490" s="20"/>
      <c r="J490" s="20"/>
    </row>
    <row r="491" spans="2:10" ht="15.75" thickBot="1" x14ac:dyDescent="0.25">
      <c r="E491" s="20"/>
      <c r="F491" s="20"/>
      <c r="G491" s="20"/>
      <c r="H491" s="20"/>
      <c r="I491" s="20"/>
      <c r="J491" s="20"/>
    </row>
    <row r="492" spans="2:10" ht="17.25" thickTop="1" thickBot="1" x14ac:dyDescent="0.3">
      <c r="F492" s="142" t="s">
        <v>40</v>
      </c>
      <c r="G492" s="143"/>
      <c r="H492" s="21"/>
    </row>
    <row r="493" spans="2:10" ht="16.5" thickTop="1" x14ac:dyDescent="0.25">
      <c r="F493" s="22" t="s">
        <v>41</v>
      </c>
      <c r="G493" s="23" t="s">
        <v>42</v>
      </c>
      <c r="H493" s="21"/>
    </row>
    <row r="494" spans="2:10" ht="60.75" thickBot="1" x14ac:dyDescent="0.25">
      <c r="F494" s="24" t="s">
        <v>117</v>
      </c>
      <c r="G494" s="25"/>
      <c r="H494" s="21"/>
    </row>
    <row r="495" spans="2:10" ht="17.25" thickTop="1" thickBot="1" x14ac:dyDescent="0.25">
      <c r="F495" s="27" t="s">
        <v>43</v>
      </c>
      <c r="G495" s="28">
        <f>IF(G494,#REF!/G494,0)</f>
        <v>0</v>
      </c>
      <c r="H495" s="21"/>
    </row>
    <row r="496" spans="2:10" ht="15.75" thickTop="1" x14ac:dyDescent="0.2">
      <c r="F496" s="29"/>
      <c r="G496" s="29"/>
    </row>
    <row r="497" spans="2:10" ht="16.5" thickBot="1" x14ac:dyDescent="0.25">
      <c r="B497" s="144" t="s">
        <v>44</v>
      </c>
      <c r="C497" s="145"/>
      <c r="D497" s="145"/>
      <c r="E497" s="145"/>
      <c r="F497" s="145"/>
      <c r="G497" s="145"/>
      <c r="H497" s="145"/>
      <c r="I497" s="145"/>
      <c r="J497" s="145"/>
    </row>
    <row r="498" spans="2:10" x14ac:dyDescent="0.2">
      <c r="B498" s="192" t="s">
        <v>299</v>
      </c>
      <c r="C498" s="193"/>
      <c r="D498" s="193"/>
      <c r="E498" s="193"/>
      <c r="F498" s="193"/>
      <c r="G498" s="193"/>
      <c r="H498" s="193"/>
      <c r="I498" s="193"/>
      <c r="J498" s="194"/>
    </row>
    <row r="499" spans="2:10" ht="15.75" thickBot="1" x14ac:dyDescent="0.25">
      <c r="B499" s="198"/>
      <c r="C499" s="199"/>
      <c r="D499" s="199"/>
      <c r="E499" s="199"/>
      <c r="F499" s="199"/>
      <c r="G499" s="199"/>
      <c r="H499" s="199"/>
      <c r="I499" s="199"/>
      <c r="J499" s="200"/>
    </row>
    <row r="500" spans="2:10" ht="15.75" thickBot="1" x14ac:dyDescent="0.25">
      <c r="F500" s="30"/>
    </row>
    <row r="501" spans="2:10" ht="17.25" thickTop="1" thickBot="1" x14ac:dyDescent="0.3">
      <c r="E501" s="20"/>
      <c r="F501" s="154" t="s">
        <v>45</v>
      </c>
      <c r="G501" s="155"/>
      <c r="H501" s="31"/>
      <c r="I501" s="20"/>
      <c r="J501" s="20"/>
    </row>
    <row r="502" spans="2:10" ht="16.5" thickTop="1" x14ac:dyDescent="0.25">
      <c r="E502" s="32"/>
      <c r="F502" s="23" t="s">
        <v>41</v>
      </c>
      <c r="G502" s="33" t="s">
        <v>42</v>
      </c>
      <c r="H502" s="21"/>
    </row>
    <row r="503" spans="2:10" x14ac:dyDescent="0.2">
      <c r="F503" s="24" t="s">
        <v>82</v>
      </c>
      <c r="G503" s="25"/>
      <c r="H503" s="21"/>
    </row>
    <row r="504" spans="2:10" ht="15.75" thickBot="1" x14ac:dyDescent="0.25">
      <c r="F504" s="26" t="s">
        <v>83</v>
      </c>
      <c r="G504" s="34"/>
      <c r="H504" s="21"/>
    </row>
    <row r="505" spans="2:10" ht="17.25" thickTop="1" thickBot="1" x14ac:dyDescent="0.25">
      <c r="F505" s="27" t="s">
        <v>43</v>
      </c>
      <c r="G505" s="28">
        <f>IF(G503,G504/G503,0)</f>
        <v>0</v>
      </c>
      <c r="H505" s="21"/>
    </row>
    <row r="506" spans="2:10" ht="15.75" thickTop="1" x14ac:dyDescent="0.2"/>
    <row r="507" spans="2:10" ht="16.5" thickBot="1" x14ac:dyDescent="0.25">
      <c r="B507" s="144" t="s">
        <v>44</v>
      </c>
      <c r="C507" s="145"/>
      <c r="D507" s="145"/>
      <c r="E507" s="145"/>
      <c r="F507" s="145"/>
      <c r="G507" s="145"/>
      <c r="H507" s="145"/>
      <c r="I507" s="145"/>
      <c r="J507" s="145"/>
    </row>
    <row r="508" spans="2:10" x14ac:dyDescent="0.2">
      <c r="B508" s="210" t="s">
        <v>300</v>
      </c>
      <c r="C508" s="211"/>
      <c r="D508" s="211"/>
      <c r="E508" s="211"/>
      <c r="F508" s="211"/>
      <c r="G508" s="211"/>
      <c r="H508" s="211"/>
      <c r="I508" s="211"/>
      <c r="J508" s="212"/>
    </row>
    <row r="509" spans="2:10" x14ac:dyDescent="0.2">
      <c r="B509" s="213"/>
      <c r="C509" s="214"/>
      <c r="D509" s="214"/>
      <c r="E509" s="214"/>
      <c r="F509" s="214"/>
      <c r="G509" s="214"/>
      <c r="H509" s="214"/>
      <c r="I509" s="214"/>
      <c r="J509" s="215"/>
    </row>
    <row r="510" spans="2:10" x14ac:dyDescent="0.2">
      <c r="B510" s="213"/>
      <c r="C510" s="214"/>
      <c r="D510" s="214"/>
      <c r="E510" s="214"/>
      <c r="F510" s="214"/>
      <c r="G510" s="214"/>
      <c r="H510" s="214"/>
      <c r="I510" s="214"/>
      <c r="J510" s="215"/>
    </row>
    <row r="511" spans="2:10" x14ac:dyDescent="0.2">
      <c r="B511" s="213"/>
      <c r="C511" s="214"/>
      <c r="D511" s="214"/>
      <c r="E511" s="214"/>
      <c r="F511" s="214"/>
      <c r="G511" s="214"/>
      <c r="H511" s="214"/>
      <c r="I511" s="214"/>
      <c r="J511" s="215"/>
    </row>
    <row r="514" spans="2:10" ht="20.25" x14ac:dyDescent="0.2">
      <c r="B514" s="139" t="s">
        <v>38</v>
      </c>
      <c r="C514" s="141"/>
      <c r="D514" s="18">
        <v>15</v>
      </c>
      <c r="E514" s="168" t="s">
        <v>118</v>
      </c>
      <c r="F514" s="169"/>
      <c r="G514" s="169"/>
      <c r="H514" s="169"/>
      <c r="I514" s="169"/>
      <c r="J514" s="170"/>
    </row>
    <row r="515" spans="2:10" x14ac:dyDescent="0.2">
      <c r="E515" s="19"/>
      <c r="F515" s="19"/>
      <c r="G515" s="19"/>
      <c r="H515" s="19"/>
      <c r="I515" s="19"/>
      <c r="J515" s="19"/>
    </row>
    <row r="516" spans="2:10" ht="16.5" x14ac:dyDescent="0.2">
      <c r="B516" s="139" t="s">
        <v>39</v>
      </c>
      <c r="C516" s="140"/>
      <c r="D516" s="141"/>
      <c r="E516" s="168" t="s">
        <v>119</v>
      </c>
      <c r="F516" s="169"/>
      <c r="G516" s="169"/>
      <c r="H516" s="169"/>
      <c r="I516" s="169"/>
      <c r="J516" s="170"/>
    </row>
    <row r="517" spans="2:10" x14ac:dyDescent="0.2">
      <c r="E517" s="20"/>
      <c r="F517" s="20"/>
      <c r="G517" s="20"/>
      <c r="H517" s="20"/>
      <c r="I517" s="20"/>
      <c r="J517" s="20"/>
    </row>
    <row r="518" spans="2:10" ht="15.75" thickBot="1" x14ac:dyDescent="0.25">
      <c r="E518" s="20"/>
      <c r="F518" s="20"/>
      <c r="G518" s="20"/>
      <c r="H518" s="20"/>
      <c r="I518" s="20"/>
      <c r="J518" s="20"/>
    </row>
    <row r="519" spans="2:10" ht="17.25" thickTop="1" thickBot="1" x14ac:dyDescent="0.3">
      <c r="F519" s="142" t="s">
        <v>40</v>
      </c>
      <c r="G519" s="143"/>
      <c r="H519" s="21"/>
    </row>
    <row r="520" spans="2:10" ht="16.5" thickTop="1" x14ac:dyDescent="0.25">
      <c r="F520" s="22" t="s">
        <v>41</v>
      </c>
      <c r="G520" s="23" t="s">
        <v>42</v>
      </c>
      <c r="H520" s="21"/>
    </row>
    <row r="521" spans="2:10" ht="15.75" thickBot="1" x14ac:dyDescent="0.25">
      <c r="F521" s="24" t="s">
        <v>119</v>
      </c>
      <c r="G521" s="25"/>
      <c r="H521" s="21"/>
    </row>
    <row r="522" spans="2:10" ht="17.25" thickTop="1" thickBot="1" x14ac:dyDescent="0.25">
      <c r="F522" s="27" t="s">
        <v>43</v>
      </c>
      <c r="G522" s="28">
        <f>IF(G521,#REF!/G521,0)</f>
        <v>0</v>
      </c>
      <c r="H522" s="21"/>
    </row>
    <row r="523" spans="2:10" ht="15.75" thickTop="1" x14ac:dyDescent="0.2">
      <c r="F523" s="29"/>
      <c r="G523" s="29"/>
    </row>
    <row r="524" spans="2:10" ht="16.5" thickBot="1" x14ac:dyDescent="0.25">
      <c r="B524" s="144" t="s">
        <v>44</v>
      </c>
      <c r="C524" s="145"/>
      <c r="D524" s="145"/>
      <c r="E524" s="145"/>
      <c r="F524" s="145"/>
      <c r="G524" s="145"/>
      <c r="H524" s="145"/>
      <c r="I524" s="145"/>
      <c r="J524" s="145"/>
    </row>
    <row r="525" spans="2:10" x14ac:dyDescent="0.2">
      <c r="B525" s="192" t="s">
        <v>301</v>
      </c>
      <c r="C525" s="193"/>
      <c r="D525" s="193"/>
      <c r="E525" s="193"/>
      <c r="F525" s="193"/>
      <c r="G525" s="193"/>
      <c r="H525" s="193"/>
      <c r="I525" s="193"/>
      <c r="J525" s="194"/>
    </row>
    <row r="526" spans="2:10" x14ac:dyDescent="0.2">
      <c r="B526" s="195"/>
      <c r="C526" s="196"/>
      <c r="D526" s="196"/>
      <c r="E526" s="196"/>
      <c r="F526" s="196"/>
      <c r="G526" s="196"/>
      <c r="H526" s="196"/>
      <c r="I526" s="196"/>
      <c r="J526" s="197"/>
    </row>
    <row r="527" spans="2:10" x14ac:dyDescent="0.2">
      <c r="B527" s="195"/>
      <c r="C527" s="196"/>
      <c r="D527" s="196"/>
      <c r="E527" s="196"/>
      <c r="F527" s="196"/>
      <c r="G527" s="196"/>
      <c r="H527" s="196"/>
      <c r="I527" s="196"/>
      <c r="J527" s="197"/>
    </row>
    <row r="528" spans="2:10" x14ac:dyDescent="0.2">
      <c r="B528" s="195"/>
      <c r="C528" s="196"/>
      <c r="D528" s="196"/>
      <c r="E528" s="196"/>
      <c r="F528" s="196"/>
      <c r="G528" s="196"/>
      <c r="H528" s="196"/>
      <c r="I528" s="196"/>
      <c r="J528" s="197"/>
    </row>
    <row r="529" spans="2:10" x14ac:dyDescent="0.2">
      <c r="B529" s="195"/>
      <c r="C529" s="196"/>
      <c r="D529" s="196"/>
      <c r="E529" s="196"/>
      <c r="F529" s="196"/>
      <c r="G529" s="196"/>
      <c r="H529" s="196"/>
      <c r="I529" s="196"/>
      <c r="J529" s="197"/>
    </row>
    <row r="530" spans="2:10" x14ac:dyDescent="0.2">
      <c r="B530" s="195"/>
      <c r="C530" s="196"/>
      <c r="D530" s="196"/>
      <c r="E530" s="196"/>
      <c r="F530" s="196"/>
      <c r="G530" s="196"/>
      <c r="H530" s="196"/>
      <c r="I530" s="196"/>
      <c r="J530" s="197"/>
    </row>
    <row r="531" spans="2:10" x14ac:dyDescent="0.2">
      <c r="B531" s="195"/>
      <c r="C531" s="196"/>
      <c r="D531" s="196"/>
      <c r="E531" s="196"/>
      <c r="F531" s="196"/>
      <c r="G531" s="196"/>
      <c r="H531" s="196"/>
      <c r="I531" s="196"/>
      <c r="J531" s="197"/>
    </row>
    <row r="532" spans="2:10" x14ac:dyDescent="0.2">
      <c r="B532" s="195"/>
      <c r="C532" s="196"/>
      <c r="D532" s="196"/>
      <c r="E532" s="196"/>
      <c r="F532" s="196"/>
      <c r="G532" s="196"/>
      <c r="H532" s="196"/>
      <c r="I532" s="196"/>
      <c r="J532" s="197"/>
    </row>
    <row r="533" spans="2:10" ht="15.75" thickBot="1" x14ac:dyDescent="0.25">
      <c r="B533" s="198"/>
      <c r="C533" s="199"/>
      <c r="D533" s="199"/>
      <c r="E533" s="199"/>
      <c r="F533" s="199"/>
      <c r="G533" s="199"/>
      <c r="H533" s="199"/>
      <c r="I533" s="199"/>
      <c r="J533" s="200"/>
    </row>
    <row r="534" spans="2:10" ht="15.75" thickBot="1" x14ac:dyDescent="0.25">
      <c r="F534" s="30"/>
    </row>
    <row r="535" spans="2:10" ht="17.25" thickTop="1" thickBot="1" x14ac:dyDescent="0.3">
      <c r="E535" s="20"/>
      <c r="F535" s="154" t="s">
        <v>45</v>
      </c>
      <c r="G535" s="155"/>
      <c r="H535" s="31"/>
      <c r="I535" s="20"/>
      <c r="J535" s="20"/>
    </row>
    <row r="536" spans="2:10" ht="16.5" thickTop="1" x14ac:dyDescent="0.25">
      <c r="E536" s="32"/>
      <c r="F536" s="23" t="s">
        <v>41</v>
      </c>
      <c r="G536" s="33" t="s">
        <v>42</v>
      </c>
      <c r="H536" s="21"/>
    </row>
    <row r="537" spans="2:10" ht="15.75" thickBot="1" x14ac:dyDescent="0.25">
      <c r="F537" s="24" t="s">
        <v>119</v>
      </c>
      <c r="G537" s="25"/>
      <c r="H537" s="21"/>
      <c r="J537" s="20"/>
    </row>
    <row r="538" spans="2:10" ht="17.25" thickTop="1" thickBot="1" x14ac:dyDescent="0.25">
      <c r="F538" s="27" t="s">
        <v>43</v>
      </c>
      <c r="G538" s="28">
        <f>IF(G537,#REF!/G537,0)</f>
        <v>0</v>
      </c>
      <c r="H538" s="21"/>
    </row>
    <row r="539" spans="2:10" ht="15.75" thickTop="1" x14ac:dyDescent="0.2"/>
    <row r="540" spans="2:10" ht="16.5" thickBot="1" x14ac:dyDescent="0.25">
      <c r="B540" s="144" t="s">
        <v>44</v>
      </c>
      <c r="C540" s="145"/>
      <c r="D540" s="145"/>
      <c r="E540" s="145"/>
      <c r="F540" s="145"/>
      <c r="G540" s="145"/>
      <c r="H540" s="145"/>
      <c r="I540" s="145"/>
      <c r="J540" s="145"/>
    </row>
    <row r="541" spans="2:10" x14ac:dyDescent="0.2">
      <c r="B541" s="210" t="s">
        <v>302</v>
      </c>
      <c r="C541" s="211"/>
      <c r="D541" s="211"/>
      <c r="E541" s="211"/>
      <c r="F541" s="211"/>
      <c r="G541" s="211"/>
      <c r="H541" s="211"/>
      <c r="I541" s="211"/>
      <c r="J541" s="212"/>
    </row>
    <row r="542" spans="2:10" x14ac:dyDescent="0.2">
      <c r="B542" s="213"/>
      <c r="C542" s="214"/>
      <c r="D542" s="214"/>
      <c r="E542" s="214"/>
      <c r="F542" s="214"/>
      <c r="G542" s="214"/>
      <c r="H542" s="214"/>
      <c r="I542" s="214"/>
      <c r="J542" s="215"/>
    </row>
    <row r="543" spans="2:10" x14ac:dyDescent="0.2">
      <c r="B543" s="213"/>
      <c r="C543" s="214"/>
      <c r="D543" s="214"/>
      <c r="E543" s="214"/>
      <c r="F543" s="214"/>
      <c r="G543" s="214"/>
      <c r="H543" s="214"/>
      <c r="I543" s="214"/>
      <c r="J543" s="215"/>
    </row>
    <row r="544" spans="2:10" x14ac:dyDescent="0.2">
      <c r="B544" s="213"/>
      <c r="C544" s="214"/>
      <c r="D544" s="214"/>
      <c r="E544" s="214"/>
      <c r="F544" s="214"/>
      <c r="G544" s="214"/>
      <c r="H544" s="214"/>
      <c r="I544" s="214"/>
      <c r="J544" s="215"/>
    </row>
    <row r="545" spans="2:10" x14ac:dyDescent="0.2">
      <c r="B545" s="213"/>
      <c r="C545" s="214"/>
      <c r="D545" s="214"/>
      <c r="E545" s="214"/>
      <c r="F545" s="214"/>
      <c r="G545" s="214"/>
      <c r="H545" s="214"/>
      <c r="I545" s="214"/>
      <c r="J545" s="215"/>
    </row>
    <row r="546" spans="2:10" x14ac:dyDescent="0.2">
      <c r="B546" s="213"/>
      <c r="C546" s="214"/>
      <c r="D546" s="214"/>
      <c r="E546" s="214"/>
      <c r="F546" s="214"/>
      <c r="G546" s="214"/>
      <c r="H546" s="214"/>
      <c r="I546" s="214"/>
      <c r="J546" s="215"/>
    </row>
    <row r="547" spans="2:10" x14ac:dyDescent="0.2">
      <c r="B547" s="213"/>
      <c r="C547" s="214"/>
      <c r="D547" s="214"/>
      <c r="E547" s="214"/>
      <c r="F547" s="214"/>
      <c r="G547" s="214"/>
      <c r="H547" s="214"/>
      <c r="I547" s="214"/>
      <c r="J547" s="215"/>
    </row>
    <row r="548" spans="2:10" x14ac:dyDescent="0.2">
      <c r="B548" s="213"/>
      <c r="C548" s="214"/>
      <c r="D548" s="214"/>
      <c r="E548" s="214"/>
      <c r="F548" s="214"/>
      <c r="G548" s="214"/>
      <c r="H548" s="214"/>
      <c r="I548" s="214"/>
      <c r="J548" s="215"/>
    </row>
    <row r="549" spans="2:10" ht="15.75" thickBot="1" x14ac:dyDescent="0.25">
      <c r="B549" s="216"/>
      <c r="C549" s="217"/>
      <c r="D549" s="217"/>
      <c r="E549" s="217"/>
      <c r="F549" s="217"/>
      <c r="G549" s="217"/>
      <c r="H549" s="217"/>
      <c r="I549" s="217"/>
      <c r="J549" s="218"/>
    </row>
    <row r="552" spans="2:10" ht="20.25" x14ac:dyDescent="0.2">
      <c r="B552" s="139" t="s">
        <v>38</v>
      </c>
      <c r="C552" s="141"/>
      <c r="D552" s="18">
        <v>16</v>
      </c>
      <c r="E552" s="168" t="s">
        <v>120</v>
      </c>
      <c r="F552" s="169"/>
      <c r="G552" s="169"/>
      <c r="H552" s="169"/>
      <c r="I552" s="169"/>
      <c r="J552" s="170"/>
    </row>
    <row r="553" spans="2:10" x14ac:dyDescent="0.2">
      <c r="E553" s="19"/>
      <c r="F553" s="19"/>
      <c r="G553" s="19"/>
      <c r="H553" s="19"/>
      <c r="I553" s="19"/>
      <c r="J553" s="19"/>
    </row>
    <row r="554" spans="2:10" ht="16.5" x14ac:dyDescent="0.2">
      <c r="B554" s="139" t="s">
        <v>39</v>
      </c>
      <c r="C554" s="140"/>
      <c r="D554" s="141"/>
      <c r="E554" s="168" t="s">
        <v>119</v>
      </c>
      <c r="F554" s="169"/>
      <c r="G554" s="169"/>
      <c r="H554" s="169"/>
      <c r="I554" s="169"/>
      <c r="J554" s="170"/>
    </row>
    <row r="555" spans="2:10" x14ac:dyDescent="0.2">
      <c r="E555" s="20"/>
      <c r="F555" s="20"/>
      <c r="G555" s="20"/>
      <c r="H555" s="20"/>
      <c r="I555" s="20"/>
      <c r="J555" s="20"/>
    </row>
    <row r="556" spans="2:10" ht="15.75" thickBot="1" x14ac:dyDescent="0.25">
      <c r="E556" s="20"/>
      <c r="F556" s="20"/>
      <c r="G556" s="20"/>
      <c r="H556" s="20"/>
      <c r="I556" s="20"/>
      <c r="J556" s="20"/>
    </row>
    <row r="557" spans="2:10" ht="17.25" thickTop="1" thickBot="1" x14ac:dyDescent="0.3">
      <c r="F557" s="142" t="s">
        <v>40</v>
      </c>
      <c r="G557" s="143"/>
      <c r="H557" s="21"/>
    </row>
    <row r="558" spans="2:10" ht="16.5" thickTop="1" x14ac:dyDescent="0.25">
      <c r="F558" s="22" t="s">
        <v>41</v>
      </c>
      <c r="G558" s="23" t="s">
        <v>42</v>
      </c>
      <c r="H558" s="21"/>
    </row>
    <row r="559" spans="2:10" ht="15.75" thickBot="1" x14ac:dyDescent="0.25">
      <c r="F559" s="24" t="s">
        <v>119</v>
      </c>
      <c r="G559" s="25"/>
      <c r="H559" s="21"/>
    </row>
    <row r="560" spans="2:10" ht="17.25" thickTop="1" thickBot="1" x14ac:dyDescent="0.25">
      <c r="F560" s="27" t="s">
        <v>43</v>
      </c>
      <c r="G560" s="28">
        <f>IF(G559,#REF!/G559,0)</f>
        <v>0</v>
      </c>
      <c r="H560" s="21"/>
    </row>
    <row r="561" spans="2:10" ht="15.75" thickTop="1" x14ac:dyDescent="0.2">
      <c r="F561" s="29"/>
      <c r="G561" s="29"/>
    </row>
    <row r="562" spans="2:10" ht="16.5" thickBot="1" x14ac:dyDescent="0.25">
      <c r="B562" s="144" t="s">
        <v>44</v>
      </c>
      <c r="C562" s="145"/>
      <c r="D562" s="145"/>
      <c r="E562" s="145"/>
      <c r="F562" s="145"/>
      <c r="G562" s="145"/>
      <c r="H562" s="145"/>
      <c r="I562" s="145"/>
      <c r="J562" s="145"/>
    </row>
    <row r="563" spans="2:10" x14ac:dyDescent="0.2">
      <c r="B563" s="192" t="s">
        <v>303</v>
      </c>
      <c r="C563" s="193"/>
      <c r="D563" s="193"/>
      <c r="E563" s="193"/>
      <c r="F563" s="193"/>
      <c r="G563" s="193"/>
      <c r="H563" s="193"/>
      <c r="I563" s="193"/>
      <c r="J563" s="194"/>
    </row>
    <row r="564" spans="2:10" x14ac:dyDescent="0.2">
      <c r="B564" s="195"/>
      <c r="C564" s="196"/>
      <c r="D564" s="196"/>
      <c r="E564" s="196"/>
      <c r="F564" s="196"/>
      <c r="G564" s="196"/>
      <c r="H564" s="196"/>
      <c r="I564" s="196"/>
      <c r="J564" s="197"/>
    </row>
    <row r="565" spans="2:10" x14ac:dyDescent="0.2">
      <c r="B565" s="195"/>
      <c r="C565" s="196"/>
      <c r="D565" s="196"/>
      <c r="E565" s="196"/>
      <c r="F565" s="196"/>
      <c r="G565" s="196"/>
      <c r="H565" s="196"/>
      <c r="I565" s="196"/>
      <c r="J565" s="197"/>
    </row>
    <row r="566" spans="2:10" x14ac:dyDescent="0.2">
      <c r="B566" s="195"/>
      <c r="C566" s="196"/>
      <c r="D566" s="196"/>
      <c r="E566" s="196"/>
      <c r="F566" s="196"/>
      <c r="G566" s="196"/>
      <c r="H566" s="196"/>
      <c r="I566" s="196"/>
      <c r="J566" s="197"/>
    </row>
    <row r="567" spans="2:10" x14ac:dyDescent="0.2">
      <c r="B567" s="195"/>
      <c r="C567" s="196"/>
      <c r="D567" s="196"/>
      <c r="E567" s="196"/>
      <c r="F567" s="196"/>
      <c r="G567" s="196"/>
      <c r="H567" s="196"/>
      <c r="I567" s="196"/>
      <c r="J567" s="197"/>
    </row>
    <row r="568" spans="2:10" x14ac:dyDescent="0.2">
      <c r="B568" s="195"/>
      <c r="C568" s="196"/>
      <c r="D568" s="196"/>
      <c r="E568" s="196"/>
      <c r="F568" s="196"/>
      <c r="G568" s="196"/>
      <c r="H568" s="196"/>
      <c r="I568" s="196"/>
      <c r="J568" s="197"/>
    </row>
    <row r="569" spans="2:10" x14ac:dyDescent="0.2">
      <c r="B569" s="195"/>
      <c r="C569" s="196"/>
      <c r="D569" s="196"/>
      <c r="E569" s="196"/>
      <c r="F569" s="196"/>
      <c r="G569" s="196"/>
      <c r="H569" s="196"/>
      <c r="I569" s="196"/>
      <c r="J569" s="197"/>
    </row>
    <row r="570" spans="2:10" x14ac:dyDescent="0.2">
      <c r="B570" s="195"/>
      <c r="C570" s="196"/>
      <c r="D570" s="196"/>
      <c r="E570" s="196"/>
      <c r="F570" s="196"/>
      <c r="G570" s="196"/>
      <c r="H570" s="196"/>
      <c r="I570" s="196"/>
      <c r="J570" s="197"/>
    </row>
    <row r="571" spans="2:10" ht="15.75" thickBot="1" x14ac:dyDescent="0.25">
      <c r="B571" s="198"/>
      <c r="C571" s="199"/>
      <c r="D571" s="199"/>
      <c r="E571" s="199"/>
      <c r="F571" s="199"/>
      <c r="G571" s="199"/>
      <c r="H571" s="199"/>
      <c r="I571" s="199"/>
      <c r="J571" s="200"/>
    </row>
    <row r="572" spans="2:10" ht="15.75" thickBot="1" x14ac:dyDescent="0.25">
      <c r="F572" s="30"/>
    </row>
    <row r="573" spans="2:10" ht="17.25" thickTop="1" thickBot="1" x14ac:dyDescent="0.3">
      <c r="E573" s="20"/>
      <c r="F573" s="154" t="s">
        <v>45</v>
      </c>
      <c r="G573" s="155"/>
      <c r="H573" s="31"/>
      <c r="I573" s="20"/>
      <c r="J573" s="20"/>
    </row>
    <row r="574" spans="2:10" ht="16.5" thickTop="1" x14ac:dyDescent="0.25">
      <c r="E574" s="32"/>
      <c r="F574" s="23" t="s">
        <v>41</v>
      </c>
      <c r="G574" s="33" t="s">
        <v>42</v>
      </c>
      <c r="H574" s="21"/>
    </row>
    <row r="575" spans="2:10" ht="15.75" thickBot="1" x14ac:dyDescent="0.25">
      <c r="F575" s="24" t="s">
        <v>119</v>
      </c>
      <c r="G575" s="25"/>
      <c r="H575" s="21"/>
    </row>
    <row r="576" spans="2:10" ht="17.25" thickTop="1" thickBot="1" x14ac:dyDescent="0.25">
      <c r="F576" s="27" t="s">
        <v>43</v>
      </c>
      <c r="G576" s="28">
        <f>IF(G575,#REF!/G575,0)</f>
        <v>0</v>
      </c>
      <c r="H576" s="21"/>
    </row>
    <row r="577" spans="2:10" ht="15.75" thickTop="1" x14ac:dyDescent="0.2"/>
    <row r="578" spans="2:10" ht="16.5" thickBot="1" x14ac:dyDescent="0.25">
      <c r="B578" s="144" t="s">
        <v>44</v>
      </c>
      <c r="C578" s="145"/>
      <c r="D578" s="145"/>
      <c r="E578" s="145"/>
      <c r="F578" s="145"/>
      <c r="G578" s="145"/>
      <c r="H578" s="145"/>
      <c r="I578" s="145"/>
      <c r="J578" s="145"/>
    </row>
    <row r="579" spans="2:10" x14ac:dyDescent="0.2">
      <c r="B579" s="210" t="s">
        <v>304</v>
      </c>
      <c r="C579" s="211"/>
      <c r="D579" s="211"/>
      <c r="E579" s="211"/>
      <c r="F579" s="211"/>
      <c r="G579" s="211"/>
      <c r="H579" s="211"/>
      <c r="I579" s="211"/>
      <c r="J579" s="212"/>
    </row>
    <row r="580" spans="2:10" x14ac:dyDescent="0.2">
      <c r="B580" s="213"/>
      <c r="C580" s="214"/>
      <c r="D580" s="214"/>
      <c r="E580" s="214"/>
      <c r="F580" s="214"/>
      <c r="G580" s="214"/>
      <c r="H580" s="214"/>
      <c r="I580" s="214"/>
      <c r="J580" s="215"/>
    </row>
    <row r="581" spans="2:10" x14ac:dyDescent="0.2">
      <c r="B581" s="213"/>
      <c r="C581" s="214"/>
      <c r="D581" s="214"/>
      <c r="E581" s="214"/>
      <c r="F581" s="214"/>
      <c r="G581" s="214"/>
      <c r="H581" s="214"/>
      <c r="I581" s="214"/>
      <c r="J581" s="215"/>
    </row>
    <row r="582" spans="2:10" x14ac:dyDescent="0.2">
      <c r="B582" s="213"/>
      <c r="C582" s="214"/>
      <c r="D582" s="214"/>
      <c r="E582" s="214"/>
      <c r="F582" s="214"/>
      <c r="G582" s="214"/>
      <c r="H582" s="214"/>
      <c r="I582" s="214"/>
      <c r="J582" s="215"/>
    </row>
    <row r="583" spans="2:10" x14ac:dyDescent="0.2">
      <c r="B583" s="213"/>
      <c r="C583" s="214"/>
      <c r="D583" s="214"/>
      <c r="E583" s="214"/>
      <c r="F583" s="214"/>
      <c r="G583" s="214"/>
      <c r="H583" s="214"/>
      <c r="I583" s="214"/>
      <c r="J583" s="215"/>
    </row>
    <row r="584" spans="2:10" x14ac:dyDescent="0.2">
      <c r="B584" s="213"/>
      <c r="C584" s="214"/>
      <c r="D584" s="214"/>
      <c r="E584" s="214"/>
      <c r="F584" s="214"/>
      <c r="G584" s="214"/>
      <c r="H584" s="214"/>
      <c r="I584" s="214"/>
      <c r="J584" s="215"/>
    </row>
    <row r="585" spans="2:10" x14ac:dyDescent="0.2">
      <c r="B585" s="213"/>
      <c r="C585" s="214"/>
      <c r="D585" s="214"/>
      <c r="E585" s="214"/>
      <c r="F585" s="214"/>
      <c r="G585" s="214"/>
      <c r="H585" s="214"/>
      <c r="I585" s="214"/>
      <c r="J585" s="215"/>
    </row>
    <row r="586" spans="2:10" x14ac:dyDescent="0.2">
      <c r="B586" s="213"/>
      <c r="C586" s="214"/>
      <c r="D586" s="214"/>
      <c r="E586" s="214"/>
      <c r="F586" s="214"/>
      <c r="G586" s="214"/>
      <c r="H586" s="214"/>
      <c r="I586" s="214"/>
      <c r="J586" s="215"/>
    </row>
    <row r="587" spans="2:10" ht="15.75" thickBot="1" x14ac:dyDescent="0.25">
      <c r="B587" s="216"/>
      <c r="C587" s="217"/>
      <c r="D587" s="217"/>
      <c r="E587" s="217"/>
      <c r="F587" s="217"/>
      <c r="G587" s="217"/>
      <c r="H587" s="217"/>
      <c r="I587" s="217"/>
      <c r="J587" s="218"/>
    </row>
    <row r="590" spans="2:10" ht="20.25" x14ac:dyDescent="0.2">
      <c r="B590" s="139" t="s">
        <v>38</v>
      </c>
      <c r="C590" s="141"/>
      <c r="D590" s="18">
        <v>17</v>
      </c>
      <c r="E590" s="168" t="s">
        <v>121</v>
      </c>
      <c r="F590" s="169"/>
      <c r="G590" s="169"/>
      <c r="H590" s="169"/>
      <c r="I590" s="169"/>
      <c r="J590" s="170"/>
    </row>
    <row r="591" spans="2:10" x14ac:dyDescent="0.2">
      <c r="E591" s="19"/>
      <c r="F591" s="19"/>
      <c r="G591" s="19"/>
      <c r="H591" s="19"/>
      <c r="I591" s="19"/>
      <c r="J591" s="19"/>
    </row>
    <row r="592" spans="2:10" ht="16.5" x14ac:dyDescent="0.2">
      <c r="B592" s="139" t="s">
        <v>39</v>
      </c>
      <c r="C592" s="140"/>
      <c r="D592" s="141"/>
      <c r="E592" s="168" t="s">
        <v>124</v>
      </c>
      <c r="F592" s="169"/>
      <c r="G592" s="169"/>
      <c r="H592" s="169"/>
      <c r="I592" s="169"/>
      <c r="J592" s="170"/>
    </row>
    <row r="593" spans="2:10" x14ac:dyDescent="0.2">
      <c r="E593" s="20"/>
      <c r="F593" s="20"/>
      <c r="G593" s="20"/>
      <c r="H593" s="20"/>
      <c r="I593" s="20"/>
      <c r="J593" s="20"/>
    </row>
    <row r="594" spans="2:10" ht="15.75" thickBot="1" x14ac:dyDescent="0.25">
      <c r="E594" s="20"/>
      <c r="F594" s="20"/>
      <c r="G594" s="20"/>
      <c r="H594" s="20"/>
      <c r="I594" s="20"/>
      <c r="J594" s="20"/>
    </row>
    <row r="595" spans="2:10" ht="17.25" thickTop="1" thickBot="1" x14ac:dyDescent="0.3">
      <c r="F595" s="142" t="s">
        <v>40</v>
      </c>
      <c r="G595" s="143"/>
      <c r="H595" s="21"/>
    </row>
    <row r="596" spans="2:10" ht="16.5" thickTop="1" x14ac:dyDescent="0.25">
      <c r="F596" s="22" t="s">
        <v>41</v>
      </c>
      <c r="G596" s="23" t="s">
        <v>42</v>
      </c>
      <c r="H596" s="21"/>
    </row>
    <row r="597" spans="2:10" x14ac:dyDescent="0.2">
      <c r="F597" s="24" t="s">
        <v>122</v>
      </c>
      <c r="G597" s="25">
        <v>68</v>
      </c>
      <c r="H597" s="21"/>
    </row>
    <row r="598" spans="2:10" ht="30.75" thickBot="1" x14ac:dyDescent="0.25">
      <c r="F598" s="38" t="s">
        <v>123</v>
      </c>
      <c r="G598" s="39">
        <v>68</v>
      </c>
      <c r="H598" s="21"/>
    </row>
    <row r="599" spans="2:10" ht="17.25" thickTop="1" thickBot="1" x14ac:dyDescent="0.25">
      <c r="F599" s="27" t="s">
        <v>43</v>
      </c>
      <c r="G599" s="28">
        <v>1</v>
      </c>
      <c r="H599" s="21"/>
    </row>
    <row r="600" spans="2:10" ht="15.75" thickTop="1" x14ac:dyDescent="0.2">
      <c r="F600" s="29"/>
      <c r="G600" s="29"/>
    </row>
    <row r="601" spans="2:10" ht="16.5" thickBot="1" x14ac:dyDescent="0.25">
      <c r="B601" s="144" t="s">
        <v>44</v>
      </c>
      <c r="C601" s="145"/>
      <c r="D601" s="145"/>
      <c r="E601" s="145"/>
      <c r="F601" s="145"/>
      <c r="G601" s="145"/>
      <c r="H601" s="145"/>
      <c r="I601" s="145"/>
      <c r="J601" s="145"/>
    </row>
    <row r="602" spans="2:10" x14ac:dyDescent="0.2">
      <c r="B602" s="192" t="s">
        <v>305</v>
      </c>
      <c r="C602" s="193"/>
      <c r="D602" s="193"/>
      <c r="E602" s="193"/>
      <c r="F602" s="193"/>
      <c r="G602" s="193"/>
      <c r="H602" s="193"/>
      <c r="I602" s="193"/>
      <c r="J602" s="194"/>
    </row>
    <row r="603" spans="2:10" x14ac:dyDescent="0.2">
      <c r="B603" s="195"/>
      <c r="C603" s="196"/>
      <c r="D603" s="196"/>
      <c r="E603" s="196"/>
      <c r="F603" s="196"/>
      <c r="G603" s="196"/>
      <c r="H603" s="196"/>
      <c r="I603" s="196"/>
      <c r="J603" s="197"/>
    </row>
    <row r="604" spans="2:10" x14ac:dyDescent="0.2">
      <c r="B604" s="195"/>
      <c r="C604" s="196"/>
      <c r="D604" s="196"/>
      <c r="E604" s="196"/>
      <c r="F604" s="196"/>
      <c r="G604" s="196"/>
      <c r="H604" s="196"/>
      <c r="I604" s="196"/>
      <c r="J604" s="197"/>
    </row>
    <row r="605" spans="2:10" ht="135.75" customHeight="1" x14ac:dyDescent="0.2">
      <c r="B605" s="195"/>
      <c r="C605" s="196"/>
      <c r="D605" s="196"/>
      <c r="E605" s="196"/>
      <c r="F605" s="196"/>
      <c r="G605" s="196"/>
      <c r="H605" s="196"/>
      <c r="I605" s="196"/>
      <c r="J605" s="197"/>
    </row>
    <row r="606" spans="2:10" ht="57.75" customHeight="1" x14ac:dyDescent="0.2">
      <c r="B606" s="195"/>
      <c r="C606" s="196"/>
      <c r="D606" s="196"/>
      <c r="E606" s="196"/>
      <c r="F606" s="196"/>
      <c r="G606" s="196"/>
      <c r="H606" s="196"/>
      <c r="I606" s="196"/>
      <c r="J606" s="197"/>
    </row>
    <row r="607" spans="2:10" x14ac:dyDescent="0.2">
      <c r="B607" s="195"/>
      <c r="C607" s="196"/>
      <c r="D607" s="196"/>
      <c r="E607" s="196"/>
      <c r="F607" s="196"/>
      <c r="G607" s="196"/>
      <c r="H607" s="196"/>
      <c r="I607" s="196"/>
      <c r="J607" s="197"/>
    </row>
    <row r="608" spans="2:10" ht="5.25" customHeight="1" x14ac:dyDescent="0.2">
      <c r="B608" s="195"/>
      <c r="C608" s="196"/>
      <c r="D608" s="196"/>
      <c r="E608" s="196"/>
      <c r="F608" s="196"/>
      <c r="G608" s="196"/>
      <c r="H608" s="196"/>
      <c r="I608" s="196"/>
      <c r="J608" s="197"/>
    </row>
    <row r="609" spans="2:10" x14ac:dyDescent="0.2">
      <c r="B609" s="195"/>
      <c r="C609" s="196"/>
      <c r="D609" s="196"/>
      <c r="E609" s="196"/>
      <c r="F609" s="196"/>
      <c r="G609" s="196"/>
      <c r="H609" s="196"/>
      <c r="I609" s="196"/>
      <c r="J609" s="197"/>
    </row>
    <row r="610" spans="2:10" ht="15.75" thickBot="1" x14ac:dyDescent="0.25">
      <c r="B610" s="198"/>
      <c r="C610" s="199"/>
      <c r="D610" s="199"/>
      <c r="E610" s="199"/>
      <c r="F610" s="199"/>
      <c r="G610" s="199"/>
      <c r="H610" s="199"/>
      <c r="I610" s="199"/>
      <c r="J610" s="200"/>
    </row>
    <row r="611" spans="2:10" ht="15.75" thickBot="1" x14ac:dyDescent="0.25">
      <c r="F611" s="30"/>
    </row>
    <row r="612" spans="2:10" ht="17.25" thickTop="1" thickBot="1" x14ac:dyDescent="0.3">
      <c r="E612" s="20"/>
      <c r="F612" s="142" t="s">
        <v>40</v>
      </c>
      <c r="G612" s="143"/>
      <c r="H612" s="31"/>
      <c r="I612" s="20"/>
      <c r="J612" s="20"/>
    </row>
    <row r="613" spans="2:10" ht="16.5" thickTop="1" x14ac:dyDescent="0.25">
      <c r="E613" s="32"/>
      <c r="F613" s="22" t="s">
        <v>41</v>
      </c>
      <c r="G613" s="23" t="s">
        <v>42</v>
      </c>
      <c r="H613" s="21"/>
    </row>
    <row r="614" spans="2:10" x14ac:dyDescent="0.2">
      <c r="F614" s="24" t="s">
        <v>122</v>
      </c>
      <c r="G614" s="25"/>
      <c r="H614" s="21"/>
    </row>
    <row r="615" spans="2:10" ht="30.75" thickBot="1" x14ac:dyDescent="0.25">
      <c r="F615" s="38" t="s">
        <v>123</v>
      </c>
      <c r="G615" s="39"/>
      <c r="H615" s="21"/>
    </row>
    <row r="616" spans="2:10" ht="17.25" thickTop="1" thickBot="1" x14ac:dyDescent="0.25">
      <c r="F616" s="27" t="s">
        <v>43</v>
      </c>
      <c r="G616" s="28"/>
      <c r="H616" s="21"/>
    </row>
    <row r="617" spans="2:10" ht="15.75" thickTop="1" x14ac:dyDescent="0.2"/>
    <row r="618" spans="2:10" ht="16.5" thickBot="1" x14ac:dyDescent="0.25">
      <c r="B618" s="144" t="s">
        <v>44</v>
      </c>
      <c r="C618" s="145"/>
      <c r="D618" s="145"/>
      <c r="E618" s="145"/>
      <c r="F618" s="145"/>
      <c r="G618" s="145"/>
      <c r="H618" s="145"/>
      <c r="I618" s="145"/>
      <c r="J618" s="145"/>
    </row>
    <row r="619" spans="2:10" ht="42.75" customHeight="1" x14ac:dyDescent="0.2">
      <c r="B619" s="210" t="s">
        <v>306</v>
      </c>
      <c r="C619" s="211"/>
      <c r="D619" s="211"/>
      <c r="E619" s="211"/>
      <c r="F619" s="211"/>
      <c r="G619" s="211"/>
      <c r="H619" s="211"/>
      <c r="I619" s="211"/>
      <c r="J619" s="212"/>
    </row>
    <row r="620" spans="2:10" ht="42.75" customHeight="1" x14ac:dyDescent="0.2">
      <c r="B620" s="213"/>
      <c r="C620" s="214"/>
      <c r="D620" s="214"/>
      <c r="E620" s="214"/>
      <c r="F620" s="214"/>
      <c r="G620" s="214"/>
      <c r="H620" s="214"/>
      <c r="I620" s="214"/>
      <c r="J620" s="215"/>
    </row>
    <row r="621" spans="2:10" ht="42.75" customHeight="1" x14ac:dyDescent="0.2">
      <c r="B621" s="213"/>
      <c r="C621" s="214"/>
      <c r="D621" s="214"/>
      <c r="E621" s="214"/>
      <c r="F621" s="214"/>
      <c r="G621" s="214"/>
      <c r="H621" s="214"/>
      <c r="I621" s="214"/>
      <c r="J621" s="215"/>
    </row>
    <row r="622" spans="2:10" ht="42.75" customHeight="1" x14ac:dyDescent="0.2">
      <c r="B622" s="213"/>
      <c r="C622" s="214"/>
      <c r="D622" s="214"/>
      <c r="E622" s="214"/>
      <c r="F622" s="214"/>
      <c r="G622" s="214"/>
      <c r="H622" s="214"/>
      <c r="I622" s="214"/>
      <c r="J622" s="215"/>
    </row>
    <row r="623" spans="2:10" ht="42.75" customHeight="1" x14ac:dyDescent="0.2">
      <c r="B623" s="213"/>
      <c r="C623" s="214"/>
      <c r="D623" s="214"/>
      <c r="E623" s="214"/>
      <c r="F623" s="214"/>
      <c r="G623" s="214"/>
      <c r="H623" s="214"/>
      <c r="I623" s="214"/>
      <c r="J623" s="215"/>
    </row>
    <row r="624" spans="2:10" ht="42.75" customHeight="1" x14ac:dyDescent="0.2">
      <c r="B624" s="213"/>
      <c r="C624" s="214"/>
      <c r="D624" s="214"/>
      <c r="E624" s="214"/>
      <c r="F624" s="214"/>
      <c r="G624" s="214"/>
      <c r="H624" s="214"/>
      <c r="I624" s="214"/>
      <c r="J624" s="215"/>
    </row>
    <row r="625" spans="2:10" ht="30" customHeight="1" x14ac:dyDescent="0.2">
      <c r="B625" s="213"/>
      <c r="C625" s="214"/>
      <c r="D625" s="214"/>
      <c r="E625" s="214"/>
      <c r="F625" s="214"/>
      <c r="G625" s="214"/>
      <c r="H625" s="214"/>
      <c r="I625" s="214"/>
      <c r="J625" s="215"/>
    </row>
    <row r="626" spans="2:10" ht="13.5" customHeight="1" x14ac:dyDescent="0.2">
      <c r="B626" s="213"/>
      <c r="C626" s="214"/>
      <c r="D626" s="214"/>
      <c r="E626" s="214"/>
      <c r="F626" s="214"/>
      <c r="G626" s="214"/>
      <c r="H626" s="214"/>
      <c r="I626" s="214"/>
      <c r="J626" s="215"/>
    </row>
    <row r="627" spans="2:10" ht="10.5" customHeight="1" thickBot="1" x14ac:dyDescent="0.25">
      <c r="B627" s="216"/>
      <c r="C627" s="217"/>
      <c r="D627" s="217"/>
      <c r="E627" s="217"/>
      <c r="F627" s="217"/>
      <c r="G627" s="217"/>
      <c r="H627" s="217"/>
      <c r="I627" s="217"/>
      <c r="J627" s="218"/>
    </row>
  </sheetData>
  <mergeCells count="179">
    <mergeCell ref="B554:D554"/>
    <mergeCell ref="E554:J554"/>
    <mergeCell ref="F557:G557"/>
    <mergeCell ref="B562:J562"/>
    <mergeCell ref="B563:J571"/>
    <mergeCell ref="E590:J590"/>
    <mergeCell ref="F612:G612"/>
    <mergeCell ref="B618:J618"/>
    <mergeCell ref="B619:J627"/>
    <mergeCell ref="F573:G573"/>
    <mergeCell ref="B578:J578"/>
    <mergeCell ref="B579:J587"/>
    <mergeCell ref="B590:C590"/>
    <mergeCell ref="B592:D592"/>
    <mergeCell ref="E592:J592"/>
    <mergeCell ref="F595:G595"/>
    <mergeCell ref="B601:J601"/>
    <mergeCell ref="B602:J610"/>
    <mergeCell ref="F492:G492"/>
    <mergeCell ref="B497:J497"/>
    <mergeCell ref="B498:J499"/>
    <mergeCell ref="F501:G501"/>
    <mergeCell ref="B507:J507"/>
    <mergeCell ref="B508:J511"/>
    <mergeCell ref="B514:C514"/>
    <mergeCell ref="E552:J552"/>
    <mergeCell ref="B552:C552"/>
    <mergeCell ref="E514:J514"/>
    <mergeCell ref="B516:D516"/>
    <mergeCell ref="E516:J516"/>
    <mergeCell ref="F519:G519"/>
    <mergeCell ref="B524:J524"/>
    <mergeCell ref="B525:J533"/>
    <mergeCell ref="F535:G535"/>
    <mergeCell ref="B540:J540"/>
    <mergeCell ref="B541:J549"/>
    <mergeCell ref="F454:G454"/>
    <mergeCell ref="B459:J459"/>
    <mergeCell ref="B460:J468"/>
    <mergeCell ref="F470:G470"/>
    <mergeCell ref="B475:J475"/>
    <mergeCell ref="B476:J484"/>
    <mergeCell ref="B487:C487"/>
    <mergeCell ref="E487:J487"/>
    <mergeCell ref="B489:D489"/>
    <mergeCell ref="E489:J489"/>
    <mergeCell ref="B385:J385"/>
    <mergeCell ref="B386:J389"/>
    <mergeCell ref="B421:J429"/>
    <mergeCell ref="F431:G431"/>
    <mergeCell ref="B437:J437"/>
    <mergeCell ref="B438:J446"/>
    <mergeCell ref="B449:C449"/>
    <mergeCell ref="E449:J449"/>
    <mergeCell ref="B451:D451"/>
    <mergeCell ref="E451:J451"/>
    <mergeCell ref="F391:G391"/>
    <mergeCell ref="B397:J397"/>
    <mergeCell ref="B403:E406"/>
    <mergeCell ref="B409:C409"/>
    <mergeCell ref="E409:J409"/>
    <mergeCell ref="B411:D411"/>
    <mergeCell ref="E411:J411"/>
    <mergeCell ref="F414:G414"/>
    <mergeCell ref="B420:J420"/>
    <mergeCell ref="F322:G322"/>
    <mergeCell ref="B328:J328"/>
    <mergeCell ref="B329:J337"/>
    <mergeCell ref="B363:J371"/>
    <mergeCell ref="B374:C374"/>
    <mergeCell ref="E374:J374"/>
    <mergeCell ref="B376:D376"/>
    <mergeCell ref="E376:J376"/>
    <mergeCell ref="F379:G379"/>
    <mergeCell ref="B340:C340"/>
    <mergeCell ref="E340:J340"/>
    <mergeCell ref="B342:D342"/>
    <mergeCell ref="E342:J342"/>
    <mergeCell ref="F345:G345"/>
    <mergeCell ref="B350:J350"/>
    <mergeCell ref="B351:J355"/>
    <mergeCell ref="F357:G357"/>
    <mergeCell ref="B362:J362"/>
    <mergeCell ref="B261:E261"/>
    <mergeCell ref="B263:E263"/>
    <mergeCell ref="B266:C266"/>
    <mergeCell ref="E266:J266"/>
    <mergeCell ref="B268:D268"/>
    <mergeCell ref="E268:J268"/>
    <mergeCell ref="F305:G305"/>
    <mergeCell ref="B311:J311"/>
    <mergeCell ref="B312:J320"/>
    <mergeCell ref="F271:G271"/>
    <mergeCell ref="B277:J277"/>
    <mergeCell ref="B278:J280"/>
    <mergeCell ref="F282:G282"/>
    <mergeCell ref="B288:J288"/>
    <mergeCell ref="B289:J297"/>
    <mergeCell ref="B300:C300"/>
    <mergeCell ref="E300:J300"/>
    <mergeCell ref="B302:D302"/>
    <mergeCell ref="E302:J302"/>
    <mergeCell ref="F230:G230"/>
    <mergeCell ref="B235:J235"/>
    <mergeCell ref="B236:J244"/>
    <mergeCell ref="F246:G246"/>
    <mergeCell ref="B251:J251"/>
    <mergeCell ref="B252:J258"/>
    <mergeCell ref="B259:G259"/>
    <mergeCell ref="H259:J259"/>
    <mergeCell ref="B260:G260"/>
    <mergeCell ref="B189:J189"/>
    <mergeCell ref="B190:J198"/>
    <mergeCell ref="F200:G200"/>
    <mergeCell ref="B206:J206"/>
    <mergeCell ref="B207:J222"/>
    <mergeCell ref="B225:C225"/>
    <mergeCell ref="E225:J225"/>
    <mergeCell ref="B227:D227"/>
    <mergeCell ref="E227:J227"/>
    <mergeCell ref="F135:G135"/>
    <mergeCell ref="B140:J140"/>
    <mergeCell ref="B141:J144"/>
    <mergeCell ref="B147:C147"/>
    <mergeCell ref="E147:J147"/>
    <mergeCell ref="B149:D149"/>
    <mergeCell ref="E149:J149"/>
    <mergeCell ref="F152:G152"/>
    <mergeCell ref="F183:G183"/>
    <mergeCell ref="B157:J157"/>
    <mergeCell ref="B158:J158"/>
    <mergeCell ref="B159:J159"/>
    <mergeCell ref="F161:G161"/>
    <mergeCell ref="B166:J166"/>
    <mergeCell ref="B167:J175"/>
    <mergeCell ref="B178:C178"/>
    <mergeCell ref="E178:J178"/>
    <mergeCell ref="B180:D180"/>
    <mergeCell ref="E180:J180"/>
    <mergeCell ref="B79:D79"/>
    <mergeCell ref="E79:J79"/>
    <mergeCell ref="F82:G82"/>
    <mergeCell ref="B54:J62"/>
    <mergeCell ref="F64:G64"/>
    <mergeCell ref="B69:J69"/>
    <mergeCell ref="B88:J88"/>
    <mergeCell ref="B89:J97"/>
    <mergeCell ref="F99:G99"/>
    <mergeCell ref="F48:G48"/>
    <mergeCell ref="B53:J53"/>
    <mergeCell ref="F8:G8"/>
    <mergeCell ref="B14:J14"/>
    <mergeCell ref="F25:G25"/>
    <mergeCell ref="B31:J31"/>
    <mergeCell ref="B32:J40"/>
    <mergeCell ref="B70:J74"/>
    <mergeCell ref="B77:C77"/>
    <mergeCell ref="E77:J77"/>
    <mergeCell ref="B2:C2"/>
    <mergeCell ref="E2:J2"/>
    <mergeCell ref="B3:C3"/>
    <mergeCell ref="E3:J3"/>
    <mergeCell ref="B5:D5"/>
    <mergeCell ref="E5:J5"/>
    <mergeCell ref="B43:C43"/>
    <mergeCell ref="E43:J43"/>
    <mergeCell ref="B45:D45"/>
    <mergeCell ref="E45:J45"/>
    <mergeCell ref="B15:J20"/>
    <mergeCell ref="B21:J23"/>
    <mergeCell ref="B105:J105"/>
    <mergeCell ref="B106:J114"/>
    <mergeCell ref="B117:C117"/>
    <mergeCell ref="E117:J117"/>
    <mergeCell ref="B119:D119"/>
    <mergeCell ref="E119:J119"/>
    <mergeCell ref="F122:G122"/>
    <mergeCell ref="B127:J127"/>
    <mergeCell ref="B128:J13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J142"/>
  <sheetViews>
    <sheetView tabSelected="1" zoomScale="70" zoomScaleNormal="70" workbookViewId="0">
      <selection activeCell="C11" sqref="C11"/>
    </sheetView>
  </sheetViews>
  <sheetFormatPr baseColWidth="10" defaultColWidth="10.88671875" defaultRowHeight="15" x14ac:dyDescent="0.2"/>
  <cols>
    <col min="1" max="3" width="10.88671875" style="106"/>
    <col min="4" max="4" width="17.21875" style="106" customWidth="1"/>
    <col min="5" max="5" width="23.77734375" style="106" customWidth="1"/>
    <col min="6" max="6" width="37.5546875" style="106" customWidth="1"/>
    <col min="7" max="7" width="16.5546875" style="106" customWidth="1"/>
    <col min="8" max="8" width="18.6640625" style="106" customWidth="1"/>
    <col min="9" max="16384" width="10.88671875" style="106"/>
  </cols>
  <sheetData>
    <row r="2" spans="2:10" ht="33" customHeight="1" x14ac:dyDescent="0.2">
      <c r="B2" s="139" t="s">
        <v>37</v>
      </c>
      <c r="C2" s="141"/>
      <c r="D2" s="17">
        <v>1</v>
      </c>
      <c r="E2" s="240" t="s">
        <v>260</v>
      </c>
      <c r="F2" s="241"/>
      <c r="G2" s="241"/>
      <c r="H2" s="241"/>
      <c r="I2" s="241"/>
      <c r="J2" s="242"/>
    </row>
    <row r="3" spans="2:10" ht="33.6" customHeight="1" x14ac:dyDescent="0.2">
      <c r="B3" s="139" t="s">
        <v>38</v>
      </c>
      <c r="C3" s="141"/>
      <c r="D3" s="18">
        <v>1</v>
      </c>
      <c r="E3" s="240" t="s">
        <v>126</v>
      </c>
      <c r="F3" s="241"/>
      <c r="G3" s="241"/>
      <c r="H3" s="241"/>
      <c r="I3" s="241"/>
      <c r="J3" s="242"/>
    </row>
    <row r="4" spans="2:10" x14ac:dyDescent="0.2">
      <c r="E4" s="19"/>
      <c r="F4" s="19"/>
      <c r="G4" s="19"/>
      <c r="H4" s="19"/>
      <c r="I4" s="19"/>
      <c r="J4" s="19"/>
    </row>
    <row r="5" spans="2:10" ht="16.5" x14ac:dyDescent="0.2">
      <c r="B5" s="139" t="s">
        <v>39</v>
      </c>
      <c r="C5" s="140"/>
      <c r="D5" s="141"/>
      <c r="E5" s="168" t="s">
        <v>261</v>
      </c>
      <c r="F5" s="169"/>
      <c r="G5" s="169"/>
      <c r="H5" s="169"/>
      <c r="I5" s="169"/>
      <c r="J5" s="170"/>
    </row>
    <row r="6" spans="2:10" x14ac:dyDescent="0.2">
      <c r="E6" s="105"/>
      <c r="F6" s="105"/>
      <c r="G6" s="105"/>
      <c r="H6" s="105"/>
      <c r="I6" s="105"/>
      <c r="J6" s="105"/>
    </row>
    <row r="7" spans="2:10" ht="15.75" thickBot="1" x14ac:dyDescent="0.25">
      <c r="E7" s="105"/>
      <c r="F7" s="105"/>
      <c r="G7" s="105"/>
      <c r="H7" s="105"/>
      <c r="I7" s="105"/>
      <c r="J7" s="105"/>
    </row>
    <row r="8" spans="2:10" ht="17.25" thickTop="1" thickBot="1" x14ac:dyDescent="0.3">
      <c r="F8" s="142" t="s">
        <v>40</v>
      </c>
      <c r="G8" s="143"/>
      <c r="H8" s="21"/>
    </row>
    <row r="9" spans="2:10" ht="16.5" thickTop="1" x14ac:dyDescent="0.25">
      <c r="F9" s="22" t="s">
        <v>41</v>
      </c>
      <c r="G9" s="23" t="s">
        <v>42</v>
      </c>
      <c r="H9" s="21"/>
    </row>
    <row r="10" spans="2:10" x14ac:dyDescent="0.2">
      <c r="F10" s="24" t="s">
        <v>127</v>
      </c>
      <c r="G10" s="25">
        <v>7</v>
      </c>
      <c r="H10" s="276"/>
    </row>
    <row r="11" spans="2:10" ht="15.75" thickBot="1" x14ac:dyDescent="0.25">
      <c r="F11" s="26" t="s">
        <v>128</v>
      </c>
      <c r="G11" s="34">
        <v>5</v>
      </c>
      <c r="H11" s="276"/>
    </row>
    <row r="12" spans="2:10" ht="17.25" thickTop="1" thickBot="1" x14ac:dyDescent="0.25">
      <c r="F12" s="27" t="s">
        <v>43</v>
      </c>
      <c r="G12" s="28">
        <f>IF(G10,G11/G10,0)</f>
        <v>0.7142857142857143</v>
      </c>
      <c r="H12" s="21"/>
    </row>
    <row r="13" spans="2:10" ht="15.75" thickTop="1" x14ac:dyDescent="0.2">
      <c r="F13" s="29"/>
      <c r="G13" s="29"/>
    </row>
    <row r="14" spans="2:10" ht="15.75" x14ac:dyDescent="0.2">
      <c r="B14" s="144" t="s">
        <v>44</v>
      </c>
      <c r="C14" s="145"/>
      <c r="D14" s="145"/>
      <c r="E14" s="145"/>
      <c r="F14" s="145"/>
      <c r="G14" s="145"/>
      <c r="H14" s="145"/>
      <c r="I14" s="145"/>
      <c r="J14" s="145"/>
    </row>
    <row r="15" spans="2:10" ht="15" customHeight="1" x14ac:dyDescent="0.2">
      <c r="B15" s="243" t="s">
        <v>262</v>
      </c>
      <c r="C15" s="243"/>
      <c r="D15" s="243"/>
      <c r="E15" s="243"/>
      <c r="F15" s="243"/>
      <c r="G15" s="243"/>
      <c r="H15" s="243"/>
      <c r="I15" s="243"/>
      <c r="J15" s="243"/>
    </row>
    <row r="16" spans="2:10" x14ac:dyDescent="0.2">
      <c r="B16" s="243"/>
      <c r="C16" s="243"/>
      <c r="D16" s="243"/>
      <c r="E16" s="243"/>
      <c r="F16" s="243"/>
      <c r="G16" s="243"/>
      <c r="H16" s="243"/>
      <c r="I16" s="243"/>
      <c r="J16" s="243"/>
    </row>
    <row r="17" spans="2:10" x14ac:dyDescent="0.2">
      <c r="B17" s="243"/>
      <c r="C17" s="243"/>
      <c r="D17" s="243"/>
      <c r="E17" s="243"/>
      <c r="F17" s="243"/>
      <c r="G17" s="243"/>
      <c r="H17" s="243"/>
      <c r="I17" s="243"/>
      <c r="J17" s="243"/>
    </row>
    <row r="18" spans="2:10" x14ac:dyDescent="0.2">
      <c r="B18" s="243"/>
      <c r="C18" s="243"/>
      <c r="D18" s="243"/>
      <c r="E18" s="243"/>
      <c r="F18" s="243"/>
      <c r="G18" s="243"/>
      <c r="H18" s="243"/>
      <c r="I18" s="243"/>
      <c r="J18" s="243"/>
    </row>
    <row r="19" spans="2:10" x14ac:dyDescent="0.2">
      <c r="B19" s="243"/>
      <c r="C19" s="243"/>
      <c r="D19" s="243"/>
      <c r="E19" s="243"/>
      <c r="F19" s="243"/>
      <c r="G19" s="243"/>
      <c r="H19" s="243"/>
      <c r="I19" s="243"/>
      <c r="J19" s="243"/>
    </row>
    <row r="20" spans="2:10" x14ac:dyDescent="0.2">
      <c r="B20" s="243"/>
      <c r="C20" s="243"/>
      <c r="D20" s="243"/>
      <c r="E20" s="243"/>
      <c r="F20" s="243"/>
      <c r="G20" s="243"/>
      <c r="H20" s="243"/>
      <c r="I20" s="243"/>
      <c r="J20" s="243"/>
    </row>
    <row r="21" spans="2:10" x14ac:dyDescent="0.2">
      <c r="B21" s="243"/>
      <c r="C21" s="243"/>
      <c r="D21" s="243"/>
      <c r="E21" s="243"/>
      <c r="F21" s="243"/>
      <c r="G21" s="243"/>
      <c r="H21" s="243"/>
      <c r="I21" s="243"/>
      <c r="J21" s="243"/>
    </row>
    <row r="22" spans="2:10" ht="15.75" thickBot="1" x14ac:dyDescent="0.25"/>
    <row r="23" spans="2:10" ht="17.25" thickTop="1" thickBot="1" x14ac:dyDescent="0.3">
      <c r="B23" s="277"/>
      <c r="C23" s="277"/>
      <c r="D23" s="277"/>
      <c r="E23" s="278"/>
      <c r="F23" s="279" t="s">
        <v>45</v>
      </c>
      <c r="G23" s="280"/>
      <c r="H23" s="281"/>
      <c r="I23" s="278"/>
      <c r="J23" s="278"/>
    </row>
    <row r="24" spans="2:10" ht="16.5" thickTop="1" x14ac:dyDescent="0.25">
      <c r="B24" s="277"/>
      <c r="C24" s="277"/>
      <c r="D24" s="277"/>
      <c r="E24" s="282"/>
      <c r="F24" s="283" t="s">
        <v>41</v>
      </c>
      <c r="G24" s="284" t="s">
        <v>42</v>
      </c>
      <c r="H24" s="285"/>
      <c r="I24" s="277"/>
      <c r="J24" s="277"/>
    </row>
    <row r="25" spans="2:10" x14ac:dyDescent="0.2">
      <c r="B25" s="277"/>
      <c r="C25" s="277"/>
      <c r="D25" s="277"/>
      <c r="E25" s="277"/>
      <c r="F25" s="286" t="s">
        <v>127</v>
      </c>
      <c r="G25" s="287">
        <v>7</v>
      </c>
      <c r="H25" s="285"/>
      <c r="I25" s="277"/>
      <c r="J25" s="277"/>
    </row>
    <row r="26" spans="2:10" ht="15.75" thickBot="1" x14ac:dyDescent="0.25">
      <c r="B26" s="277"/>
      <c r="C26" s="277"/>
      <c r="D26" s="277"/>
      <c r="E26" s="277"/>
      <c r="F26" s="288" t="s">
        <v>128</v>
      </c>
      <c r="G26" s="289">
        <v>7</v>
      </c>
      <c r="H26" s="285"/>
      <c r="I26" s="277"/>
      <c r="J26" s="277"/>
    </row>
    <row r="27" spans="2:10" ht="17.25" thickTop="1" thickBot="1" x14ac:dyDescent="0.25">
      <c r="B27" s="277"/>
      <c r="C27" s="277"/>
      <c r="D27" s="277"/>
      <c r="E27" s="277"/>
      <c r="F27" s="290" t="s">
        <v>43</v>
      </c>
      <c r="G27" s="62">
        <f>IF(G25,G26/G25,0)</f>
        <v>1</v>
      </c>
      <c r="H27" s="285"/>
      <c r="I27" s="277"/>
      <c r="J27" s="277"/>
    </row>
    <row r="28" spans="2:10" ht="15.75" thickTop="1" x14ac:dyDescent="0.2">
      <c r="B28" s="277"/>
      <c r="C28" s="277"/>
      <c r="D28" s="277"/>
      <c r="E28" s="277"/>
      <c r="F28" s="277"/>
      <c r="G28" s="277"/>
      <c r="H28" s="277"/>
      <c r="I28" s="277"/>
      <c r="J28" s="277"/>
    </row>
    <row r="29" spans="2:10" ht="16.5" thickBot="1" x14ac:dyDescent="0.25">
      <c r="B29" s="291" t="s">
        <v>44</v>
      </c>
      <c r="C29" s="292"/>
      <c r="D29" s="292"/>
      <c r="E29" s="292"/>
      <c r="F29" s="292"/>
      <c r="G29" s="292"/>
      <c r="H29" s="292"/>
      <c r="I29" s="292"/>
      <c r="J29" s="292"/>
    </row>
    <row r="30" spans="2:10" x14ac:dyDescent="0.2">
      <c r="B30" s="308" t="s">
        <v>348</v>
      </c>
      <c r="C30" s="309"/>
      <c r="D30" s="309"/>
      <c r="E30" s="309"/>
      <c r="F30" s="309"/>
      <c r="G30" s="309"/>
      <c r="H30" s="309"/>
      <c r="I30" s="309"/>
      <c r="J30" s="310"/>
    </row>
    <row r="31" spans="2:10" x14ac:dyDescent="0.2">
      <c r="B31" s="311"/>
      <c r="C31" s="312"/>
      <c r="D31" s="312"/>
      <c r="E31" s="312"/>
      <c r="F31" s="312"/>
      <c r="G31" s="312"/>
      <c r="H31" s="312"/>
      <c r="I31" s="312"/>
      <c r="J31" s="313"/>
    </row>
    <row r="32" spans="2:10" x14ac:dyDescent="0.2">
      <c r="B32" s="311"/>
      <c r="C32" s="312"/>
      <c r="D32" s="312"/>
      <c r="E32" s="312"/>
      <c r="F32" s="312"/>
      <c r="G32" s="312"/>
      <c r="H32" s="312"/>
      <c r="I32" s="312"/>
      <c r="J32" s="313"/>
    </row>
    <row r="33" spans="2:10" x14ac:dyDescent="0.2">
      <c r="B33" s="311"/>
      <c r="C33" s="312"/>
      <c r="D33" s="312"/>
      <c r="E33" s="312"/>
      <c r="F33" s="312"/>
      <c r="G33" s="312"/>
      <c r="H33" s="312"/>
      <c r="I33" s="312"/>
      <c r="J33" s="313"/>
    </row>
    <row r="34" spans="2:10" x14ac:dyDescent="0.2">
      <c r="B34" s="311"/>
      <c r="C34" s="312"/>
      <c r="D34" s="312"/>
      <c r="E34" s="312"/>
      <c r="F34" s="312"/>
      <c r="G34" s="312"/>
      <c r="H34" s="312"/>
      <c r="I34" s="312"/>
      <c r="J34" s="313"/>
    </row>
    <row r="35" spans="2:10" x14ac:dyDescent="0.2">
      <c r="B35" s="311"/>
      <c r="C35" s="312"/>
      <c r="D35" s="312"/>
      <c r="E35" s="312"/>
      <c r="F35" s="312"/>
      <c r="G35" s="312"/>
      <c r="H35" s="312"/>
      <c r="I35" s="312"/>
      <c r="J35" s="313"/>
    </row>
    <row r="36" spans="2:10" ht="45" customHeight="1" x14ac:dyDescent="0.2">
      <c r="B36" s="311"/>
      <c r="C36" s="312"/>
      <c r="D36" s="312"/>
      <c r="E36" s="312"/>
      <c r="F36" s="312"/>
      <c r="G36" s="312"/>
      <c r="H36" s="312"/>
      <c r="I36" s="312"/>
      <c r="J36" s="313"/>
    </row>
    <row r="37" spans="2:10" x14ac:dyDescent="0.2">
      <c r="B37" s="311"/>
      <c r="C37" s="312"/>
      <c r="D37" s="312"/>
      <c r="E37" s="312"/>
      <c r="F37" s="312"/>
      <c r="G37" s="312"/>
      <c r="H37" s="312"/>
      <c r="I37" s="312"/>
      <c r="J37" s="313"/>
    </row>
    <row r="38" spans="2:10" ht="15.75" thickBot="1" x14ac:dyDescent="0.25">
      <c r="B38" s="314"/>
      <c r="C38" s="315"/>
      <c r="D38" s="315"/>
      <c r="E38" s="315"/>
      <c r="F38" s="315"/>
      <c r="G38" s="315"/>
      <c r="H38" s="315"/>
      <c r="I38" s="315"/>
      <c r="J38" s="316"/>
    </row>
    <row r="41" spans="2:10" ht="32.450000000000003" customHeight="1" x14ac:dyDescent="0.2">
      <c r="B41" s="139" t="s">
        <v>38</v>
      </c>
      <c r="C41" s="141"/>
      <c r="D41" s="18">
        <v>2</v>
      </c>
      <c r="E41" s="244" t="s">
        <v>129</v>
      </c>
      <c r="F41" s="245"/>
      <c r="G41" s="245"/>
      <c r="H41" s="245"/>
      <c r="I41" s="245"/>
      <c r="J41" s="246"/>
    </row>
    <row r="42" spans="2:10" x14ac:dyDescent="0.2">
      <c r="E42" s="19"/>
      <c r="F42" s="19"/>
      <c r="G42" s="19"/>
      <c r="H42" s="19"/>
      <c r="I42" s="19"/>
      <c r="J42" s="19"/>
    </row>
    <row r="43" spans="2:10" ht="16.5" x14ac:dyDescent="0.2">
      <c r="B43" s="139" t="s">
        <v>39</v>
      </c>
      <c r="C43" s="140"/>
      <c r="D43" s="141"/>
      <c r="E43" s="168" t="s">
        <v>263</v>
      </c>
      <c r="F43" s="169"/>
      <c r="G43" s="169"/>
      <c r="H43" s="169"/>
      <c r="I43" s="169"/>
      <c r="J43" s="170"/>
    </row>
    <row r="44" spans="2:10" x14ac:dyDescent="0.2">
      <c r="E44" s="105"/>
      <c r="F44" s="105"/>
      <c r="G44" s="105"/>
      <c r="H44" s="105"/>
      <c r="I44" s="105"/>
      <c r="J44" s="105"/>
    </row>
    <row r="45" spans="2:10" ht="15.75" thickBot="1" x14ac:dyDescent="0.25">
      <c r="E45" s="105"/>
      <c r="F45" s="105"/>
      <c r="G45" s="105"/>
      <c r="H45" s="105"/>
      <c r="I45" s="105"/>
      <c r="J45" s="105"/>
    </row>
    <row r="46" spans="2:10" ht="17.25" thickTop="1" thickBot="1" x14ac:dyDescent="0.3">
      <c r="F46" s="142" t="s">
        <v>40</v>
      </c>
      <c r="G46" s="143"/>
      <c r="H46" s="21"/>
    </row>
    <row r="47" spans="2:10" ht="16.5" thickTop="1" x14ac:dyDescent="0.25">
      <c r="F47" s="22" t="s">
        <v>41</v>
      </c>
      <c r="G47" s="23" t="s">
        <v>42</v>
      </c>
      <c r="H47" s="21"/>
    </row>
    <row r="48" spans="2:10" x14ac:dyDescent="0.2">
      <c r="F48" s="24" t="s">
        <v>130</v>
      </c>
      <c r="G48" s="72">
        <v>7</v>
      </c>
      <c r="H48" s="21"/>
    </row>
    <row r="49" spans="2:10" ht="15.75" thickBot="1" x14ac:dyDescent="0.25">
      <c r="F49" s="24" t="s">
        <v>131</v>
      </c>
      <c r="G49" s="25">
        <v>5</v>
      </c>
      <c r="H49" s="21"/>
    </row>
    <row r="50" spans="2:10" ht="17.25" thickTop="1" thickBot="1" x14ac:dyDescent="0.25">
      <c r="F50" s="27" t="s">
        <v>43</v>
      </c>
      <c r="G50" s="28">
        <f>G49/G48</f>
        <v>0.7142857142857143</v>
      </c>
      <c r="H50" s="21"/>
    </row>
    <row r="51" spans="2:10" ht="15.75" thickTop="1" x14ac:dyDescent="0.2">
      <c r="F51" s="29"/>
      <c r="G51" s="29"/>
    </row>
    <row r="52" spans="2:10" ht="16.5" thickBot="1" x14ac:dyDescent="0.25">
      <c r="B52" s="144" t="s">
        <v>44</v>
      </c>
      <c r="C52" s="145"/>
      <c r="D52" s="145"/>
      <c r="E52" s="145"/>
      <c r="F52" s="145"/>
      <c r="G52" s="145"/>
      <c r="H52" s="145"/>
      <c r="I52" s="145"/>
      <c r="J52" s="145"/>
    </row>
    <row r="53" spans="2:10" x14ac:dyDescent="0.2">
      <c r="B53" s="247" t="s">
        <v>349</v>
      </c>
      <c r="C53" s="248"/>
      <c r="D53" s="248"/>
      <c r="E53" s="248"/>
      <c r="F53" s="248"/>
      <c r="G53" s="248"/>
      <c r="H53" s="248"/>
      <c r="I53" s="248"/>
      <c r="J53" s="249"/>
    </row>
    <row r="54" spans="2:10" x14ac:dyDescent="0.2">
      <c r="B54" s="250"/>
      <c r="C54" s="131"/>
      <c r="D54" s="131"/>
      <c r="E54" s="131"/>
      <c r="F54" s="131"/>
      <c r="G54" s="131"/>
      <c r="H54" s="131"/>
      <c r="I54" s="131"/>
      <c r="J54" s="251"/>
    </row>
    <row r="55" spans="2:10" x14ac:dyDescent="0.2">
      <c r="B55" s="250"/>
      <c r="C55" s="131"/>
      <c r="D55" s="131"/>
      <c r="E55" s="131"/>
      <c r="F55" s="131"/>
      <c r="G55" s="131"/>
      <c r="H55" s="131"/>
      <c r="I55" s="131"/>
      <c r="J55" s="251"/>
    </row>
    <row r="56" spans="2:10" x14ac:dyDescent="0.2">
      <c r="B56" s="250"/>
      <c r="C56" s="131"/>
      <c r="D56" s="131"/>
      <c r="E56" s="131"/>
      <c r="F56" s="131"/>
      <c r="G56" s="131"/>
      <c r="H56" s="131"/>
      <c r="I56" s="131"/>
      <c r="J56" s="251"/>
    </row>
    <row r="57" spans="2:10" ht="15.75" thickBot="1" x14ac:dyDescent="0.25">
      <c r="B57" s="252"/>
      <c r="C57" s="253"/>
      <c r="D57" s="253"/>
      <c r="E57" s="253"/>
      <c r="F57" s="253"/>
      <c r="G57" s="253"/>
      <c r="H57" s="253"/>
      <c r="I57" s="253"/>
      <c r="J57" s="254"/>
    </row>
    <row r="58" spans="2:10" ht="15.75" thickBot="1" x14ac:dyDescent="0.25"/>
    <row r="59" spans="2:10" ht="17.25" thickTop="1" thickBot="1" x14ac:dyDescent="0.3">
      <c r="B59" s="277"/>
      <c r="C59" s="277"/>
      <c r="D59" s="277"/>
      <c r="E59" s="277"/>
      <c r="F59" s="293" t="s">
        <v>45</v>
      </c>
      <c r="G59" s="294"/>
      <c r="H59" s="285"/>
      <c r="I59" s="277"/>
      <c r="J59" s="277"/>
    </row>
    <row r="60" spans="2:10" ht="16.5" thickTop="1" x14ac:dyDescent="0.25">
      <c r="B60" s="277"/>
      <c r="C60" s="277"/>
      <c r="D60" s="277"/>
      <c r="E60" s="277"/>
      <c r="F60" s="295" t="s">
        <v>41</v>
      </c>
      <c r="G60" s="283" t="s">
        <v>42</v>
      </c>
      <c r="H60" s="285"/>
      <c r="I60" s="277"/>
      <c r="J60" s="277"/>
    </row>
    <row r="61" spans="2:10" x14ac:dyDescent="0.2">
      <c r="B61" s="277"/>
      <c r="C61" s="277"/>
      <c r="D61" s="277"/>
      <c r="E61" s="277"/>
      <c r="F61" s="286" t="s">
        <v>130</v>
      </c>
      <c r="G61" s="296">
        <v>7</v>
      </c>
      <c r="H61" s="285"/>
      <c r="I61" s="277"/>
      <c r="J61" s="277"/>
    </row>
    <row r="62" spans="2:10" ht="15.75" thickBot="1" x14ac:dyDescent="0.25">
      <c r="B62" s="277"/>
      <c r="C62" s="277"/>
      <c r="D62" s="277"/>
      <c r="E62" s="277"/>
      <c r="F62" s="286" t="s">
        <v>131</v>
      </c>
      <c r="G62" s="287">
        <v>7</v>
      </c>
      <c r="H62" s="285"/>
      <c r="I62" s="277"/>
      <c r="J62" s="277"/>
    </row>
    <row r="63" spans="2:10" ht="17.25" thickTop="1" thickBot="1" x14ac:dyDescent="0.25">
      <c r="B63" s="277"/>
      <c r="C63" s="277"/>
      <c r="D63" s="277"/>
      <c r="E63" s="277"/>
      <c r="F63" s="290" t="s">
        <v>43</v>
      </c>
      <c r="G63" s="62">
        <f>G62/G61</f>
        <v>1</v>
      </c>
      <c r="H63" s="285"/>
      <c r="I63" s="277"/>
      <c r="J63" s="277"/>
    </row>
    <row r="64" spans="2:10" ht="15.75" thickTop="1" x14ac:dyDescent="0.2">
      <c r="B64" s="277"/>
      <c r="C64" s="277"/>
      <c r="D64" s="277"/>
      <c r="E64" s="277"/>
      <c r="F64" s="277"/>
      <c r="G64" s="277"/>
      <c r="H64" s="277"/>
      <c r="I64" s="277"/>
      <c r="J64" s="277"/>
    </row>
    <row r="65" spans="2:10" ht="16.5" thickBot="1" x14ac:dyDescent="0.25">
      <c r="B65" s="291" t="s">
        <v>44</v>
      </c>
      <c r="C65" s="292"/>
      <c r="D65" s="292"/>
      <c r="E65" s="292"/>
      <c r="F65" s="292"/>
      <c r="G65" s="292"/>
      <c r="H65" s="292"/>
      <c r="I65" s="292"/>
      <c r="J65" s="292"/>
    </row>
    <row r="66" spans="2:10" x14ac:dyDescent="0.2">
      <c r="B66" s="297" t="s">
        <v>350</v>
      </c>
      <c r="C66" s="298"/>
      <c r="D66" s="298"/>
      <c r="E66" s="298"/>
      <c r="F66" s="298"/>
      <c r="G66" s="298"/>
      <c r="H66" s="298"/>
      <c r="I66" s="298"/>
      <c r="J66" s="299"/>
    </row>
    <row r="67" spans="2:10" x14ac:dyDescent="0.2">
      <c r="B67" s="300"/>
      <c r="C67" s="301"/>
      <c r="D67" s="301"/>
      <c r="E67" s="301"/>
      <c r="F67" s="301"/>
      <c r="G67" s="301"/>
      <c r="H67" s="301"/>
      <c r="I67" s="301"/>
      <c r="J67" s="302"/>
    </row>
    <row r="68" spans="2:10" x14ac:dyDescent="0.2">
      <c r="B68" s="300"/>
      <c r="C68" s="301"/>
      <c r="D68" s="301"/>
      <c r="E68" s="301"/>
      <c r="F68" s="301"/>
      <c r="G68" s="301"/>
      <c r="H68" s="301"/>
      <c r="I68" s="301"/>
      <c r="J68" s="302"/>
    </row>
    <row r="69" spans="2:10" x14ac:dyDescent="0.2">
      <c r="B69" s="300"/>
      <c r="C69" s="301"/>
      <c r="D69" s="301"/>
      <c r="E69" s="301"/>
      <c r="F69" s="301"/>
      <c r="G69" s="301"/>
      <c r="H69" s="301"/>
      <c r="I69" s="301"/>
      <c r="J69" s="302"/>
    </row>
    <row r="70" spans="2:10" x14ac:dyDescent="0.2">
      <c r="B70" s="300"/>
      <c r="C70" s="301"/>
      <c r="D70" s="301"/>
      <c r="E70" s="301"/>
      <c r="F70" s="301"/>
      <c r="G70" s="301"/>
      <c r="H70" s="301"/>
      <c r="I70" s="301"/>
      <c r="J70" s="302"/>
    </row>
    <row r="71" spans="2:10" x14ac:dyDescent="0.2">
      <c r="B71" s="300"/>
      <c r="C71" s="301"/>
      <c r="D71" s="301"/>
      <c r="E71" s="301"/>
      <c r="F71" s="301"/>
      <c r="G71" s="301"/>
      <c r="H71" s="301"/>
      <c r="I71" s="301"/>
      <c r="J71" s="302"/>
    </row>
    <row r="72" spans="2:10" x14ac:dyDescent="0.2">
      <c r="B72" s="300"/>
      <c r="C72" s="301"/>
      <c r="D72" s="301"/>
      <c r="E72" s="301"/>
      <c r="F72" s="301"/>
      <c r="G72" s="301"/>
      <c r="H72" s="301"/>
      <c r="I72" s="301"/>
      <c r="J72" s="302"/>
    </row>
    <row r="73" spans="2:10" x14ac:dyDescent="0.2">
      <c r="B73" s="300"/>
      <c r="C73" s="301"/>
      <c r="D73" s="301"/>
      <c r="E73" s="301"/>
      <c r="F73" s="301"/>
      <c r="G73" s="301"/>
      <c r="H73" s="301"/>
      <c r="I73" s="301"/>
      <c r="J73" s="302"/>
    </row>
    <row r="74" spans="2:10" ht="15.75" thickBot="1" x14ac:dyDescent="0.25">
      <c r="B74" s="303"/>
      <c r="C74" s="304"/>
      <c r="D74" s="304"/>
      <c r="E74" s="304"/>
      <c r="F74" s="304"/>
      <c r="G74" s="304"/>
      <c r="H74" s="304"/>
      <c r="I74" s="304"/>
      <c r="J74" s="305"/>
    </row>
    <row r="77" spans="2:10" ht="38.450000000000003" customHeight="1" x14ac:dyDescent="0.2">
      <c r="B77" s="139" t="s">
        <v>38</v>
      </c>
      <c r="C77" s="141"/>
      <c r="D77" s="18">
        <v>3</v>
      </c>
      <c r="E77" s="244" t="s">
        <v>132</v>
      </c>
      <c r="F77" s="245"/>
      <c r="G77" s="245"/>
      <c r="H77" s="245"/>
      <c r="I77" s="245"/>
      <c r="J77" s="246"/>
    </row>
    <row r="78" spans="2:10" x14ac:dyDescent="0.2">
      <c r="E78" s="19"/>
      <c r="F78" s="19"/>
      <c r="G78" s="19"/>
      <c r="H78" s="19"/>
      <c r="I78" s="19"/>
      <c r="J78" s="19"/>
    </row>
    <row r="79" spans="2:10" ht="16.5" x14ac:dyDescent="0.2">
      <c r="B79" s="139" t="s">
        <v>39</v>
      </c>
      <c r="C79" s="140"/>
      <c r="D79" s="141"/>
      <c r="E79" s="168" t="s">
        <v>133</v>
      </c>
      <c r="F79" s="169"/>
      <c r="G79" s="169"/>
      <c r="H79" s="169"/>
      <c r="I79" s="169"/>
      <c r="J79" s="170"/>
    </row>
    <row r="80" spans="2:10" x14ac:dyDescent="0.2">
      <c r="E80" s="105"/>
      <c r="F80" s="105"/>
      <c r="G80" s="105"/>
      <c r="H80" s="105"/>
      <c r="I80" s="105"/>
      <c r="J80" s="105"/>
    </row>
    <row r="81" spans="2:10" ht="15.75" thickBot="1" x14ac:dyDescent="0.25">
      <c r="E81" s="105"/>
      <c r="F81" s="105"/>
      <c r="G81" s="105"/>
      <c r="H81" s="105"/>
      <c r="I81" s="105"/>
      <c r="J81" s="105"/>
    </row>
    <row r="82" spans="2:10" ht="17.25" thickTop="1" thickBot="1" x14ac:dyDescent="0.3">
      <c r="F82" s="142" t="s">
        <v>40</v>
      </c>
      <c r="G82" s="143"/>
      <c r="H82" s="21"/>
    </row>
    <row r="83" spans="2:10" ht="16.5" thickTop="1" x14ac:dyDescent="0.25">
      <c r="F83" s="22" t="s">
        <v>41</v>
      </c>
      <c r="G83" s="23" t="s">
        <v>42</v>
      </c>
      <c r="H83" s="21"/>
    </row>
    <row r="84" spans="2:10" x14ac:dyDescent="0.2">
      <c r="F84" s="24" t="s">
        <v>133</v>
      </c>
      <c r="G84" s="25">
        <v>0</v>
      </c>
      <c r="H84" s="276"/>
    </row>
    <row r="85" spans="2:10" ht="15.75" thickBot="1" x14ac:dyDescent="0.25">
      <c r="F85" s="24" t="s">
        <v>354</v>
      </c>
      <c r="G85" s="25">
        <v>0</v>
      </c>
      <c r="H85" s="276"/>
    </row>
    <row r="86" spans="2:10" ht="17.25" thickTop="1" thickBot="1" x14ac:dyDescent="0.25">
      <c r="F86" s="27" t="s">
        <v>43</v>
      </c>
      <c r="G86" s="28">
        <v>0</v>
      </c>
      <c r="H86" s="21"/>
    </row>
    <row r="87" spans="2:10" ht="15.75" thickTop="1" x14ac:dyDescent="0.2">
      <c r="F87" s="29"/>
      <c r="G87" s="29"/>
    </row>
    <row r="88" spans="2:10" ht="16.5" thickBot="1" x14ac:dyDescent="0.25">
      <c r="B88" s="144" t="s">
        <v>44</v>
      </c>
      <c r="C88" s="145"/>
      <c r="D88" s="145"/>
      <c r="E88" s="145"/>
      <c r="F88" s="145"/>
      <c r="G88" s="145"/>
      <c r="H88" s="145"/>
      <c r="I88" s="145"/>
      <c r="J88" s="145"/>
    </row>
    <row r="89" spans="2:10" x14ac:dyDescent="0.2">
      <c r="B89" s="255" t="s">
        <v>351</v>
      </c>
      <c r="C89" s="256"/>
      <c r="D89" s="256"/>
      <c r="E89" s="256"/>
      <c r="F89" s="256"/>
      <c r="G89" s="256"/>
      <c r="H89" s="256"/>
      <c r="I89" s="256"/>
      <c r="J89" s="257"/>
    </row>
    <row r="90" spans="2:10" x14ac:dyDescent="0.2">
      <c r="B90" s="258"/>
      <c r="C90" s="160"/>
      <c r="D90" s="160"/>
      <c r="E90" s="160"/>
      <c r="F90" s="160"/>
      <c r="G90" s="160"/>
      <c r="H90" s="160"/>
      <c r="I90" s="160"/>
      <c r="J90" s="259"/>
    </row>
    <row r="91" spans="2:10" x14ac:dyDescent="0.2">
      <c r="B91" s="258"/>
      <c r="C91" s="160"/>
      <c r="D91" s="160"/>
      <c r="E91" s="160"/>
      <c r="F91" s="160"/>
      <c r="G91" s="160"/>
      <c r="H91" s="160"/>
      <c r="I91" s="160"/>
      <c r="J91" s="259"/>
    </row>
    <row r="92" spans="2:10" x14ac:dyDescent="0.2">
      <c r="B92" s="258"/>
      <c r="C92" s="160"/>
      <c r="D92" s="160"/>
      <c r="E92" s="160"/>
      <c r="F92" s="160"/>
      <c r="G92" s="160"/>
      <c r="H92" s="160"/>
      <c r="I92" s="160"/>
      <c r="J92" s="259"/>
    </row>
    <row r="93" spans="2:10" x14ac:dyDescent="0.2">
      <c r="B93" s="258"/>
      <c r="C93" s="160"/>
      <c r="D93" s="160"/>
      <c r="E93" s="160"/>
      <c r="F93" s="160"/>
      <c r="G93" s="160"/>
      <c r="H93" s="160"/>
      <c r="I93" s="160"/>
      <c r="J93" s="259"/>
    </row>
    <row r="94" spans="2:10" ht="15.75" thickBot="1" x14ac:dyDescent="0.25">
      <c r="B94" s="260"/>
      <c r="C94" s="261"/>
      <c r="D94" s="261"/>
      <c r="E94" s="261"/>
      <c r="F94" s="261"/>
      <c r="G94" s="261"/>
      <c r="H94" s="261"/>
      <c r="I94" s="261"/>
      <c r="J94" s="262"/>
    </row>
    <row r="95" spans="2:10" ht="15.75" thickBot="1" x14ac:dyDescent="0.25"/>
    <row r="96" spans="2:10" ht="17.25" thickTop="1" thickBot="1" x14ac:dyDescent="0.3">
      <c r="B96" s="277"/>
      <c r="C96" s="277"/>
      <c r="D96" s="277"/>
      <c r="E96" s="278"/>
      <c r="F96" s="279" t="s">
        <v>45</v>
      </c>
      <c r="G96" s="280"/>
      <c r="H96" s="281"/>
      <c r="I96" s="278"/>
      <c r="J96" s="278"/>
    </row>
    <row r="97" spans="2:10" ht="16.5" thickTop="1" x14ac:dyDescent="0.25">
      <c r="B97" s="277"/>
      <c r="C97" s="277"/>
      <c r="D97" s="277"/>
      <c r="E97" s="282"/>
      <c r="F97" s="22" t="s">
        <v>41</v>
      </c>
      <c r="G97" s="23" t="s">
        <v>42</v>
      </c>
      <c r="H97" s="285"/>
      <c r="I97" s="277"/>
      <c r="J97" s="277"/>
    </row>
    <row r="98" spans="2:10" x14ac:dyDescent="0.2">
      <c r="B98" s="277"/>
      <c r="C98" s="277"/>
      <c r="D98" s="277"/>
      <c r="E98" s="277"/>
      <c r="F98" s="24" t="s">
        <v>133</v>
      </c>
      <c r="G98" s="25">
        <v>1</v>
      </c>
      <c r="H98" s="285"/>
      <c r="I98" s="277"/>
      <c r="J98" s="277"/>
    </row>
    <row r="99" spans="2:10" ht="15.75" thickBot="1" x14ac:dyDescent="0.25">
      <c r="B99" s="277"/>
      <c r="C99" s="277"/>
      <c r="D99" s="277"/>
      <c r="E99" s="277"/>
      <c r="F99" s="24" t="s">
        <v>354</v>
      </c>
      <c r="G99" s="25">
        <v>1</v>
      </c>
      <c r="H99" s="285"/>
      <c r="I99" s="277"/>
      <c r="J99" s="277"/>
    </row>
    <row r="100" spans="2:10" ht="17.25" thickTop="1" thickBot="1" x14ac:dyDescent="0.25">
      <c r="B100" s="277"/>
      <c r="C100" s="277"/>
      <c r="D100" s="277"/>
      <c r="E100" s="277"/>
      <c r="F100" s="27" t="s">
        <v>43</v>
      </c>
      <c r="G100" s="28">
        <f>G98/G99</f>
        <v>1</v>
      </c>
      <c r="H100" s="285"/>
      <c r="I100" s="277"/>
      <c r="J100" s="277"/>
    </row>
    <row r="101" spans="2:10" ht="15.75" thickTop="1" x14ac:dyDescent="0.2">
      <c r="B101" s="277"/>
      <c r="C101" s="277"/>
      <c r="D101" s="277"/>
      <c r="E101" s="277"/>
      <c r="F101" s="277"/>
      <c r="G101" s="277"/>
      <c r="H101" s="277"/>
      <c r="I101" s="277"/>
      <c r="J101" s="277"/>
    </row>
    <row r="102" spans="2:10" ht="16.5" thickBot="1" x14ac:dyDescent="0.25">
      <c r="B102" s="291" t="s">
        <v>44</v>
      </c>
      <c r="C102" s="292"/>
      <c r="D102" s="292"/>
      <c r="E102" s="292"/>
      <c r="F102" s="292"/>
      <c r="G102" s="292"/>
      <c r="H102" s="292"/>
      <c r="I102" s="292"/>
      <c r="J102" s="292"/>
    </row>
    <row r="103" spans="2:10" ht="15" customHeight="1" x14ac:dyDescent="0.2">
      <c r="B103" s="255" t="s">
        <v>352</v>
      </c>
      <c r="C103" s="256"/>
      <c r="D103" s="256"/>
      <c r="E103" s="256"/>
      <c r="F103" s="256"/>
      <c r="G103" s="256"/>
      <c r="H103" s="256"/>
      <c r="I103" s="256"/>
      <c r="J103" s="257"/>
    </row>
    <row r="104" spans="2:10" x14ac:dyDescent="0.2">
      <c r="B104" s="258"/>
      <c r="C104" s="160"/>
      <c r="D104" s="160"/>
      <c r="E104" s="160"/>
      <c r="F104" s="160"/>
      <c r="G104" s="160"/>
      <c r="H104" s="160"/>
      <c r="I104" s="160"/>
      <c r="J104" s="259"/>
    </row>
    <row r="105" spans="2:10" x14ac:dyDescent="0.2">
      <c r="B105" s="258"/>
      <c r="C105" s="160"/>
      <c r="D105" s="160"/>
      <c r="E105" s="160"/>
      <c r="F105" s="160"/>
      <c r="G105" s="160"/>
      <c r="H105" s="160"/>
      <c r="I105" s="160"/>
      <c r="J105" s="259"/>
    </row>
    <row r="106" spans="2:10" x14ac:dyDescent="0.2">
      <c r="B106" s="258"/>
      <c r="C106" s="160"/>
      <c r="D106" s="160"/>
      <c r="E106" s="160"/>
      <c r="F106" s="160"/>
      <c r="G106" s="160"/>
      <c r="H106" s="160"/>
      <c r="I106" s="160"/>
      <c r="J106" s="259"/>
    </row>
    <row r="107" spans="2:10" x14ac:dyDescent="0.2">
      <c r="B107" s="258"/>
      <c r="C107" s="160"/>
      <c r="D107" s="160"/>
      <c r="E107" s="160"/>
      <c r="F107" s="160"/>
      <c r="G107" s="160"/>
      <c r="H107" s="160"/>
      <c r="I107" s="160"/>
      <c r="J107" s="259"/>
    </row>
    <row r="108" spans="2:10" ht="15.75" thickBot="1" x14ac:dyDescent="0.25">
      <c r="B108" s="260"/>
      <c r="C108" s="261"/>
      <c r="D108" s="261"/>
      <c r="E108" s="261"/>
      <c r="F108" s="261"/>
      <c r="G108" s="261"/>
      <c r="H108" s="261"/>
      <c r="I108" s="261"/>
      <c r="J108" s="262"/>
    </row>
    <row r="111" spans="2:10" ht="31.15" customHeight="1" x14ac:dyDescent="0.2">
      <c r="B111" s="139" t="s">
        <v>38</v>
      </c>
      <c r="C111" s="141"/>
      <c r="D111" s="18">
        <v>4</v>
      </c>
      <c r="E111" s="244" t="s">
        <v>134</v>
      </c>
      <c r="F111" s="245"/>
      <c r="G111" s="245"/>
      <c r="H111" s="245"/>
      <c r="I111" s="245"/>
      <c r="J111" s="246"/>
    </row>
    <row r="112" spans="2:10" x14ac:dyDescent="0.2">
      <c r="E112" s="19"/>
      <c r="F112" s="19"/>
      <c r="G112" s="19"/>
      <c r="H112" s="19"/>
      <c r="I112" s="19"/>
      <c r="J112" s="19"/>
    </row>
    <row r="113" spans="2:10" ht="16.5" x14ac:dyDescent="0.2">
      <c r="B113" s="139" t="s">
        <v>39</v>
      </c>
      <c r="C113" s="140"/>
      <c r="D113" s="141"/>
      <c r="E113" s="168" t="s">
        <v>136</v>
      </c>
      <c r="F113" s="169"/>
      <c r="G113" s="169"/>
      <c r="H113" s="169"/>
      <c r="I113" s="169"/>
      <c r="J113" s="170"/>
    </row>
    <row r="114" spans="2:10" x14ac:dyDescent="0.2">
      <c r="E114" s="105"/>
      <c r="F114" s="105"/>
      <c r="G114" s="105"/>
      <c r="H114" s="105"/>
      <c r="I114" s="105"/>
      <c r="J114" s="105"/>
    </row>
    <row r="115" spans="2:10" ht="15.75" thickBot="1" x14ac:dyDescent="0.25">
      <c r="E115" s="105"/>
      <c r="F115" s="105"/>
      <c r="G115" s="105"/>
      <c r="H115" s="105"/>
      <c r="I115" s="105"/>
      <c r="J115" s="105"/>
    </row>
    <row r="116" spans="2:10" ht="17.25" thickTop="1" thickBot="1" x14ac:dyDescent="0.3">
      <c r="F116" s="142" t="s">
        <v>40</v>
      </c>
      <c r="G116" s="143"/>
      <c r="H116" s="21"/>
    </row>
    <row r="117" spans="2:10" ht="16.5" thickTop="1" x14ac:dyDescent="0.25">
      <c r="F117" s="22" t="s">
        <v>41</v>
      </c>
      <c r="G117" s="23" t="s">
        <v>42</v>
      </c>
      <c r="H117" s="21"/>
    </row>
    <row r="118" spans="2:10" ht="30" x14ac:dyDescent="0.2">
      <c r="F118" s="24" t="s">
        <v>135</v>
      </c>
      <c r="G118" s="25">
        <v>1</v>
      </c>
      <c r="H118" s="21"/>
    </row>
    <row r="119" spans="2:10" ht="30.75" thickBot="1" x14ac:dyDescent="0.25">
      <c r="F119" s="24" t="s">
        <v>137</v>
      </c>
      <c r="G119" s="25">
        <v>1</v>
      </c>
      <c r="H119" s="21"/>
    </row>
    <row r="120" spans="2:10" ht="17.25" thickTop="1" thickBot="1" x14ac:dyDescent="0.25">
      <c r="F120" s="27" t="s">
        <v>43</v>
      </c>
      <c r="G120" s="28">
        <f>G119/G118</f>
        <v>1</v>
      </c>
      <c r="H120" s="21"/>
    </row>
    <row r="121" spans="2:10" ht="15.75" thickTop="1" x14ac:dyDescent="0.2">
      <c r="F121" s="29"/>
      <c r="G121" s="29"/>
    </row>
    <row r="122" spans="2:10" ht="16.5" thickBot="1" x14ac:dyDescent="0.25">
      <c r="B122" s="144" t="s">
        <v>44</v>
      </c>
      <c r="C122" s="145"/>
      <c r="D122" s="145"/>
      <c r="E122" s="145"/>
      <c r="F122" s="145"/>
      <c r="G122" s="145"/>
      <c r="H122" s="145"/>
      <c r="I122" s="145"/>
      <c r="J122" s="145"/>
    </row>
    <row r="123" spans="2:10" x14ac:dyDescent="0.2">
      <c r="B123" s="247" t="s">
        <v>264</v>
      </c>
      <c r="C123" s="248"/>
      <c r="D123" s="248"/>
      <c r="E123" s="248"/>
      <c r="F123" s="248"/>
      <c r="G123" s="248"/>
      <c r="H123" s="248"/>
      <c r="I123" s="248"/>
      <c r="J123" s="249"/>
    </row>
    <row r="124" spans="2:10" x14ac:dyDescent="0.2">
      <c r="B124" s="250"/>
      <c r="C124" s="131"/>
      <c r="D124" s="131"/>
      <c r="E124" s="131"/>
      <c r="F124" s="131"/>
      <c r="G124" s="131"/>
      <c r="H124" s="131"/>
      <c r="I124" s="131"/>
      <c r="J124" s="251"/>
    </row>
    <row r="125" spans="2:10" x14ac:dyDescent="0.2">
      <c r="B125" s="250"/>
      <c r="C125" s="131"/>
      <c r="D125" s="131"/>
      <c r="E125" s="131"/>
      <c r="F125" s="131"/>
      <c r="G125" s="131"/>
      <c r="H125" s="131"/>
      <c r="I125" s="131"/>
      <c r="J125" s="251"/>
    </row>
    <row r="126" spans="2:10" x14ac:dyDescent="0.2">
      <c r="B126" s="250"/>
      <c r="C126" s="131"/>
      <c r="D126" s="131"/>
      <c r="E126" s="131"/>
      <c r="F126" s="131"/>
      <c r="G126" s="131"/>
      <c r="H126" s="131"/>
      <c r="I126" s="131"/>
      <c r="J126" s="251"/>
    </row>
    <row r="127" spans="2:10" x14ac:dyDescent="0.2">
      <c r="B127" s="250"/>
      <c r="C127" s="131"/>
      <c r="D127" s="131"/>
      <c r="E127" s="131"/>
      <c r="F127" s="131"/>
      <c r="G127" s="131"/>
      <c r="H127" s="131"/>
      <c r="I127" s="131"/>
      <c r="J127" s="251"/>
    </row>
    <row r="128" spans="2:10" ht="15.75" thickBot="1" x14ac:dyDescent="0.25">
      <c r="B128" s="252"/>
      <c r="C128" s="253"/>
      <c r="D128" s="253"/>
      <c r="E128" s="253"/>
      <c r="F128" s="253"/>
      <c r="G128" s="253"/>
      <c r="H128" s="253"/>
      <c r="I128" s="253"/>
      <c r="J128" s="254"/>
    </row>
    <row r="129" spans="2:10" ht="15.75" thickBot="1" x14ac:dyDescent="0.25"/>
    <row r="130" spans="2:10" ht="17.25" thickTop="1" thickBot="1" x14ac:dyDescent="0.3">
      <c r="B130" s="277"/>
      <c r="C130" s="277"/>
      <c r="D130" s="277"/>
      <c r="E130" s="278"/>
      <c r="F130" s="293" t="s">
        <v>45</v>
      </c>
      <c r="G130" s="294"/>
      <c r="H130" s="281"/>
      <c r="I130" s="278"/>
      <c r="J130" s="278"/>
    </row>
    <row r="131" spans="2:10" ht="16.5" thickTop="1" x14ac:dyDescent="0.25">
      <c r="B131" s="277"/>
      <c r="C131" s="277"/>
      <c r="D131" s="277"/>
      <c r="E131" s="282"/>
      <c r="F131" s="295" t="s">
        <v>41</v>
      </c>
      <c r="G131" s="283" t="s">
        <v>42</v>
      </c>
      <c r="H131" s="285"/>
      <c r="I131" s="277"/>
      <c r="J131" s="277"/>
    </row>
    <row r="132" spans="2:10" ht="30" x14ac:dyDescent="0.25">
      <c r="B132" s="277"/>
      <c r="C132" s="277"/>
      <c r="D132" s="277"/>
      <c r="E132" s="277"/>
      <c r="F132" s="286" t="s">
        <v>135</v>
      </c>
      <c r="G132" s="306">
        <v>1</v>
      </c>
      <c r="H132" s="285"/>
      <c r="I132" s="277"/>
      <c r="J132" s="277"/>
    </row>
    <row r="133" spans="2:10" ht="30.75" thickBot="1" x14ac:dyDescent="0.25">
      <c r="B133" s="277"/>
      <c r="C133" s="277"/>
      <c r="D133" s="277"/>
      <c r="E133" s="277"/>
      <c r="F133" s="307" t="s">
        <v>137</v>
      </c>
      <c r="G133" s="287">
        <v>1</v>
      </c>
      <c r="H133" s="285"/>
      <c r="I133" s="277"/>
      <c r="J133" s="277"/>
    </row>
    <row r="134" spans="2:10" ht="17.25" thickTop="1" thickBot="1" x14ac:dyDescent="0.25">
      <c r="B134" s="277"/>
      <c r="C134" s="277"/>
      <c r="D134" s="277"/>
      <c r="E134" s="277"/>
      <c r="F134" s="290" t="s">
        <v>43</v>
      </c>
      <c r="G134" s="62">
        <f>G132/G133</f>
        <v>1</v>
      </c>
      <c r="H134" s="285"/>
      <c r="I134" s="277"/>
      <c r="J134" s="277"/>
    </row>
    <row r="135" spans="2:10" ht="15.75" thickTop="1" x14ac:dyDescent="0.2">
      <c r="B135" s="277"/>
      <c r="C135" s="277"/>
      <c r="D135" s="277"/>
      <c r="E135" s="277"/>
      <c r="F135" s="277"/>
      <c r="G135" s="277"/>
      <c r="H135" s="277"/>
      <c r="I135" s="277"/>
      <c r="J135" s="277"/>
    </row>
    <row r="136" spans="2:10" ht="16.5" thickBot="1" x14ac:dyDescent="0.25">
      <c r="B136" s="291" t="s">
        <v>44</v>
      </c>
      <c r="C136" s="292"/>
      <c r="D136" s="292"/>
      <c r="E136" s="292"/>
      <c r="F136" s="292"/>
      <c r="G136" s="292"/>
      <c r="H136" s="292"/>
      <c r="I136" s="292"/>
      <c r="J136" s="292"/>
    </row>
    <row r="137" spans="2:10" ht="15" customHeight="1" x14ac:dyDescent="0.2">
      <c r="B137" s="247" t="s">
        <v>353</v>
      </c>
      <c r="C137" s="248"/>
      <c r="D137" s="248"/>
      <c r="E137" s="248"/>
      <c r="F137" s="248"/>
      <c r="G137" s="248"/>
      <c r="H137" s="248"/>
      <c r="I137" s="248"/>
      <c r="J137" s="249"/>
    </row>
    <row r="138" spans="2:10" x14ac:dyDescent="0.2">
      <c r="B138" s="250"/>
      <c r="C138" s="131"/>
      <c r="D138" s="131"/>
      <c r="E138" s="131"/>
      <c r="F138" s="131"/>
      <c r="G138" s="131"/>
      <c r="H138" s="131"/>
      <c r="I138" s="131"/>
      <c r="J138" s="251"/>
    </row>
    <row r="139" spans="2:10" x14ac:dyDescent="0.2">
      <c r="B139" s="250"/>
      <c r="C139" s="131"/>
      <c r="D139" s="131"/>
      <c r="E139" s="131"/>
      <c r="F139" s="131"/>
      <c r="G139" s="131"/>
      <c r="H139" s="131"/>
      <c r="I139" s="131"/>
      <c r="J139" s="251"/>
    </row>
    <row r="140" spans="2:10" x14ac:dyDescent="0.2">
      <c r="B140" s="250"/>
      <c r="C140" s="131"/>
      <c r="D140" s="131"/>
      <c r="E140" s="131"/>
      <c r="F140" s="131"/>
      <c r="G140" s="131"/>
      <c r="H140" s="131"/>
      <c r="I140" s="131"/>
      <c r="J140" s="251"/>
    </row>
    <row r="141" spans="2:10" x14ac:dyDescent="0.2">
      <c r="B141" s="250"/>
      <c r="C141" s="131"/>
      <c r="D141" s="131"/>
      <c r="E141" s="131"/>
      <c r="F141" s="131"/>
      <c r="G141" s="131"/>
      <c r="H141" s="131"/>
      <c r="I141" s="131"/>
      <c r="J141" s="251"/>
    </row>
    <row r="142" spans="2:10" ht="15.75" thickBot="1" x14ac:dyDescent="0.25">
      <c r="B142" s="252"/>
      <c r="C142" s="253"/>
      <c r="D142" s="253"/>
      <c r="E142" s="253"/>
      <c r="F142" s="253"/>
      <c r="G142" s="253"/>
      <c r="H142" s="253"/>
      <c r="I142" s="253"/>
      <c r="J142" s="254"/>
    </row>
  </sheetData>
  <mergeCells count="42">
    <mergeCell ref="B137:J142"/>
    <mergeCell ref="F46:G46"/>
    <mergeCell ref="B52:J52"/>
    <mergeCell ref="F59:G59"/>
    <mergeCell ref="F116:G116"/>
    <mergeCell ref="B122:J122"/>
    <mergeCell ref="B123:J128"/>
    <mergeCell ref="F130:G130"/>
    <mergeCell ref="B136:J136"/>
    <mergeCell ref="B88:J88"/>
    <mergeCell ref="B89:J94"/>
    <mergeCell ref="F96:G96"/>
    <mergeCell ref="B102:J102"/>
    <mergeCell ref="B77:C77"/>
    <mergeCell ref="E77:J77"/>
    <mergeCell ref="B111:C111"/>
    <mergeCell ref="E111:J111"/>
    <mergeCell ref="B113:D113"/>
    <mergeCell ref="E113:J113"/>
    <mergeCell ref="B53:J57"/>
    <mergeCell ref="B65:J65"/>
    <mergeCell ref="B66:J74"/>
    <mergeCell ref="F82:G82"/>
    <mergeCell ref="B79:D79"/>
    <mergeCell ref="E79:J79"/>
    <mergeCell ref="B103:J108"/>
    <mergeCell ref="F8:G8"/>
    <mergeCell ref="B14:J14"/>
    <mergeCell ref="E43:J43"/>
    <mergeCell ref="B15:J21"/>
    <mergeCell ref="F23:G23"/>
    <mergeCell ref="B29:J29"/>
    <mergeCell ref="B30:J38"/>
    <mergeCell ref="B41:C41"/>
    <mergeCell ref="E41:J41"/>
    <mergeCell ref="B43:D43"/>
    <mergeCell ref="B2:C2"/>
    <mergeCell ref="E2:J2"/>
    <mergeCell ref="B3:C3"/>
    <mergeCell ref="E3:J3"/>
    <mergeCell ref="B5:D5"/>
    <mergeCell ref="E5:J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J175"/>
  <sheetViews>
    <sheetView zoomScale="80" zoomScaleNormal="80" workbookViewId="0">
      <selection activeCell="E11" sqref="E11"/>
    </sheetView>
  </sheetViews>
  <sheetFormatPr baseColWidth="10" defaultColWidth="10.88671875" defaultRowHeight="15" x14ac:dyDescent="0.2"/>
  <cols>
    <col min="1" max="3" width="10.88671875" style="89"/>
    <col min="4" max="4" width="17.21875" style="89" customWidth="1"/>
    <col min="5" max="5" width="23.77734375" style="89" customWidth="1"/>
    <col min="6" max="6" width="37.5546875" style="89" customWidth="1"/>
    <col min="7" max="7" width="16.5546875" style="89" customWidth="1"/>
    <col min="8" max="8" width="18.6640625" style="89" customWidth="1"/>
    <col min="9" max="16384" width="10.88671875" style="89"/>
  </cols>
  <sheetData>
    <row r="2" spans="2:10" ht="20.25" x14ac:dyDescent="0.2">
      <c r="B2" s="139" t="s">
        <v>37</v>
      </c>
      <c r="C2" s="141"/>
      <c r="D2" s="17">
        <v>1</v>
      </c>
      <c r="E2" s="180" t="s">
        <v>138</v>
      </c>
      <c r="F2" s="181"/>
      <c r="G2" s="181"/>
      <c r="H2" s="181"/>
      <c r="I2" s="181"/>
      <c r="J2" s="182"/>
    </row>
    <row r="3" spans="2:10" ht="33.6" customHeight="1" x14ac:dyDescent="0.2">
      <c r="B3" s="139" t="s">
        <v>38</v>
      </c>
      <c r="C3" s="141"/>
      <c r="D3" s="18">
        <v>1</v>
      </c>
      <c r="E3" s="180" t="s">
        <v>139</v>
      </c>
      <c r="F3" s="181"/>
      <c r="G3" s="181"/>
      <c r="H3" s="181"/>
      <c r="I3" s="181"/>
      <c r="J3" s="182"/>
    </row>
    <row r="4" spans="2:10" x14ac:dyDescent="0.2">
      <c r="E4" s="19"/>
      <c r="F4" s="19"/>
      <c r="G4" s="19"/>
      <c r="H4" s="19"/>
      <c r="I4" s="19"/>
      <c r="J4" s="19"/>
    </row>
    <row r="5" spans="2:10" ht="16.5" x14ac:dyDescent="0.2">
      <c r="B5" s="139" t="s">
        <v>39</v>
      </c>
      <c r="C5" s="140"/>
      <c r="D5" s="141"/>
      <c r="E5" s="168" t="s">
        <v>318</v>
      </c>
      <c r="F5" s="169"/>
      <c r="G5" s="169"/>
      <c r="H5" s="169"/>
      <c r="I5" s="169"/>
      <c r="J5" s="170"/>
    </row>
    <row r="6" spans="2:10" x14ac:dyDescent="0.2">
      <c r="E6" s="87"/>
      <c r="F6" s="87"/>
      <c r="G6" s="87"/>
      <c r="H6" s="87"/>
      <c r="I6" s="87"/>
      <c r="J6" s="87"/>
    </row>
    <row r="7" spans="2:10" ht="15.75" thickBot="1" x14ac:dyDescent="0.25">
      <c r="E7" s="87"/>
      <c r="F7" s="87"/>
      <c r="G7" s="87"/>
      <c r="H7" s="87"/>
      <c r="I7" s="87"/>
      <c r="J7" s="87"/>
    </row>
    <row r="8" spans="2:10" ht="17.25" thickTop="1" thickBot="1" x14ac:dyDescent="0.25">
      <c r="F8" s="269" t="s">
        <v>40</v>
      </c>
      <c r="G8" s="270"/>
      <c r="H8" s="90"/>
    </row>
    <row r="9" spans="2:10" ht="16.5" thickTop="1" x14ac:dyDescent="0.2">
      <c r="F9" s="91" t="s">
        <v>41</v>
      </c>
      <c r="G9" s="92" t="s">
        <v>42</v>
      </c>
      <c r="H9" s="90"/>
    </row>
    <row r="10" spans="2:10" ht="15.75" thickBot="1" x14ac:dyDescent="0.25">
      <c r="F10" s="26" t="s">
        <v>309</v>
      </c>
      <c r="G10" s="25">
        <f>34+856</f>
        <v>890</v>
      </c>
      <c r="H10" s="90"/>
    </row>
    <row r="11" spans="2:10" ht="16.5" thickTop="1" thickBot="1" x14ac:dyDescent="0.25">
      <c r="F11" s="100" t="s">
        <v>317</v>
      </c>
      <c r="G11" s="34">
        <v>890</v>
      </c>
    </row>
    <row r="12" spans="2:10" ht="17.25" thickTop="1" thickBot="1" x14ac:dyDescent="0.25">
      <c r="F12" s="27" t="s">
        <v>43</v>
      </c>
      <c r="G12" s="28">
        <f>G10/G11</f>
        <v>1</v>
      </c>
      <c r="H12" s="90"/>
    </row>
    <row r="13" spans="2:10" ht="15.75" thickTop="1" x14ac:dyDescent="0.2">
      <c r="F13" s="93"/>
      <c r="G13" s="93"/>
    </row>
    <row r="14" spans="2:10" ht="16.5" thickBot="1" x14ac:dyDescent="0.25">
      <c r="B14" s="144" t="s">
        <v>44</v>
      </c>
      <c r="C14" s="145"/>
      <c r="D14" s="145"/>
      <c r="E14" s="145"/>
      <c r="F14" s="145"/>
      <c r="G14" s="145"/>
      <c r="H14" s="145"/>
      <c r="I14" s="145"/>
      <c r="J14" s="145"/>
    </row>
    <row r="15" spans="2:10" ht="66" customHeight="1" x14ac:dyDescent="0.2">
      <c r="B15" s="146" t="s">
        <v>311</v>
      </c>
      <c r="C15" s="147"/>
      <c r="D15" s="147"/>
      <c r="E15" s="147"/>
      <c r="F15" s="147"/>
      <c r="G15" s="147"/>
      <c r="H15" s="147"/>
      <c r="I15" s="147"/>
      <c r="J15" s="148"/>
    </row>
    <row r="16" spans="2:10" ht="6.75" customHeight="1" thickBot="1" x14ac:dyDescent="0.25">
      <c r="B16" s="102"/>
      <c r="C16" s="103"/>
      <c r="D16" s="103"/>
      <c r="E16" s="103"/>
      <c r="F16" s="103"/>
      <c r="G16" s="103"/>
      <c r="H16" s="103"/>
      <c r="I16" s="103"/>
      <c r="J16" s="104"/>
    </row>
    <row r="17" spans="2:10" ht="15.75" thickBot="1" x14ac:dyDescent="0.25">
      <c r="F17" s="88"/>
    </row>
    <row r="18" spans="2:10" ht="17.25" thickTop="1" thickBot="1" x14ac:dyDescent="0.25">
      <c r="E18" s="87"/>
      <c r="F18" s="271" t="s">
        <v>45</v>
      </c>
      <c r="G18" s="272"/>
      <c r="H18" s="94"/>
      <c r="I18" s="87"/>
      <c r="J18" s="87"/>
    </row>
    <row r="19" spans="2:10" ht="16.5" thickTop="1" x14ac:dyDescent="0.2">
      <c r="E19" s="95"/>
      <c r="F19" s="92" t="s">
        <v>41</v>
      </c>
      <c r="G19" s="96" t="s">
        <v>42</v>
      </c>
      <c r="H19" s="90"/>
    </row>
    <row r="20" spans="2:10" ht="15.75" thickBot="1" x14ac:dyDescent="0.25">
      <c r="F20" s="26" t="s">
        <v>309</v>
      </c>
      <c r="G20" s="25">
        <v>757</v>
      </c>
      <c r="H20" s="90"/>
    </row>
    <row r="21" spans="2:10" ht="16.5" thickTop="1" thickBot="1" x14ac:dyDescent="0.25">
      <c r="F21" s="24" t="s">
        <v>310</v>
      </c>
      <c r="G21" s="34">
        <v>757</v>
      </c>
      <c r="H21" s="90"/>
    </row>
    <row r="22" spans="2:10" ht="17.25" thickTop="1" thickBot="1" x14ac:dyDescent="0.25">
      <c r="F22" s="27" t="s">
        <v>43</v>
      </c>
      <c r="G22" s="28">
        <f>G20/G21</f>
        <v>1</v>
      </c>
      <c r="H22" s="90"/>
    </row>
    <row r="23" spans="2:10" ht="15.75" thickTop="1" x14ac:dyDescent="0.2"/>
    <row r="24" spans="2:10" ht="16.5" thickBot="1" x14ac:dyDescent="0.25">
      <c r="B24" s="144" t="s">
        <v>44</v>
      </c>
      <c r="C24" s="145"/>
      <c r="D24" s="145"/>
      <c r="E24" s="145"/>
      <c r="F24" s="145"/>
      <c r="G24" s="145"/>
      <c r="H24" s="145"/>
      <c r="I24" s="145"/>
      <c r="J24" s="145"/>
    </row>
    <row r="25" spans="2:10" ht="84.75" customHeight="1" x14ac:dyDescent="0.2">
      <c r="B25" s="146" t="s">
        <v>312</v>
      </c>
      <c r="C25" s="147"/>
      <c r="D25" s="147"/>
      <c r="E25" s="147"/>
      <c r="F25" s="147"/>
      <c r="G25" s="147"/>
      <c r="H25" s="147"/>
      <c r="I25" s="147"/>
      <c r="J25" s="148"/>
    </row>
    <row r="26" spans="2:10" ht="6" customHeight="1" thickBot="1" x14ac:dyDescent="0.25">
      <c r="B26" s="102"/>
      <c r="C26" s="103"/>
      <c r="D26" s="103"/>
      <c r="E26" s="103"/>
      <c r="F26" s="103"/>
      <c r="G26" s="103"/>
      <c r="H26" s="103"/>
      <c r="I26" s="103"/>
      <c r="J26" s="104"/>
    </row>
    <row r="28" spans="2:10" ht="48.6" customHeight="1" x14ac:dyDescent="0.2">
      <c r="B28" s="139" t="s">
        <v>38</v>
      </c>
      <c r="C28" s="141"/>
      <c r="D28" s="18">
        <v>2</v>
      </c>
      <c r="E28" s="168" t="s">
        <v>140</v>
      </c>
      <c r="F28" s="169"/>
      <c r="G28" s="169"/>
      <c r="H28" s="169"/>
      <c r="I28" s="169"/>
      <c r="J28" s="170"/>
    </row>
    <row r="29" spans="2:10" x14ac:dyDescent="0.2">
      <c r="E29" s="19"/>
      <c r="F29" s="19"/>
      <c r="G29" s="19"/>
      <c r="H29" s="19"/>
      <c r="I29" s="19"/>
      <c r="J29" s="19"/>
    </row>
    <row r="30" spans="2:10" ht="16.899999999999999" customHeight="1" x14ac:dyDescent="0.2">
      <c r="B30" s="139" t="s">
        <v>39</v>
      </c>
      <c r="C30" s="140"/>
      <c r="D30" s="141"/>
      <c r="E30" s="273" t="s">
        <v>332</v>
      </c>
      <c r="F30" s="274"/>
      <c r="G30" s="274"/>
      <c r="H30" s="274"/>
      <c r="I30" s="274"/>
      <c r="J30" s="275"/>
    </row>
    <row r="31" spans="2:10" x14ac:dyDescent="0.2">
      <c r="E31" s="87"/>
      <c r="F31" s="87"/>
      <c r="G31" s="87"/>
      <c r="H31" s="87"/>
      <c r="I31" s="87"/>
      <c r="J31" s="87"/>
    </row>
    <row r="32" spans="2:10" ht="15.75" thickBot="1" x14ac:dyDescent="0.25">
      <c r="E32" s="87"/>
      <c r="F32" s="87"/>
      <c r="G32" s="87"/>
      <c r="H32" s="87"/>
      <c r="I32" s="87"/>
      <c r="J32" s="87"/>
    </row>
    <row r="33" spans="2:10" ht="17.25" thickTop="1" thickBot="1" x14ac:dyDescent="0.25">
      <c r="F33" s="269" t="s">
        <v>40</v>
      </c>
      <c r="G33" s="270"/>
      <c r="H33" s="90"/>
    </row>
    <row r="34" spans="2:10" ht="16.5" thickTop="1" x14ac:dyDescent="0.2">
      <c r="F34" s="91" t="s">
        <v>41</v>
      </c>
      <c r="G34" s="92" t="s">
        <v>42</v>
      </c>
      <c r="H34" s="90"/>
    </row>
    <row r="35" spans="2:10" ht="30.75" thickBot="1" x14ac:dyDescent="0.25">
      <c r="F35" s="100" t="s">
        <v>333</v>
      </c>
      <c r="G35" s="97">
        <v>1</v>
      </c>
      <c r="H35" s="90"/>
    </row>
    <row r="36" spans="2:10" ht="17.25" thickTop="1" thickBot="1" x14ac:dyDescent="0.25">
      <c r="F36" s="27" t="s">
        <v>43</v>
      </c>
      <c r="G36" s="28">
        <v>1</v>
      </c>
      <c r="H36" s="90"/>
    </row>
    <row r="37" spans="2:10" ht="15.75" thickTop="1" x14ac:dyDescent="0.2">
      <c r="F37" s="93"/>
      <c r="G37" s="93"/>
    </row>
    <row r="38" spans="2:10" ht="16.5" thickBot="1" x14ac:dyDescent="0.25">
      <c r="B38" s="144" t="s">
        <v>44</v>
      </c>
      <c r="C38" s="145"/>
      <c r="D38" s="145"/>
      <c r="E38" s="145"/>
      <c r="F38" s="145"/>
      <c r="G38" s="145"/>
      <c r="H38" s="145"/>
      <c r="I38" s="145"/>
      <c r="J38" s="145"/>
    </row>
    <row r="39" spans="2:10" ht="82.5" customHeight="1" thickBot="1" x14ac:dyDescent="0.25">
      <c r="B39" s="263" t="s">
        <v>329</v>
      </c>
      <c r="C39" s="264"/>
      <c r="D39" s="264"/>
      <c r="E39" s="264"/>
      <c r="F39" s="264"/>
      <c r="G39" s="264"/>
      <c r="H39" s="264"/>
      <c r="I39" s="264"/>
      <c r="J39" s="265"/>
    </row>
    <row r="40" spans="2:10" x14ac:dyDescent="0.2">
      <c r="F40" s="107"/>
    </row>
    <row r="41" spans="2:10" ht="16.899999999999999" customHeight="1" thickBot="1" x14ac:dyDescent="0.25">
      <c r="B41" s="139" t="s">
        <v>39</v>
      </c>
      <c r="C41" s="140"/>
      <c r="D41" s="141"/>
      <c r="E41" s="273" t="s">
        <v>330</v>
      </c>
      <c r="F41" s="274"/>
      <c r="G41" s="274"/>
      <c r="H41" s="274"/>
      <c r="I41" s="274"/>
      <c r="J41" s="275"/>
    </row>
    <row r="42" spans="2:10" ht="17.25" thickTop="1" thickBot="1" x14ac:dyDescent="0.25">
      <c r="E42" s="87"/>
      <c r="F42" s="269" t="s">
        <v>45</v>
      </c>
      <c r="G42" s="270"/>
      <c r="H42" s="94"/>
      <c r="I42" s="87"/>
      <c r="J42" s="87"/>
    </row>
    <row r="43" spans="2:10" ht="16.5" thickTop="1" x14ac:dyDescent="0.2">
      <c r="E43" s="95"/>
      <c r="F43" s="91" t="s">
        <v>41</v>
      </c>
      <c r="G43" s="92" t="s">
        <v>42</v>
      </c>
    </row>
    <row r="44" spans="2:10" ht="15.75" thickBot="1" x14ac:dyDescent="0.25">
      <c r="F44" s="101" t="s">
        <v>125</v>
      </c>
      <c r="G44" s="25">
        <v>2</v>
      </c>
      <c r="H44" s="90"/>
    </row>
    <row r="45" spans="2:10" ht="31.5" thickTop="1" thickBot="1" x14ac:dyDescent="0.25">
      <c r="F45" s="101" t="s">
        <v>331</v>
      </c>
      <c r="G45" s="25">
        <v>2</v>
      </c>
      <c r="H45" s="90"/>
    </row>
    <row r="46" spans="2:10" ht="17.25" thickTop="1" thickBot="1" x14ac:dyDescent="0.25">
      <c r="F46" s="27" t="s">
        <v>43</v>
      </c>
      <c r="G46" s="28">
        <f>IF(G44,G45/G44,0)</f>
        <v>1</v>
      </c>
      <c r="H46" s="90"/>
    </row>
    <row r="47" spans="2:10" ht="15.75" thickTop="1" x14ac:dyDescent="0.2"/>
    <row r="48" spans="2:10" ht="16.5" thickBot="1" x14ac:dyDescent="0.25">
      <c r="B48" s="144" t="s">
        <v>44</v>
      </c>
      <c r="C48" s="145"/>
      <c r="D48" s="145"/>
      <c r="E48" s="145"/>
      <c r="F48" s="145"/>
      <c r="G48" s="145"/>
      <c r="H48" s="145"/>
      <c r="I48" s="145"/>
      <c r="J48" s="145"/>
    </row>
    <row r="49" spans="2:10" ht="93.75" customHeight="1" thickBot="1" x14ac:dyDescent="0.25">
      <c r="B49" s="266" t="s">
        <v>347</v>
      </c>
      <c r="C49" s="267"/>
      <c r="D49" s="267"/>
      <c r="E49" s="267"/>
      <c r="F49" s="267"/>
      <c r="G49" s="267"/>
      <c r="H49" s="267"/>
      <c r="I49" s="267"/>
      <c r="J49" s="268"/>
    </row>
    <row r="51" spans="2:10" ht="8.25" customHeight="1" x14ac:dyDescent="0.2"/>
    <row r="52" spans="2:10" ht="69" customHeight="1" x14ac:dyDescent="0.2">
      <c r="B52" s="139" t="s">
        <v>38</v>
      </c>
      <c r="C52" s="141"/>
      <c r="D52" s="18">
        <v>3</v>
      </c>
      <c r="E52" s="168" t="s">
        <v>141</v>
      </c>
      <c r="F52" s="169"/>
      <c r="G52" s="169"/>
      <c r="H52" s="169"/>
      <c r="I52" s="169"/>
      <c r="J52" s="170"/>
    </row>
    <row r="53" spans="2:10" x14ac:dyDescent="0.2">
      <c r="E53" s="19"/>
      <c r="F53" s="19"/>
      <c r="G53" s="19"/>
      <c r="H53" s="19"/>
      <c r="I53" s="19"/>
      <c r="J53" s="19"/>
    </row>
    <row r="54" spans="2:10" ht="16.5" x14ac:dyDescent="0.2">
      <c r="B54" s="139" t="s">
        <v>39</v>
      </c>
      <c r="C54" s="140"/>
      <c r="D54" s="141"/>
      <c r="E54" s="168" t="s">
        <v>313</v>
      </c>
      <c r="F54" s="169"/>
      <c r="G54" s="169"/>
      <c r="H54" s="169"/>
      <c r="I54" s="169"/>
      <c r="J54" s="170"/>
    </row>
    <row r="55" spans="2:10" x14ac:dyDescent="0.2">
      <c r="E55" s="87"/>
      <c r="F55" s="87"/>
      <c r="G55" s="87"/>
      <c r="H55" s="87"/>
      <c r="I55" s="87"/>
      <c r="J55" s="87"/>
    </row>
    <row r="56" spans="2:10" ht="15.75" thickBot="1" x14ac:dyDescent="0.25">
      <c r="E56" s="87"/>
      <c r="F56" s="87"/>
      <c r="G56" s="87"/>
      <c r="H56" s="87"/>
      <c r="I56" s="87"/>
      <c r="J56" s="87"/>
    </row>
    <row r="57" spans="2:10" ht="17.25" thickTop="1" thickBot="1" x14ac:dyDescent="0.25">
      <c r="F57" s="269" t="s">
        <v>40</v>
      </c>
      <c r="G57" s="270"/>
      <c r="H57" s="90"/>
    </row>
    <row r="58" spans="2:10" ht="16.5" thickTop="1" x14ac:dyDescent="0.2">
      <c r="F58" s="91" t="s">
        <v>41</v>
      </c>
      <c r="G58" s="92" t="s">
        <v>42</v>
      </c>
      <c r="H58" s="90"/>
    </row>
    <row r="59" spans="2:10" ht="30" x14ac:dyDescent="0.2">
      <c r="F59" s="100" t="s">
        <v>314</v>
      </c>
      <c r="G59" s="25">
        <f>13+1008</f>
        <v>1021</v>
      </c>
      <c r="H59" s="90"/>
    </row>
    <row r="60" spans="2:10" ht="15.75" thickBot="1" x14ac:dyDescent="0.25">
      <c r="F60" s="101" t="s">
        <v>315</v>
      </c>
      <c r="G60" s="39">
        <f>1021</f>
        <v>1021</v>
      </c>
      <c r="H60" s="90"/>
    </row>
    <row r="61" spans="2:10" ht="17.25" thickTop="1" thickBot="1" x14ac:dyDescent="0.25">
      <c r="F61" s="27" t="s">
        <v>43</v>
      </c>
      <c r="G61" s="28">
        <f>G59/G60</f>
        <v>1</v>
      </c>
      <c r="H61" s="90"/>
    </row>
    <row r="62" spans="2:10" ht="15.75" thickTop="1" x14ac:dyDescent="0.2">
      <c r="F62" s="93"/>
      <c r="G62" s="93"/>
    </row>
    <row r="63" spans="2:10" ht="16.5" thickBot="1" x14ac:dyDescent="0.25">
      <c r="B63" s="144" t="s">
        <v>44</v>
      </c>
      <c r="C63" s="145"/>
      <c r="D63" s="145"/>
      <c r="E63" s="145"/>
      <c r="F63" s="145"/>
      <c r="G63" s="145"/>
      <c r="H63" s="145"/>
      <c r="I63" s="145"/>
      <c r="J63" s="145"/>
    </row>
    <row r="64" spans="2:10" ht="72.75" customHeight="1" thickBot="1" x14ac:dyDescent="0.25">
      <c r="B64" s="263" t="s">
        <v>316</v>
      </c>
      <c r="C64" s="264"/>
      <c r="D64" s="264"/>
      <c r="E64" s="264"/>
      <c r="F64" s="264"/>
      <c r="G64" s="264"/>
      <c r="H64" s="264"/>
      <c r="I64" s="264"/>
      <c r="J64" s="265"/>
    </row>
    <row r="65" spans="2:10" ht="15.75" thickBot="1" x14ac:dyDescent="0.25">
      <c r="F65" s="107"/>
    </row>
    <row r="66" spans="2:10" ht="17.25" thickTop="1" thickBot="1" x14ac:dyDescent="0.25">
      <c r="E66" s="87"/>
      <c r="F66" s="271" t="s">
        <v>45</v>
      </c>
      <c r="G66" s="272"/>
      <c r="H66" s="94"/>
      <c r="I66" s="87"/>
      <c r="J66" s="87"/>
    </row>
    <row r="67" spans="2:10" ht="16.5" thickTop="1" x14ac:dyDescent="0.2">
      <c r="E67" s="95"/>
      <c r="F67" s="92" t="s">
        <v>41</v>
      </c>
      <c r="G67" s="96" t="s">
        <v>42</v>
      </c>
      <c r="H67" s="90"/>
    </row>
    <row r="68" spans="2:10" ht="30" x14ac:dyDescent="0.2">
      <c r="F68" s="100" t="s">
        <v>314</v>
      </c>
      <c r="G68" s="25">
        <v>829</v>
      </c>
      <c r="H68" s="90"/>
    </row>
    <row r="69" spans="2:10" ht="15.75" thickBot="1" x14ac:dyDescent="0.25">
      <c r="F69" s="101" t="s">
        <v>315</v>
      </c>
      <c r="G69" s="39">
        <v>829</v>
      </c>
      <c r="H69" s="90"/>
    </row>
    <row r="70" spans="2:10" ht="17.25" thickTop="1" thickBot="1" x14ac:dyDescent="0.25">
      <c r="F70" s="27" t="s">
        <v>43</v>
      </c>
      <c r="G70" s="28">
        <f>G68/G69</f>
        <v>1</v>
      </c>
      <c r="H70" s="90"/>
    </row>
    <row r="71" spans="2:10" ht="15.75" thickTop="1" x14ac:dyDescent="0.2"/>
    <row r="72" spans="2:10" ht="16.5" thickBot="1" x14ac:dyDescent="0.25">
      <c r="B72" s="144" t="s">
        <v>44</v>
      </c>
      <c r="C72" s="145"/>
      <c r="D72" s="145"/>
      <c r="E72" s="145"/>
      <c r="F72" s="145"/>
      <c r="G72" s="145"/>
      <c r="H72" s="145"/>
      <c r="I72" s="145"/>
      <c r="J72" s="145"/>
    </row>
    <row r="73" spans="2:10" ht="105.75" customHeight="1" x14ac:dyDescent="0.2">
      <c r="B73" s="146" t="s">
        <v>334</v>
      </c>
      <c r="C73" s="147"/>
      <c r="D73" s="147"/>
      <c r="E73" s="147"/>
      <c r="F73" s="147"/>
      <c r="G73" s="147"/>
      <c r="H73" s="147"/>
      <c r="I73" s="147"/>
      <c r="J73" s="148"/>
    </row>
    <row r="74" spans="2:10" ht="15.75" thickBot="1" x14ac:dyDescent="0.25">
      <c r="B74" s="151"/>
      <c r="C74" s="152"/>
      <c r="D74" s="152"/>
      <c r="E74" s="152"/>
      <c r="F74" s="152"/>
      <c r="G74" s="152"/>
      <c r="H74" s="152"/>
      <c r="I74" s="152"/>
      <c r="J74" s="153"/>
    </row>
    <row r="77" spans="2:10" ht="31.15" customHeight="1" x14ac:dyDescent="0.2">
      <c r="B77" s="139" t="s">
        <v>38</v>
      </c>
      <c r="C77" s="141"/>
      <c r="D77" s="18">
        <v>4</v>
      </c>
      <c r="E77" s="168" t="s">
        <v>335</v>
      </c>
      <c r="F77" s="169"/>
      <c r="G77" s="169"/>
      <c r="H77" s="169"/>
      <c r="I77" s="169"/>
      <c r="J77" s="170"/>
    </row>
    <row r="78" spans="2:10" x14ac:dyDescent="0.2">
      <c r="E78" s="19"/>
      <c r="F78" s="19"/>
      <c r="G78" s="19"/>
      <c r="H78" s="19"/>
      <c r="I78" s="19"/>
      <c r="J78" s="19"/>
    </row>
    <row r="79" spans="2:10" ht="16.5" x14ac:dyDescent="0.2">
      <c r="B79" s="139" t="s">
        <v>39</v>
      </c>
      <c r="C79" s="140"/>
      <c r="D79" s="141"/>
      <c r="E79" s="168" t="s">
        <v>336</v>
      </c>
      <c r="F79" s="169"/>
      <c r="G79" s="169"/>
      <c r="H79" s="169"/>
      <c r="I79" s="169"/>
      <c r="J79" s="170"/>
    </row>
    <row r="80" spans="2:10" x14ac:dyDescent="0.2">
      <c r="E80" s="87"/>
      <c r="F80" s="87"/>
      <c r="G80" s="87"/>
      <c r="H80" s="87"/>
      <c r="I80" s="87"/>
      <c r="J80" s="87"/>
    </row>
    <row r="81" spans="2:10" ht="15.75" thickBot="1" x14ac:dyDescent="0.25">
      <c r="E81" s="87"/>
      <c r="F81" s="87"/>
      <c r="G81" s="87"/>
      <c r="H81" s="87"/>
      <c r="I81" s="87"/>
      <c r="J81" s="87"/>
    </row>
    <row r="82" spans="2:10" ht="17.25" thickTop="1" thickBot="1" x14ac:dyDescent="0.25">
      <c r="F82" s="269" t="s">
        <v>40</v>
      </c>
      <c r="G82" s="270"/>
      <c r="H82" s="90"/>
    </row>
    <row r="83" spans="2:10" ht="15.75" customHeight="1" thickTop="1" x14ac:dyDescent="0.2">
      <c r="F83" s="91" t="s">
        <v>41</v>
      </c>
      <c r="G83" s="92" t="s">
        <v>42</v>
      </c>
      <c r="H83" s="90"/>
    </row>
    <row r="84" spans="2:10" ht="36" customHeight="1" x14ac:dyDescent="0.2">
      <c r="F84" s="100" t="s">
        <v>337</v>
      </c>
      <c r="G84" s="25">
        <f>19</f>
        <v>19</v>
      </c>
      <c r="H84" s="90"/>
    </row>
    <row r="85" spans="2:10" ht="30.75" thickBot="1" x14ac:dyDescent="0.25">
      <c r="F85" s="100" t="s">
        <v>320</v>
      </c>
      <c r="G85" s="25">
        <f>19</f>
        <v>19</v>
      </c>
      <c r="H85" s="90"/>
    </row>
    <row r="86" spans="2:10" ht="17.25" thickTop="1" thickBot="1" x14ac:dyDescent="0.25">
      <c r="F86" s="27" t="s">
        <v>43</v>
      </c>
      <c r="G86" s="28">
        <f>G84/G85</f>
        <v>1</v>
      </c>
      <c r="H86" s="90"/>
    </row>
    <row r="87" spans="2:10" ht="15.75" thickTop="1" x14ac:dyDescent="0.2">
      <c r="F87" s="93"/>
      <c r="G87" s="93"/>
    </row>
    <row r="88" spans="2:10" ht="16.5" thickBot="1" x14ac:dyDescent="0.25">
      <c r="B88" s="144" t="s">
        <v>44</v>
      </c>
      <c r="C88" s="145"/>
      <c r="D88" s="145"/>
      <c r="E88" s="145"/>
      <c r="F88" s="145"/>
      <c r="G88" s="145"/>
      <c r="H88" s="145"/>
      <c r="I88" s="145"/>
      <c r="J88" s="145"/>
    </row>
    <row r="89" spans="2:10" ht="39" customHeight="1" thickBot="1" x14ac:dyDescent="0.25">
      <c r="B89" s="263" t="s">
        <v>307</v>
      </c>
      <c r="C89" s="264"/>
      <c r="D89" s="264"/>
      <c r="E89" s="264"/>
      <c r="F89" s="264"/>
      <c r="G89" s="264"/>
      <c r="H89" s="264"/>
      <c r="I89" s="264"/>
      <c r="J89" s="265"/>
    </row>
    <row r="90" spans="2:10" ht="15.75" thickBot="1" x14ac:dyDescent="0.25">
      <c r="F90" s="107"/>
    </row>
    <row r="91" spans="2:10" ht="17.25" thickTop="1" thickBot="1" x14ac:dyDescent="0.25">
      <c r="E91" s="87"/>
      <c r="F91" s="269" t="s">
        <v>45</v>
      </c>
      <c r="G91" s="270"/>
      <c r="H91" s="94"/>
      <c r="I91" s="87"/>
      <c r="J91" s="87"/>
    </row>
    <row r="92" spans="2:10" ht="16.5" thickTop="1" x14ac:dyDescent="0.2">
      <c r="E92" s="95"/>
      <c r="F92" s="91" t="s">
        <v>41</v>
      </c>
      <c r="G92" s="92" t="s">
        <v>42</v>
      </c>
      <c r="H92" s="90"/>
    </row>
    <row r="93" spans="2:10" x14ac:dyDescent="0.2">
      <c r="F93" s="100" t="s">
        <v>319</v>
      </c>
      <c r="G93" s="25">
        <v>10</v>
      </c>
      <c r="H93" s="90"/>
    </row>
    <row r="94" spans="2:10" ht="30.75" thickBot="1" x14ac:dyDescent="0.25">
      <c r="F94" s="100" t="s">
        <v>320</v>
      </c>
      <c r="G94" s="25">
        <v>10</v>
      </c>
      <c r="H94" s="90"/>
    </row>
    <row r="95" spans="2:10" ht="17.25" thickTop="1" thickBot="1" x14ac:dyDescent="0.25">
      <c r="F95" s="27" t="s">
        <v>43</v>
      </c>
      <c r="G95" s="28">
        <f>G93/G94</f>
        <v>1</v>
      </c>
      <c r="H95" s="90"/>
    </row>
    <row r="96" spans="2:10" ht="15.75" thickTop="1" x14ac:dyDescent="0.2"/>
    <row r="97" spans="2:10" ht="16.5" thickBot="1" x14ac:dyDescent="0.25">
      <c r="B97" s="144" t="s">
        <v>44</v>
      </c>
      <c r="C97" s="145"/>
      <c r="D97" s="145"/>
      <c r="E97" s="145"/>
      <c r="F97" s="145"/>
      <c r="G97" s="145"/>
      <c r="H97" s="145"/>
      <c r="I97" s="145"/>
      <c r="J97" s="145"/>
    </row>
    <row r="98" spans="2:10" ht="94.5" customHeight="1" thickBot="1" x14ac:dyDescent="0.25">
      <c r="B98" s="263" t="s">
        <v>338</v>
      </c>
      <c r="C98" s="264"/>
      <c r="D98" s="264"/>
      <c r="E98" s="264"/>
      <c r="F98" s="264"/>
      <c r="G98" s="264"/>
      <c r="H98" s="264"/>
      <c r="I98" s="264"/>
      <c r="J98" s="265"/>
    </row>
    <row r="101" spans="2:10" ht="31.15" customHeight="1" x14ac:dyDescent="0.2">
      <c r="B101" s="139" t="s">
        <v>38</v>
      </c>
      <c r="C101" s="141"/>
      <c r="D101" s="18">
        <v>5</v>
      </c>
      <c r="E101" s="168" t="s">
        <v>324</v>
      </c>
      <c r="F101" s="169"/>
      <c r="G101" s="169"/>
      <c r="H101" s="169"/>
      <c r="I101" s="169"/>
      <c r="J101" s="170"/>
    </row>
    <row r="102" spans="2:10" x14ac:dyDescent="0.2">
      <c r="E102" s="19"/>
      <c r="F102" s="19"/>
      <c r="G102" s="19"/>
      <c r="H102" s="19"/>
      <c r="I102" s="19"/>
      <c r="J102" s="19"/>
    </row>
    <row r="103" spans="2:10" ht="16.5" x14ac:dyDescent="0.2">
      <c r="B103" s="139" t="s">
        <v>39</v>
      </c>
      <c r="C103" s="140"/>
      <c r="D103" s="141"/>
      <c r="E103" s="168" t="s">
        <v>321</v>
      </c>
      <c r="F103" s="169"/>
      <c r="G103" s="169"/>
      <c r="H103" s="169"/>
      <c r="I103" s="169"/>
      <c r="J103" s="170"/>
    </row>
    <row r="104" spans="2:10" x14ac:dyDescent="0.2">
      <c r="E104" s="87"/>
      <c r="F104" s="87"/>
      <c r="G104" s="87"/>
      <c r="H104" s="87"/>
      <c r="I104" s="87"/>
      <c r="J104" s="87"/>
    </row>
    <row r="105" spans="2:10" ht="15.75" thickBot="1" x14ac:dyDescent="0.25">
      <c r="E105" s="87"/>
      <c r="F105" s="87"/>
      <c r="G105" s="87"/>
      <c r="H105" s="87"/>
      <c r="I105" s="87"/>
      <c r="J105" s="87"/>
    </row>
    <row r="106" spans="2:10" ht="17.25" thickTop="1" thickBot="1" x14ac:dyDescent="0.25">
      <c r="F106" s="269" t="s">
        <v>40</v>
      </c>
      <c r="G106" s="270"/>
      <c r="H106" s="90"/>
    </row>
    <row r="107" spans="2:10" ht="16.5" thickTop="1" x14ac:dyDescent="0.2">
      <c r="F107" s="91" t="s">
        <v>41</v>
      </c>
      <c r="G107" s="92" t="s">
        <v>42</v>
      </c>
      <c r="H107" s="90"/>
    </row>
    <row r="108" spans="2:10" ht="30" x14ac:dyDescent="0.2">
      <c r="F108" s="100" t="s">
        <v>322</v>
      </c>
      <c r="G108" s="25">
        <v>6</v>
      </c>
      <c r="H108" s="90"/>
    </row>
    <row r="109" spans="2:10" ht="30.75" thickBot="1" x14ac:dyDescent="0.25">
      <c r="F109" s="100" t="s">
        <v>323</v>
      </c>
      <c r="G109" s="25">
        <v>6</v>
      </c>
      <c r="H109" s="90"/>
    </row>
    <row r="110" spans="2:10" ht="17.25" thickTop="1" thickBot="1" x14ac:dyDescent="0.25">
      <c r="F110" s="27" t="s">
        <v>43</v>
      </c>
      <c r="G110" s="28">
        <f>G108/G109</f>
        <v>1</v>
      </c>
      <c r="H110" s="90"/>
    </row>
    <row r="111" spans="2:10" ht="15.75" thickTop="1" x14ac:dyDescent="0.2">
      <c r="F111" s="93"/>
      <c r="G111" s="93"/>
    </row>
    <row r="112" spans="2:10" ht="16.5" thickBot="1" x14ac:dyDescent="0.25">
      <c r="B112" s="144" t="s">
        <v>44</v>
      </c>
      <c r="C112" s="145"/>
      <c r="D112" s="145"/>
      <c r="E112" s="145"/>
      <c r="F112" s="145"/>
      <c r="G112" s="145"/>
      <c r="H112" s="145"/>
      <c r="I112" s="145"/>
      <c r="J112" s="145"/>
    </row>
    <row r="113" spans="2:10" ht="58.5" customHeight="1" thickBot="1" x14ac:dyDescent="0.25">
      <c r="B113" s="263" t="s">
        <v>325</v>
      </c>
      <c r="C113" s="264"/>
      <c r="D113" s="264"/>
      <c r="E113" s="264"/>
      <c r="F113" s="264"/>
      <c r="G113" s="264"/>
      <c r="H113" s="264"/>
      <c r="I113" s="264"/>
      <c r="J113" s="265"/>
    </row>
    <row r="114" spans="2:10" ht="15.75" thickBot="1" x14ac:dyDescent="0.25">
      <c r="F114" s="107"/>
    </row>
    <row r="115" spans="2:10" ht="17.25" thickTop="1" thickBot="1" x14ac:dyDescent="0.25">
      <c r="E115" s="87"/>
      <c r="F115" s="269" t="s">
        <v>45</v>
      </c>
      <c r="G115" s="270"/>
      <c r="H115" s="94"/>
      <c r="I115" s="87"/>
      <c r="J115" s="87"/>
    </row>
    <row r="116" spans="2:10" ht="16.5" thickTop="1" x14ac:dyDescent="0.2">
      <c r="E116" s="95"/>
      <c r="F116" s="91" t="s">
        <v>41</v>
      </c>
      <c r="G116" s="98" t="s">
        <v>42</v>
      </c>
      <c r="H116" s="90"/>
    </row>
    <row r="117" spans="2:10" ht="30" x14ac:dyDescent="0.2">
      <c r="F117" s="100" t="s">
        <v>322</v>
      </c>
      <c r="G117" s="25">
        <v>6</v>
      </c>
      <c r="H117" s="90"/>
    </row>
    <row r="118" spans="2:10" ht="30.75" thickBot="1" x14ac:dyDescent="0.25">
      <c r="F118" s="100" t="s">
        <v>323</v>
      </c>
      <c r="G118" s="25">
        <v>6</v>
      </c>
      <c r="H118" s="90"/>
    </row>
    <row r="119" spans="2:10" ht="17.25" thickTop="1" thickBot="1" x14ac:dyDescent="0.25">
      <c r="F119" s="27" t="s">
        <v>43</v>
      </c>
      <c r="G119" s="28">
        <f>G117/G118</f>
        <v>1</v>
      </c>
      <c r="H119" s="90"/>
    </row>
    <row r="120" spans="2:10" ht="15.75" thickTop="1" x14ac:dyDescent="0.2"/>
    <row r="121" spans="2:10" ht="16.5" customHeight="1" thickBot="1" x14ac:dyDescent="0.25">
      <c r="B121" s="144" t="s">
        <v>44</v>
      </c>
      <c r="C121" s="145"/>
      <c r="D121" s="145"/>
      <c r="E121" s="145"/>
      <c r="F121" s="145"/>
      <c r="G121" s="145"/>
      <c r="H121" s="145"/>
      <c r="I121" s="145"/>
      <c r="J121" s="145"/>
    </row>
    <row r="122" spans="2:10" ht="59.25" customHeight="1" thickBot="1" x14ac:dyDescent="0.25">
      <c r="B122" s="263" t="s">
        <v>326</v>
      </c>
      <c r="C122" s="264"/>
      <c r="D122" s="264"/>
      <c r="E122" s="264"/>
      <c r="F122" s="264"/>
      <c r="G122" s="264"/>
      <c r="H122" s="264"/>
      <c r="I122" s="264"/>
      <c r="J122" s="265"/>
    </row>
    <row r="125" spans="2:10" ht="31.15" customHeight="1" x14ac:dyDescent="0.2">
      <c r="B125" s="139" t="s">
        <v>38</v>
      </c>
      <c r="C125" s="141"/>
      <c r="D125" s="18">
        <v>6</v>
      </c>
      <c r="E125" s="168" t="s">
        <v>142</v>
      </c>
      <c r="F125" s="169"/>
      <c r="G125" s="169"/>
      <c r="H125" s="169"/>
      <c r="I125" s="169"/>
      <c r="J125" s="170"/>
    </row>
    <row r="126" spans="2:10" x14ac:dyDescent="0.2">
      <c r="E126" s="19"/>
      <c r="F126" s="19"/>
      <c r="G126" s="19"/>
      <c r="H126" s="19"/>
      <c r="I126" s="19"/>
      <c r="J126" s="19"/>
    </row>
    <row r="127" spans="2:10" ht="16.5" x14ac:dyDescent="0.2">
      <c r="B127" s="139" t="s">
        <v>39</v>
      </c>
      <c r="C127" s="140"/>
      <c r="D127" s="141"/>
      <c r="E127" s="168" t="s">
        <v>339</v>
      </c>
      <c r="F127" s="169"/>
      <c r="G127" s="169"/>
      <c r="H127" s="169"/>
      <c r="I127" s="169"/>
      <c r="J127" s="170"/>
    </row>
    <row r="128" spans="2:10" x14ac:dyDescent="0.2">
      <c r="E128" s="87"/>
      <c r="F128" s="87"/>
      <c r="G128" s="87"/>
      <c r="H128" s="87"/>
      <c r="I128" s="87"/>
      <c r="J128" s="87"/>
    </row>
    <row r="129" spans="2:10" ht="15.75" thickBot="1" x14ac:dyDescent="0.25">
      <c r="E129" s="87"/>
      <c r="F129" s="87"/>
      <c r="G129" s="87"/>
      <c r="H129" s="87"/>
      <c r="I129" s="87"/>
      <c r="J129" s="87"/>
    </row>
    <row r="130" spans="2:10" ht="17.25" thickTop="1" thickBot="1" x14ac:dyDescent="0.25">
      <c r="F130" s="269" t="s">
        <v>40</v>
      </c>
      <c r="G130" s="270"/>
      <c r="H130" s="90"/>
    </row>
    <row r="131" spans="2:10" ht="16.5" thickTop="1" x14ac:dyDescent="0.2">
      <c r="F131" s="91" t="s">
        <v>41</v>
      </c>
      <c r="G131" s="92" t="s">
        <v>42</v>
      </c>
      <c r="H131" s="90"/>
    </row>
    <row r="132" spans="2:10" ht="30" x14ac:dyDescent="0.2">
      <c r="F132" s="24" t="s">
        <v>340</v>
      </c>
      <c r="G132" s="25">
        <v>180</v>
      </c>
      <c r="H132" s="90"/>
    </row>
    <row r="133" spans="2:10" ht="30.75" thickBot="1" x14ac:dyDescent="0.25">
      <c r="F133" s="24" t="s">
        <v>341</v>
      </c>
      <c r="G133" s="25">
        <v>180</v>
      </c>
      <c r="H133" s="90"/>
    </row>
    <row r="134" spans="2:10" ht="17.25" thickTop="1" thickBot="1" x14ac:dyDescent="0.25">
      <c r="F134" s="27" t="s">
        <v>43</v>
      </c>
      <c r="G134" s="28">
        <f>IF(G132,G133/G132,0)</f>
        <v>1</v>
      </c>
      <c r="H134" s="90"/>
    </row>
    <row r="135" spans="2:10" ht="15.75" thickTop="1" x14ac:dyDescent="0.2">
      <c r="F135" s="93"/>
      <c r="G135" s="93"/>
    </row>
    <row r="136" spans="2:10" ht="16.5" thickBot="1" x14ac:dyDescent="0.25">
      <c r="B136" s="144" t="s">
        <v>44</v>
      </c>
      <c r="C136" s="145"/>
      <c r="D136" s="145"/>
      <c r="E136" s="145"/>
      <c r="F136" s="145"/>
      <c r="G136" s="145"/>
      <c r="H136" s="145"/>
      <c r="I136" s="145"/>
      <c r="J136" s="145"/>
    </row>
    <row r="137" spans="2:10" ht="72" customHeight="1" thickBot="1" x14ac:dyDescent="0.25">
      <c r="B137" s="263" t="s">
        <v>342</v>
      </c>
      <c r="C137" s="264"/>
      <c r="D137" s="264"/>
      <c r="E137" s="264"/>
      <c r="F137" s="264"/>
      <c r="G137" s="264"/>
      <c r="H137" s="264"/>
      <c r="I137" s="264"/>
      <c r="J137" s="265"/>
    </row>
    <row r="138" spans="2:10" ht="15.75" thickBot="1" x14ac:dyDescent="0.25">
      <c r="F138" s="107"/>
    </row>
    <row r="139" spans="2:10" ht="17.25" thickTop="1" thickBot="1" x14ac:dyDescent="0.25">
      <c r="E139" s="87"/>
      <c r="F139" s="269" t="s">
        <v>45</v>
      </c>
      <c r="G139" s="270"/>
      <c r="H139" s="94"/>
      <c r="I139" s="87"/>
      <c r="J139" s="87"/>
    </row>
    <row r="140" spans="2:10" ht="16.5" thickTop="1" x14ac:dyDescent="0.2">
      <c r="E140" s="95"/>
      <c r="F140" s="91" t="s">
        <v>41</v>
      </c>
      <c r="G140" s="92" t="s">
        <v>42</v>
      </c>
      <c r="H140" s="90"/>
    </row>
    <row r="141" spans="2:10" ht="30" x14ac:dyDescent="0.2">
      <c r="F141" s="24" t="s">
        <v>340</v>
      </c>
      <c r="G141" s="25">
        <v>180</v>
      </c>
      <c r="H141" s="90"/>
    </row>
    <row r="142" spans="2:10" ht="30.75" thickBot="1" x14ac:dyDescent="0.25">
      <c r="F142" s="24" t="s">
        <v>341</v>
      </c>
      <c r="G142" s="25">
        <v>180</v>
      </c>
      <c r="H142" s="90"/>
    </row>
    <row r="143" spans="2:10" ht="17.25" thickTop="1" thickBot="1" x14ac:dyDescent="0.25">
      <c r="F143" s="27" t="s">
        <v>43</v>
      </c>
      <c r="G143" s="28">
        <f>IF(G141,G142/G141,0)</f>
        <v>1</v>
      </c>
      <c r="H143" s="90"/>
    </row>
    <row r="144" spans="2:10" ht="15.75" thickTop="1" x14ac:dyDescent="0.2"/>
    <row r="145" spans="2:10" ht="16.5" thickBot="1" x14ac:dyDescent="0.25">
      <c r="B145" s="144" t="s">
        <v>44</v>
      </c>
      <c r="C145" s="145"/>
      <c r="D145" s="145"/>
      <c r="E145" s="145"/>
      <c r="F145" s="145"/>
      <c r="G145" s="145"/>
      <c r="H145" s="145"/>
      <c r="I145" s="145"/>
      <c r="J145" s="145"/>
    </row>
    <row r="146" spans="2:10" ht="45" customHeight="1" thickBot="1" x14ac:dyDescent="0.25">
      <c r="B146" s="263" t="s">
        <v>343</v>
      </c>
      <c r="C146" s="264"/>
      <c r="D146" s="264"/>
      <c r="E146" s="264"/>
      <c r="F146" s="264"/>
      <c r="G146" s="264"/>
      <c r="H146" s="264"/>
      <c r="I146" s="264"/>
      <c r="J146" s="265"/>
    </row>
    <row r="149" spans="2:10" ht="31.15" customHeight="1" x14ac:dyDescent="0.2">
      <c r="B149" s="139" t="s">
        <v>38</v>
      </c>
      <c r="C149" s="141"/>
      <c r="D149" s="18">
        <v>7</v>
      </c>
      <c r="E149" s="168" t="s">
        <v>328</v>
      </c>
      <c r="F149" s="169"/>
      <c r="G149" s="169"/>
      <c r="H149" s="169"/>
      <c r="I149" s="169"/>
      <c r="J149" s="170"/>
    </row>
    <row r="150" spans="2:10" x14ac:dyDescent="0.2">
      <c r="E150" s="19"/>
      <c r="F150" s="19"/>
      <c r="G150" s="19"/>
      <c r="H150" s="19"/>
      <c r="I150" s="19"/>
      <c r="J150" s="19"/>
    </row>
    <row r="151" spans="2:10" ht="16.5" x14ac:dyDescent="0.2">
      <c r="B151" s="139" t="s">
        <v>39</v>
      </c>
      <c r="C151" s="140"/>
      <c r="D151" s="141"/>
      <c r="E151" s="273" t="s">
        <v>344</v>
      </c>
      <c r="F151" s="274"/>
      <c r="G151" s="274"/>
      <c r="H151" s="274"/>
      <c r="I151" s="274"/>
      <c r="J151" s="275"/>
    </row>
    <row r="152" spans="2:10" x14ac:dyDescent="0.2">
      <c r="E152" s="87"/>
      <c r="F152" s="87"/>
      <c r="G152" s="87"/>
      <c r="H152" s="87"/>
      <c r="I152" s="87"/>
      <c r="J152" s="87"/>
    </row>
    <row r="153" spans="2:10" ht="15.75" thickBot="1" x14ac:dyDescent="0.25">
      <c r="E153" s="87"/>
      <c r="F153" s="87"/>
      <c r="G153" s="87"/>
      <c r="H153" s="87"/>
      <c r="I153" s="87"/>
      <c r="J153" s="87"/>
    </row>
    <row r="154" spans="2:10" ht="17.25" thickTop="1" thickBot="1" x14ac:dyDescent="0.25">
      <c r="F154" s="269" t="s">
        <v>40</v>
      </c>
      <c r="G154" s="270"/>
      <c r="H154" s="90"/>
    </row>
    <row r="155" spans="2:10" ht="16.5" thickTop="1" x14ac:dyDescent="0.2">
      <c r="F155" s="91" t="s">
        <v>41</v>
      </c>
      <c r="G155" s="92" t="s">
        <v>42</v>
      </c>
      <c r="H155" s="90"/>
    </row>
    <row r="156" spans="2:10" ht="30" x14ac:dyDescent="0.2">
      <c r="F156" s="100" t="s">
        <v>327</v>
      </c>
      <c r="G156" s="25">
        <v>6</v>
      </c>
      <c r="H156" s="90"/>
    </row>
    <row r="157" spans="2:10" ht="30.75" thickBot="1" x14ac:dyDescent="0.25">
      <c r="F157" s="100" t="s">
        <v>345</v>
      </c>
      <c r="G157" s="25">
        <v>6</v>
      </c>
      <c r="H157" s="90"/>
    </row>
    <row r="158" spans="2:10" ht="17.25" thickTop="1" thickBot="1" x14ac:dyDescent="0.25">
      <c r="F158" s="27" t="s">
        <v>43</v>
      </c>
      <c r="G158" s="99">
        <f>G156/G157</f>
        <v>1</v>
      </c>
      <c r="H158" s="90"/>
    </row>
    <row r="159" spans="2:10" ht="15.75" thickTop="1" x14ac:dyDescent="0.2">
      <c r="F159" s="93"/>
      <c r="G159" s="93"/>
    </row>
    <row r="160" spans="2:10" ht="16.5" thickBot="1" x14ac:dyDescent="0.25">
      <c r="B160" s="144" t="s">
        <v>44</v>
      </c>
      <c r="C160" s="145"/>
      <c r="D160" s="145"/>
      <c r="E160" s="145"/>
      <c r="F160" s="145"/>
      <c r="G160" s="145"/>
      <c r="H160" s="145"/>
      <c r="I160" s="145"/>
      <c r="J160" s="145"/>
    </row>
    <row r="161" spans="2:10" ht="57" customHeight="1" thickBot="1" x14ac:dyDescent="0.25">
      <c r="B161" s="263" t="s">
        <v>308</v>
      </c>
      <c r="C161" s="264"/>
      <c r="D161" s="264"/>
      <c r="E161" s="264"/>
      <c r="F161" s="264"/>
      <c r="G161" s="264"/>
      <c r="H161" s="264"/>
      <c r="I161" s="264"/>
      <c r="J161" s="265"/>
    </row>
    <row r="162" spans="2:10" ht="15.75" thickBot="1" x14ac:dyDescent="0.25">
      <c r="F162" s="107"/>
    </row>
    <row r="163" spans="2:10" ht="17.25" thickTop="1" thickBot="1" x14ac:dyDescent="0.25">
      <c r="E163" s="87"/>
      <c r="F163" s="269" t="s">
        <v>45</v>
      </c>
      <c r="G163" s="270"/>
      <c r="H163" s="94"/>
      <c r="I163" s="87"/>
      <c r="J163" s="87"/>
    </row>
    <row r="164" spans="2:10" ht="16.5" thickTop="1" x14ac:dyDescent="0.2">
      <c r="E164" s="95"/>
      <c r="F164" s="91" t="s">
        <v>41</v>
      </c>
      <c r="G164" s="98" t="s">
        <v>42</v>
      </c>
      <c r="H164" s="90"/>
    </row>
    <row r="165" spans="2:10" ht="30" x14ac:dyDescent="0.2">
      <c r="F165" s="100" t="s">
        <v>327</v>
      </c>
      <c r="G165" s="25">
        <v>6</v>
      </c>
      <c r="H165" s="90"/>
    </row>
    <row r="166" spans="2:10" ht="30.75" thickBot="1" x14ac:dyDescent="0.25">
      <c r="F166" s="100" t="s">
        <v>345</v>
      </c>
      <c r="G166" s="25">
        <v>6</v>
      </c>
      <c r="H166" s="90"/>
    </row>
    <row r="167" spans="2:10" ht="17.25" thickTop="1" thickBot="1" x14ac:dyDescent="0.25">
      <c r="F167" s="27" t="s">
        <v>43</v>
      </c>
      <c r="G167" s="99">
        <f>G165/G166</f>
        <v>1</v>
      </c>
      <c r="H167" s="90"/>
    </row>
    <row r="168" spans="2:10" ht="15.75" thickTop="1" x14ac:dyDescent="0.2"/>
    <row r="169" spans="2:10" ht="16.5" customHeight="1" thickBot="1" x14ac:dyDescent="0.25">
      <c r="B169" s="144" t="s">
        <v>44</v>
      </c>
      <c r="C169" s="145"/>
      <c r="D169" s="145"/>
      <c r="E169" s="145"/>
      <c r="F169" s="145"/>
      <c r="G169" s="145"/>
      <c r="H169" s="145"/>
      <c r="I169" s="145"/>
      <c r="J169" s="145"/>
    </row>
    <row r="170" spans="2:10" ht="47.25" customHeight="1" thickBot="1" x14ac:dyDescent="0.25">
      <c r="B170" s="263" t="s">
        <v>346</v>
      </c>
      <c r="C170" s="264"/>
      <c r="D170" s="264"/>
      <c r="E170" s="264"/>
      <c r="F170" s="264"/>
      <c r="G170" s="264"/>
      <c r="H170" s="264"/>
      <c r="I170" s="264"/>
      <c r="J170" s="265"/>
    </row>
    <row r="175" spans="2:10" x14ac:dyDescent="0.2">
      <c r="F175" s="108"/>
    </row>
  </sheetData>
  <mergeCells count="74">
    <mergeCell ref="F163:G163"/>
    <mergeCell ref="B169:J169"/>
    <mergeCell ref="B170:J170"/>
    <mergeCell ref="E149:J149"/>
    <mergeCell ref="B151:D151"/>
    <mergeCell ref="E151:J151"/>
    <mergeCell ref="F154:G154"/>
    <mergeCell ref="B160:J160"/>
    <mergeCell ref="B79:D79"/>
    <mergeCell ref="E79:J79"/>
    <mergeCell ref="B112:J112"/>
    <mergeCell ref="F82:G82"/>
    <mergeCell ref="B88:J88"/>
    <mergeCell ref="F91:G91"/>
    <mergeCell ref="B97:J97"/>
    <mergeCell ref="B101:C101"/>
    <mergeCell ref="E101:J101"/>
    <mergeCell ref="B103:D103"/>
    <mergeCell ref="E103:J103"/>
    <mergeCell ref="F106:G106"/>
    <mergeCell ref="B89:J89"/>
    <mergeCell ref="B98:J98"/>
    <mergeCell ref="B41:D41"/>
    <mergeCell ref="E41:J41"/>
    <mergeCell ref="B72:J72"/>
    <mergeCell ref="B77:C77"/>
    <mergeCell ref="E77:J77"/>
    <mergeCell ref="F66:G66"/>
    <mergeCell ref="F42:G42"/>
    <mergeCell ref="B48:J48"/>
    <mergeCell ref="B52:C52"/>
    <mergeCell ref="E52:J52"/>
    <mergeCell ref="B54:D54"/>
    <mergeCell ref="E54:J54"/>
    <mergeCell ref="F57:G57"/>
    <mergeCell ref="B63:J63"/>
    <mergeCell ref="E28:J28"/>
    <mergeCell ref="B30:D30"/>
    <mergeCell ref="E30:J30"/>
    <mergeCell ref="F33:G33"/>
    <mergeCell ref="B15:J15"/>
    <mergeCell ref="B25:J25"/>
    <mergeCell ref="B64:J64"/>
    <mergeCell ref="B73:J74"/>
    <mergeCell ref="B49:J49"/>
    <mergeCell ref="B39:J39"/>
    <mergeCell ref="B2:C2"/>
    <mergeCell ref="E2:J2"/>
    <mergeCell ref="B3:C3"/>
    <mergeCell ref="E3:J3"/>
    <mergeCell ref="B5:D5"/>
    <mergeCell ref="E5:J5"/>
    <mergeCell ref="B38:J38"/>
    <mergeCell ref="F8:G8"/>
    <mergeCell ref="B14:J14"/>
    <mergeCell ref="F18:G18"/>
    <mergeCell ref="B24:J24"/>
    <mergeCell ref="B28:C28"/>
    <mergeCell ref="B113:J113"/>
    <mergeCell ref="B122:J122"/>
    <mergeCell ref="B137:J137"/>
    <mergeCell ref="B146:J146"/>
    <mergeCell ref="B161:J161"/>
    <mergeCell ref="F139:G139"/>
    <mergeCell ref="F115:G115"/>
    <mergeCell ref="B121:J121"/>
    <mergeCell ref="B125:C125"/>
    <mergeCell ref="E125:J125"/>
    <mergeCell ref="B127:D127"/>
    <mergeCell ref="E127:J127"/>
    <mergeCell ref="F130:G130"/>
    <mergeCell ref="B136:J136"/>
    <mergeCell ref="B145:J145"/>
    <mergeCell ref="B149:C14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MENÚ</vt:lpstr>
      <vt:lpstr>G. AMBIENTAL</vt:lpstr>
      <vt:lpstr>G. SST</vt:lpstr>
      <vt:lpstr>G. DOCUMENTAL.</vt:lpstr>
      <vt:lpstr>G. SOGC</vt:lpstr>
      <vt:lpstr>G. SEGURIDAD INFORMÁTICA</vt:lpstr>
      <vt:lpstr>Hoja5</vt:lpstr>
      <vt:lpstr>'G. SST'!Área_de_impresión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dc:creator>
  <cp:lastModifiedBy>Gloria A. Sanchez M.</cp:lastModifiedBy>
  <dcterms:created xsi:type="dcterms:W3CDTF">2022-07-07T19:51:17Z</dcterms:created>
  <dcterms:modified xsi:type="dcterms:W3CDTF">2023-01-24T13:48:41Z</dcterms:modified>
</cp:coreProperties>
</file>