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NTO CONSULTA SECCIONAL\INFOR_ADICIONAL\INFORMES\2022\"/>
    </mc:Choice>
  </mc:AlternateContent>
  <workbookProtection lockStructure="1"/>
  <bookViews>
    <workbookView xWindow="0" yWindow="0" windowWidth="25200" windowHeight="11580" tabRatio="786" firstSheet="2" activeTab="2"/>
  </bookViews>
  <sheets>
    <sheet name="TOTAL" sheetId="5" r:id="rId1"/>
    <sheet name="INGRESOS" sheetId="8" r:id="rId2"/>
    <sheet name="GASTOS E INVERSIONES" sheetId="11" r:id="rId3"/>
    <sheet name="Listas" sheetId="14" state="hidden" r:id="rId4"/>
    <sheet name="PLAN DE CUENTAS FINAL BI" sheetId="15" state="hidden" r:id="rId5"/>
    <sheet name="Inversión" sheetId="16" state="hidden" r:id="rId6"/>
    <sheet name="ANEXOS" sheetId="13" state="hidden" r:id="rId7"/>
    <sheet name="Hoja1" sheetId="6" state="hidden" r:id="rId8"/>
  </sheets>
  <definedNames>
    <definedName name="_xlnm._FilterDatabase" localSheetId="5" hidden="1">Inversión!$A$4:$K$719</definedName>
    <definedName name="_xlnm._FilterDatabase" localSheetId="3" hidden="1">Listas!$I$1:$K$2650</definedName>
    <definedName name="_xlnm._FilterDatabase" localSheetId="4" hidden="1">'PLAN DE CUENTAS FINAL BI'!$A$1:$O$229</definedName>
    <definedName name="Admin">'PLAN DE CUENTAS FINAL BI'!$K$2:$K$229</definedName>
    <definedName name="_xlnm.Print_Area" localSheetId="1">INGRESOS!$A$1:$L$121</definedName>
    <definedName name="_xlnm.Print_Area" localSheetId="0">TOTAL!$B$1:$F$34</definedName>
    <definedName name="CBWorkbookPriority" hidden="1">-1824697523</definedName>
    <definedName name="Extensión">'PLAN DE CUENTAS FINAL BI'!$K$232:$K$406</definedName>
    <definedName name="Investigación">'PLAN DE CUENTAS FINAL BI'!$K$409:$K$582</definedName>
    <definedName name="MediaAcademica">'PLAN DE CUENTAS FINAL BI'!$K$584:$K$760</definedName>
    <definedName name="Posgrados">'PLAN DE CUENTAS FINAL BI'!$K$762:$K$939</definedName>
    <definedName name="Preesc">'PLAN DE CUENTAS FINAL BI'!$K$942:$K$1117</definedName>
    <definedName name="Pregrado">'PLAN DE CUENTAS FINAL BI'!$K$1119:$K$1298</definedName>
    <definedName name="_xlnm.Print_Titles" localSheetId="1">INGRESOS!$6:$8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9" i="11" l="1"/>
  <c r="AD459" i="11"/>
  <c r="AF458" i="11"/>
  <c r="AD458" i="11"/>
  <c r="AD8" i="11" l="1"/>
  <c r="AF8" i="11"/>
  <c r="AD9" i="11"/>
  <c r="AF9" i="11"/>
  <c r="AD10" i="11"/>
  <c r="AF10" i="11"/>
  <c r="AD11" i="11"/>
  <c r="AF11" i="11"/>
  <c r="AD12" i="11"/>
  <c r="AF12" i="11"/>
  <c r="AD13" i="11"/>
  <c r="AF13" i="11"/>
  <c r="AD14" i="11"/>
  <c r="AF14" i="11"/>
  <c r="AD15" i="11"/>
  <c r="AF15" i="11"/>
  <c r="AD16" i="11"/>
  <c r="AF16" i="11"/>
  <c r="AD17" i="11"/>
  <c r="AF17" i="11"/>
  <c r="AD18" i="11"/>
  <c r="AF18" i="11"/>
  <c r="AD19" i="11"/>
  <c r="AF19" i="11"/>
  <c r="AD20" i="11"/>
  <c r="AF20" i="11"/>
  <c r="AD21" i="11"/>
  <c r="AF21" i="11"/>
  <c r="AD22" i="11"/>
  <c r="AF22" i="11"/>
  <c r="AD23" i="11"/>
  <c r="AF23" i="11"/>
  <c r="AD24" i="11"/>
  <c r="AF24" i="11"/>
  <c r="AD25" i="11"/>
  <c r="AF25" i="11"/>
  <c r="AD26" i="11"/>
  <c r="AF26" i="11"/>
  <c r="AD27" i="11"/>
  <c r="AF27" i="11"/>
  <c r="AD28" i="11"/>
  <c r="AF28" i="11"/>
  <c r="AD29" i="11"/>
  <c r="AF29" i="11"/>
  <c r="AD30" i="11"/>
  <c r="AF30" i="11"/>
  <c r="AD31" i="11"/>
  <c r="AF31" i="11"/>
  <c r="AD32" i="11"/>
  <c r="AF32" i="11"/>
  <c r="AD33" i="11"/>
  <c r="AF33" i="11"/>
  <c r="AD34" i="11"/>
  <c r="AF34" i="11"/>
  <c r="AD35" i="11"/>
  <c r="AF35" i="11"/>
  <c r="AD36" i="11"/>
  <c r="AF36" i="11"/>
  <c r="AD37" i="11"/>
  <c r="AF37" i="11"/>
  <c r="AD38" i="11"/>
  <c r="AF38" i="11"/>
  <c r="AD39" i="11"/>
  <c r="AF39" i="11"/>
  <c r="AD40" i="11"/>
  <c r="AF40" i="11"/>
  <c r="AD41" i="11"/>
  <c r="AF41" i="11"/>
  <c r="AD42" i="11"/>
  <c r="AF42" i="11"/>
  <c r="AD43" i="11"/>
  <c r="AF43" i="11"/>
  <c r="AD44" i="11"/>
  <c r="AF44" i="11"/>
  <c r="AD45" i="11"/>
  <c r="AF45" i="11"/>
  <c r="AD46" i="11"/>
  <c r="AF46" i="11"/>
  <c r="AD47" i="11"/>
  <c r="AF47" i="11"/>
  <c r="AD48" i="11"/>
  <c r="AF48" i="11"/>
  <c r="AD49" i="11"/>
  <c r="AF49" i="11"/>
  <c r="AD50" i="11"/>
  <c r="AF50" i="11"/>
  <c r="AD51" i="11"/>
  <c r="AF51" i="11"/>
  <c r="AD52" i="11"/>
  <c r="AF52" i="11"/>
  <c r="AD53" i="11"/>
  <c r="AF53" i="11"/>
  <c r="AD54" i="11"/>
  <c r="AF54" i="11"/>
  <c r="AD55" i="11"/>
  <c r="AF55" i="11"/>
  <c r="AD56" i="11"/>
  <c r="AF56" i="11"/>
  <c r="AD57" i="11"/>
  <c r="AF57" i="11"/>
  <c r="AD58" i="11"/>
  <c r="AF58" i="11"/>
  <c r="AD59" i="11"/>
  <c r="AF59" i="11"/>
  <c r="AD60" i="11"/>
  <c r="AF60" i="11"/>
  <c r="AD61" i="11"/>
  <c r="AF61" i="11"/>
  <c r="AD62" i="11"/>
  <c r="AF62" i="11"/>
  <c r="AD63" i="11"/>
  <c r="AF63" i="11"/>
  <c r="AD64" i="11"/>
  <c r="AF64" i="11"/>
  <c r="AD65" i="11"/>
  <c r="AF65" i="11"/>
  <c r="AD66" i="11"/>
  <c r="AF66" i="11"/>
  <c r="AD67" i="11"/>
  <c r="AF67" i="11"/>
  <c r="AD68" i="11"/>
  <c r="AF68" i="11"/>
  <c r="AD69" i="11"/>
  <c r="AF69" i="11"/>
  <c r="AD70" i="11"/>
  <c r="AF70" i="11"/>
  <c r="AD71" i="11"/>
  <c r="AF71" i="11"/>
  <c r="AD72" i="11"/>
  <c r="AF72" i="11"/>
  <c r="AD73" i="11"/>
  <c r="AF73" i="11"/>
  <c r="AD74" i="11"/>
  <c r="AF74" i="11"/>
  <c r="AD75" i="11"/>
  <c r="AF75" i="11"/>
  <c r="AD76" i="11"/>
  <c r="AF76" i="11"/>
  <c r="AD77" i="11"/>
  <c r="AF77" i="11"/>
  <c r="AD78" i="11"/>
  <c r="AF78" i="11"/>
  <c r="AD79" i="11"/>
  <c r="AF79" i="11"/>
  <c r="AD80" i="11"/>
  <c r="AF80" i="11"/>
  <c r="AD81" i="11"/>
  <c r="AF81" i="11"/>
  <c r="AD82" i="11"/>
  <c r="AF82" i="11"/>
  <c r="AD83" i="11"/>
  <c r="AF83" i="11"/>
  <c r="AD84" i="11"/>
  <c r="AF84" i="11"/>
  <c r="AD85" i="11"/>
  <c r="AF85" i="11"/>
  <c r="AD86" i="11"/>
  <c r="AF86" i="11"/>
  <c r="AD87" i="11"/>
  <c r="AF87" i="11"/>
  <c r="AD88" i="11"/>
  <c r="AF88" i="11"/>
  <c r="AD89" i="11"/>
  <c r="AF89" i="11"/>
  <c r="AD90" i="11"/>
  <c r="AF90" i="11"/>
  <c r="AD91" i="11"/>
  <c r="AF91" i="11"/>
  <c r="AD92" i="11"/>
  <c r="AF92" i="11"/>
  <c r="AD93" i="11"/>
  <c r="AF93" i="11"/>
  <c r="AD94" i="11"/>
  <c r="AF94" i="11"/>
  <c r="AD95" i="11"/>
  <c r="AF95" i="11"/>
  <c r="AD96" i="11"/>
  <c r="AF96" i="11"/>
  <c r="AD97" i="11"/>
  <c r="AF97" i="11"/>
  <c r="AD98" i="11"/>
  <c r="AF98" i="11"/>
  <c r="AD99" i="11"/>
  <c r="AF99" i="11"/>
  <c r="AD100" i="11"/>
  <c r="AF100" i="11"/>
  <c r="AD101" i="11"/>
  <c r="AF101" i="11"/>
  <c r="AD102" i="11"/>
  <c r="AF102" i="11"/>
  <c r="AD103" i="11"/>
  <c r="AF103" i="11"/>
  <c r="AD104" i="11"/>
  <c r="AF104" i="11"/>
  <c r="AD105" i="11"/>
  <c r="AF105" i="11"/>
  <c r="AD106" i="11"/>
  <c r="AF106" i="11"/>
  <c r="AD107" i="11"/>
  <c r="AF107" i="11"/>
  <c r="AD108" i="11"/>
  <c r="AF108" i="11"/>
  <c r="AD109" i="11"/>
  <c r="AF109" i="11"/>
  <c r="AD110" i="11"/>
  <c r="AF110" i="11"/>
  <c r="AD111" i="11"/>
  <c r="AF111" i="11"/>
  <c r="AD112" i="11"/>
  <c r="AF112" i="11"/>
  <c r="AD113" i="11"/>
  <c r="AF113" i="11"/>
  <c r="AD114" i="11"/>
  <c r="AF114" i="11"/>
  <c r="AD115" i="11"/>
  <c r="AF115" i="11"/>
  <c r="AD116" i="11"/>
  <c r="AF116" i="11"/>
  <c r="AD117" i="11"/>
  <c r="AF117" i="11"/>
  <c r="AD118" i="11"/>
  <c r="AF118" i="11"/>
  <c r="AD119" i="11"/>
  <c r="AF119" i="11"/>
  <c r="AD120" i="11"/>
  <c r="AF120" i="11"/>
  <c r="AD121" i="11"/>
  <c r="AF121" i="11"/>
  <c r="AD122" i="11"/>
  <c r="AF122" i="11"/>
  <c r="AD123" i="11"/>
  <c r="AF123" i="11"/>
  <c r="AD124" i="11"/>
  <c r="AF124" i="11"/>
  <c r="AD125" i="11"/>
  <c r="AF125" i="11"/>
  <c r="AD126" i="11"/>
  <c r="AF126" i="11"/>
  <c r="AD127" i="11"/>
  <c r="AF127" i="11"/>
  <c r="AD128" i="11"/>
  <c r="AF128" i="11"/>
  <c r="AD129" i="11"/>
  <c r="AF129" i="11"/>
  <c r="AD130" i="11"/>
  <c r="AF130" i="11"/>
  <c r="AD131" i="11"/>
  <c r="AF131" i="11"/>
  <c r="AD132" i="11"/>
  <c r="AF132" i="11"/>
  <c r="AD133" i="11"/>
  <c r="AF133" i="11"/>
  <c r="AD134" i="11"/>
  <c r="AF134" i="11"/>
  <c r="AD135" i="11"/>
  <c r="AF135" i="11"/>
  <c r="AD136" i="11"/>
  <c r="AF136" i="11"/>
  <c r="AD137" i="11"/>
  <c r="AF137" i="11"/>
  <c r="AD138" i="11"/>
  <c r="AF138" i="11"/>
  <c r="AD139" i="11"/>
  <c r="AF139" i="11"/>
  <c r="AD140" i="11"/>
  <c r="AF140" i="11"/>
  <c r="AD141" i="11"/>
  <c r="AF141" i="11"/>
  <c r="AD142" i="11"/>
  <c r="AF142" i="11"/>
  <c r="AD143" i="11"/>
  <c r="AF143" i="11"/>
  <c r="AD144" i="11"/>
  <c r="AF144" i="11"/>
  <c r="AD145" i="11"/>
  <c r="AF145" i="11"/>
  <c r="AD146" i="11"/>
  <c r="AF146" i="11"/>
  <c r="AD147" i="11"/>
  <c r="AF147" i="11"/>
  <c r="AD148" i="11"/>
  <c r="AF148" i="11"/>
  <c r="AD149" i="11"/>
  <c r="AF149" i="11"/>
  <c r="AD150" i="11"/>
  <c r="AF150" i="11"/>
  <c r="AD151" i="11"/>
  <c r="AF151" i="11"/>
  <c r="AD152" i="11"/>
  <c r="AF152" i="11"/>
  <c r="AD153" i="11"/>
  <c r="AF153" i="11"/>
  <c r="AD154" i="11"/>
  <c r="AF154" i="11"/>
  <c r="AD155" i="11"/>
  <c r="AF155" i="11"/>
  <c r="AD156" i="11"/>
  <c r="AF156" i="11"/>
  <c r="AD157" i="11"/>
  <c r="AF157" i="11"/>
  <c r="AD158" i="11"/>
  <c r="AF158" i="11"/>
  <c r="AD159" i="11"/>
  <c r="AF159" i="11"/>
  <c r="AD160" i="11"/>
  <c r="AF160" i="11"/>
  <c r="AD161" i="11"/>
  <c r="AF161" i="11"/>
  <c r="AD162" i="11"/>
  <c r="AF162" i="11"/>
  <c r="AD163" i="11"/>
  <c r="AF163" i="11"/>
  <c r="AD164" i="11"/>
  <c r="AF164" i="11"/>
  <c r="AD165" i="11"/>
  <c r="AF165" i="11"/>
  <c r="AD166" i="11"/>
  <c r="AF166" i="11"/>
  <c r="AD167" i="11"/>
  <c r="AF167" i="11"/>
  <c r="AD168" i="11"/>
  <c r="AF168" i="11"/>
  <c r="AD169" i="11"/>
  <c r="AF169" i="11"/>
  <c r="AD170" i="11"/>
  <c r="AF170" i="11"/>
  <c r="AD171" i="11"/>
  <c r="AF171" i="11"/>
  <c r="AD172" i="11"/>
  <c r="AF172" i="11"/>
  <c r="AD173" i="11"/>
  <c r="AF173" i="11"/>
  <c r="AD174" i="11"/>
  <c r="AF174" i="11"/>
  <c r="AD175" i="11"/>
  <c r="AF175" i="11"/>
  <c r="AD176" i="11"/>
  <c r="AF176" i="11"/>
  <c r="AD177" i="11"/>
  <c r="AF177" i="11"/>
  <c r="AD178" i="11"/>
  <c r="AF178" i="11"/>
  <c r="AD179" i="11"/>
  <c r="AF179" i="11"/>
  <c r="AD180" i="11"/>
  <c r="AF180" i="11"/>
  <c r="AD181" i="11"/>
  <c r="AF181" i="11"/>
  <c r="AD182" i="11"/>
  <c r="AF182" i="11"/>
  <c r="AD183" i="11"/>
  <c r="AF183" i="11"/>
  <c r="AD184" i="11"/>
  <c r="AF184" i="11"/>
  <c r="AD185" i="11"/>
  <c r="AF185" i="11"/>
  <c r="AD186" i="11"/>
  <c r="AF186" i="11"/>
  <c r="AD187" i="11"/>
  <c r="AF187" i="11"/>
  <c r="AD188" i="11"/>
  <c r="AF188" i="11"/>
  <c r="AD189" i="11"/>
  <c r="AF189" i="11"/>
  <c r="AD190" i="11"/>
  <c r="AF190" i="11"/>
  <c r="AD191" i="11"/>
  <c r="AF191" i="11"/>
  <c r="AD192" i="11"/>
  <c r="AF192" i="11"/>
  <c r="AD193" i="11"/>
  <c r="AF193" i="11"/>
  <c r="AD194" i="11"/>
  <c r="AF194" i="11"/>
  <c r="AD195" i="11"/>
  <c r="AF195" i="11"/>
  <c r="AD196" i="11"/>
  <c r="AF196" i="11"/>
  <c r="AD197" i="11"/>
  <c r="AF197" i="11"/>
  <c r="AD198" i="11"/>
  <c r="AF198" i="11"/>
  <c r="AD199" i="11"/>
  <c r="AF199" i="11"/>
  <c r="AD200" i="11"/>
  <c r="AF200" i="11"/>
  <c r="AD201" i="11"/>
  <c r="AF201" i="11"/>
  <c r="AD202" i="11"/>
  <c r="AF202" i="11"/>
  <c r="AD203" i="11"/>
  <c r="AF203" i="11"/>
  <c r="AD204" i="11"/>
  <c r="AF204" i="11"/>
  <c r="AD205" i="11"/>
  <c r="AF205" i="11"/>
  <c r="AD206" i="11"/>
  <c r="AF206" i="11"/>
  <c r="AD207" i="11"/>
  <c r="AF207" i="11"/>
  <c r="AD208" i="11"/>
  <c r="AF208" i="11"/>
  <c r="AD209" i="11"/>
  <c r="AF209" i="11"/>
  <c r="AD210" i="11"/>
  <c r="AF210" i="11"/>
  <c r="AD211" i="11"/>
  <c r="AF211" i="11"/>
  <c r="AD212" i="11"/>
  <c r="AF212" i="11"/>
  <c r="AD213" i="11"/>
  <c r="AF213" i="11"/>
  <c r="AD214" i="11"/>
  <c r="AF214" i="11"/>
  <c r="AD215" i="11"/>
  <c r="AF215" i="11"/>
  <c r="AD216" i="11"/>
  <c r="AF216" i="11"/>
  <c r="AD217" i="11"/>
  <c r="AF217" i="11"/>
  <c r="AD218" i="11"/>
  <c r="AF218" i="11"/>
  <c r="AD219" i="11"/>
  <c r="AF219" i="11"/>
  <c r="AD220" i="11"/>
  <c r="AF220" i="11"/>
  <c r="AD221" i="11"/>
  <c r="AF221" i="11"/>
  <c r="AD222" i="11"/>
  <c r="AF222" i="11"/>
  <c r="AD223" i="11"/>
  <c r="AF223" i="11"/>
  <c r="AD224" i="11"/>
  <c r="AF224" i="11"/>
  <c r="AD225" i="11"/>
  <c r="AF225" i="11"/>
  <c r="AD226" i="11"/>
  <c r="AF226" i="11"/>
  <c r="AD227" i="11"/>
  <c r="AF227" i="11"/>
  <c r="AD228" i="11"/>
  <c r="AF228" i="11"/>
  <c r="AD229" i="11"/>
  <c r="AF229" i="11"/>
  <c r="AD230" i="11"/>
  <c r="AF230" i="11"/>
  <c r="AD231" i="11"/>
  <c r="AF231" i="11"/>
  <c r="AD232" i="11"/>
  <c r="AF232" i="11"/>
  <c r="AD233" i="11"/>
  <c r="AF233" i="11"/>
  <c r="AD234" i="11"/>
  <c r="AF234" i="11"/>
  <c r="AD235" i="11"/>
  <c r="AF235" i="11"/>
  <c r="AD236" i="11"/>
  <c r="AF236" i="11"/>
  <c r="AD237" i="11"/>
  <c r="AF237" i="11"/>
  <c r="AD238" i="11"/>
  <c r="AF238" i="11"/>
  <c r="AD239" i="11"/>
  <c r="AF239" i="11"/>
  <c r="AD240" i="11"/>
  <c r="AF240" i="11"/>
  <c r="AD241" i="11"/>
  <c r="AF241" i="11"/>
  <c r="AD242" i="11"/>
  <c r="AF242" i="11"/>
  <c r="AD243" i="11"/>
  <c r="AF243" i="11"/>
  <c r="AD244" i="11"/>
  <c r="AF244" i="11"/>
  <c r="AD245" i="11"/>
  <c r="AF245" i="11"/>
  <c r="AD246" i="11"/>
  <c r="AF246" i="11"/>
  <c r="AD247" i="11"/>
  <c r="AF247" i="11"/>
  <c r="AD248" i="11"/>
  <c r="AF248" i="11"/>
  <c r="AD249" i="11"/>
  <c r="AF249" i="11"/>
  <c r="AD250" i="11"/>
  <c r="AF250" i="11"/>
  <c r="AD251" i="11"/>
  <c r="AF251" i="11"/>
  <c r="AD252" i="11"/>
  <c r="AF252" i="11"/>
  <c r="AD253" i="11"/>
  <c r="AF253" i="11"/>
  <c r="AD254" i="11"/>
  <c r="AF254" i="11"/>
  <c r="AD255" i="11"/>
  <c r="AF255" i="11"/>
  <c r="AD256" i="11"/>
  <c r="AF256" i="11"/>
  <c r="AD257" i="11"/>
  <c r="AF257" i="11"/>
  <c r="AD258" i="11"/>
  <c r="AF258" i="11"/>
  <c r="AD259" i="11"/>
  <c r="AF259" i="11"/>
  <c r="AD260" i="11"/>
  <c r="AF260" i="11"/>
  <c r="AD261" i="11"/>
  <c r="AF261" i="11"/>
  <c r="AD262" i="11"/>
  <c r="AF262" i="11"/>
  <c r="AD263" i="11"/>
  <c r="AF263" i="11"/>
  <c r="AD264" i="11"/>
  <c r="AF264" i="11"/>
  <c r="AD265" i="11"/>
  <c r="AF265" i="11"/>
  <c r="AD266" i="11"/>
  <c r="AF266" i="11"/>
  <c r="AD267" i="11"/>
  <c r="AF267" i="11"/>
  <c r="AD268" i="11"/>
  <c r="AF268" i="11"/>
  <c r="AD269" i="11"/>
  <c r="AF269" i="11"/>
  <c r="AD270" i="11"/>
  <c r="AF270" i="11"/>
  <c r="AD271" i="11"/>
  <c r="AF271" i="11"/>
  <c r="AD272" i="11"/>
  <c r="AF272" i="11"/>
  <c r="AD273" i="11"/>
  <c r="AF273" i="11"/>
  <c r="AD274" i="11"/>
  <c r="AF274" i="11"/>
  <c r="AD275" i="11"/>
  <c r="AF275" i="11"/>
  <c r="AD276" i="11"/>
  <c r="AF276" i="11"/>
  <c r="AD277" i="11"/>
  <c r="AF277" i="11"/>
  <c r="AD278" i="11"/>
  <c r="AF278" i="11"/>
  <c r="AD279" i="11"/>
  <c r="AF279" i="11"/>
  <c r="AD280" i="11"/>
  <c r="AF280" i="11"/>
  <c r="AD281" i="11"/>
  <c r="AF281" i="11"/>
  <c r="AD282" i="11"/>
  <c r="AF282" i="11"/>
  <c r="AD283" i="11"/>
  <c r="AF283" i="11"/>
  <c r="AD284" i="11"/>
  <c r="AF284" i="11"/>
  <c r="AD285" i="11"/>
  <c r="AF285" i="11"/>
  <c r="AD286" i="11"/>
  <c r="AF286" i="11"/>
  <c r="AD287" i="11"/>
  <c r="AF287" i="11"/>
  <c r="AD288" i="11"/>
  <c r="AF288" i="11"/>
  <c r="AD289" i="11"/>
  <c r="AF289" i="11"/>
  <c r="AD290" i="11"/>
  <c r="AF290" i="11"/>
  <c r="AD291" i="11"/>
  <c r="AF291" i="11"/>
  <c r="AD292" i="11"/>
  <c r="AF292" i="11"/>
  <c r="AD293" i="11"/>
  <c r="AF293" i="11"/>
  <c r="AD294" i="11"/>
  <c r="AF294" i="11"/>
  <c r="AD295" i="11"/>
  <c r="AF295" i="11"/>
  <c r="AD296" i="11"/>
  <c r="AF296" i="11"/>
  <c r="AD297" i="11"/>
  <c r="AF297" i="11"/>
  <c r="AD298" i="11"/>
  <c r="AF298" i="11"/>
  <c r="AD299" i="11"/>
  <c r="AF299" i="11"/>
  <c r="AD300" i="11"/>
  <c r="AF300" i="11"/>
  <c r="AD301" i="11"/>
  <c r="AF301" i="11"/>
  <c r="AD302" i="11"/>
  <c r="AF302" i="11"/>
  <c r="AD303" i="11"/>
  <c r="AF303" i="11"/>
  <c r="AD304" i="11"/>
  <c r="AF304" i="11"/>
  <c r="AD305" i="11"/>
  <c r="AF305" i="11"/>
  <c r="AD306" i="11"/>
  <c r="AF306" i="11"/>
  <c r="AD307" i="11"/>
  <c r="AF307" i="11"/>
  <c r="AD308" i="11"/>
  <c r="AF308" i="11"/>
  <c r="AD309" i="11"/>
  <c r="AF309" i="11"/>
  <c r="AD310" i="11"/>
  <c r="AF310" i="11"/>
  <c r="AD311" i="11"/>
  <c r="AF311" i="11"/>
  <c r="AD312" i="11"/>
  <c r="AF312" i="11"/>
  <c r="AD313" i="11"/>
  <c r="AF313" i="11"/>
  <c r="AD314" i="11"/>
  <c r="AF314" i="11"/>
  <c r="AD315" i="11"/>
  <c r="AF315" i="11"/>
  <c r="AD316" i="11"/>
  <c r="AF316" i="11"/>
  <c r="AD317" i="11"/>
  <c r="AF317" i="11"/>
  <c r="AD318" i="11"/>
  <c r="AF318" i="11"/>
  <c r="AD319" i="11"/>
  <c r="AF319" i="11"/>
  <c r="AD320" i="11"/>
  <c r="AF320" i="11"/>
  <c r="AD321" i="11"/>
  <c r="AF321" i="11"/>
  <c r="AD322" i="11"/>
  <c r="AF322" i="11"/>
  <c r="AD323" i="11"/>
  <c r="AF323" i="11"/>
  <c r="AD324" i="11"/>
  <c r="AF324" i="11"/>
  <c r="AD325" i="11"/>
  <c r="AF325" i="11"/>
  <c r="AD326" i="11"/>
  <c r="AF326" i="11"/>
  <c r="AD327" i="11"/>
  <c r="AF327" i="11"/>
  <c r="AD328" i="11"/>
  <c r="AF328" i="11"/>
  <c r="AD329" i="11"/>
  <c r="AF329" i="11"/>
  <c r="AD330" i="11"/>
  <c r="AF330" i="11"/>
  <c r="AD331" i="11"/>
  <c r="AF331" i="11"/>
  <c r="AD332" i="11"/>
  <c r="AF332" i="11"/>
  <c r="AD333" i="11"/>
  <c r="AF333" i="11"/>
  <c r="AD334" i="11"/>
  <c r="AF334" i="11"/>
  <c r="AD335" i="11"/>
  <c r="AF335" i="11"/>
  <c r="AD336" i="11"/>
  <c r="AF336" i="11"/>
  <c r="AD337" i="11"/>
  <c r="AF337" i="11"/>
  <c r="AD338" i="11"/>
  <c r="AF338" i="11"/>
  <c r="AD339" i="11"/>
  <c r="AF339" i="11"/>
  <c r="AD340" i="11"/>
  <c r="AF340" i="11"/>
  <c r="AD341" i="11"/>
  <c r="AF341" i="11"/>
  <c r="AD342" i="11"/>
  <c r="AF342" i="11"/>
  <c r="AD343" i="11"/>
  <c r="AF343" i="11"/>
  <c r="AD344" i="11"/>
  <c r="AF344" i="11"/>
  <c r="AD345" i="11"/>
  <c r="AF345" i="11"/>
  <c r="AD346" i="11"/>
  <c r="AF346" i="11"/>
  <c r="AD347" i="11"/>
  <c r="AF347" i="11"/>
  <c r="AD348" i="11"/>
  <c r="AF348" i="11"/>
  <c r="AD349" i="11"/>
  <c r="AF349" i="11"/>
  <c r="AD350" i="11"/>
  <c r="AF350" i="11"/>
  <c r="AD351" i="11"/>
  <c r="AF351" i="11"/>
  <c r="AD352" i="11"/>
  <c r="AF352" i="11"/>
  <c r="AD353" i="11"/>
  <c r="AF353" i="11"/>
  <c r="AD354" i="11"/>
  <c r="AF354" i="11"/>
  <c r="AD355" i="11"/>
  <c r="AF355" i="11"/>
  <c r="AD356" i="11"/>
  <c r="AF356" i="11"/>
  <c r="AD357" i="11"/>
  <c r="AF357" i="11"/>
  <c r="AD358" i="11"/>
  <c r="AF358" i="11"/>
  <c r="AD359" i="11"/>
  <c r="AF359" i="11"/>
  <c r="AD360" i="11"/>
  <c r="AF360" i="11"/>
  <c r="AD361" i="11"/>
  <c r="AF361" i="11"/>
  <c r="AD362" i="11"/>
  <c r="AF362" i="11"/>
  <c r="AD363" i="11"/>
  <c r="AF363" i="11"/>
  <c r="AD364" i="11"/>
  <c r="AF364" i="11"/>
  <c r="AD365" i="11"/>
  <c r="AF365" i="11"/>
  <c r="AD366" i="11"/>
  <c r="AF366" i="11"/>
  <c r="AD367" i="11"/>
  <c r="AF367" i="11"/>
  <c r="AD368" i="11"/>
  <c r="AF368" i="11"/>
  <c r="AD369" i="11"/>
  <c r="AF369" i="11"/>
  <c r="AD370" i="11"/>
  <c r="AF370" i="11"/>
  <c r="AD371" i="11"/>
  <c r="AF371" i="11"/>
  <c r="AD372" i="11"/>
  <c r="AF372" i="11"/>
  <c r="AD373" i="11"/>
  <c r="AF373" i="11"/>
  <c r="AD374" i="11"/>
  <c r="AF374" i="11"/>
  <c r="AD375" i="11"/>
  <c r="AF375" i="11"/>
  <c r="AD376" i="11"/>
  <c r="AF376" i="11"/>
  <c r="AD377" i="11"/>
  <c r="AF377" i="11"/>
  <c r="AD378" i="11"/>
  <c r="AF378" i="11"/>
  <c r="AD379" i="11"/>
  <c r="AF379" i="11"/>
  <c r="AD380" i="11"/>
  <c r="AF380" i="11"/>
  <c r="AD381" i="11"/>
  <c r="AF381" i="11"/>
  <c r="AD382" i="11"/>
  <c r="AF382" i="11"/>
  <c r="AD383" i="11"/>
  <c r="AF383" i="11"/>
  <c r="AD384" i="11"/>
  <c r="AF384" i="11"/>
  <c r="AD385" i="11"/>
  <c r="AF385" i="11"/>
  <c r="AD386" i="11"/>
  <c r="AF386" i="11"/>
  <c r="AD387" i="11"/>
  <c r="AF387" i="11"/>
  <c r="AD388" i="11"/>
  <c r="AF388" i="11"/>
  <c r="AD389" i="11"/>
  <c r="AF389" i="11"/>
  <c r="AD390" i="11"/>
  <c r="AF390" i="11"/>
  <c r="AD391" i="11"/>
  <c r="AF391" i="11"/>
  <c r="AD392" i="11"/>
  <c r="AF392" i="11"/>
  <c r="AD393" i="11"/>
  <c r="AF393" i="11"/>
  <c r="AD394" i="11"/>
  <c r="AF394" i="11"/>
  <c r="AD395" i="11"/>
  <c r="AF395" i="11"/>
  <c r="AD396" i="11"/>
  <c r="AF396" i="11"/>
  <c r="AD397" i="11"/>
  <c r="AF397" i="11"/>
  <c r="AD398" i="11"/>
  <c r="AF398" i="11"/>
  <c r="AD399" i="11"/>
  <c r="AF399" i="11"/>
  <c r="AD400" i="11"/>
  <c r="AF400" i="11"/>
  <c r="AD401" i="11"/>
  <c r="AF401" i="11"/>
  <c r="AD402" i="11"/>
  <c r="AF402" i="11"/>
  <c r="AD403" i="11"/>
  <c r="AF403" i="11"/>
  <c r="AD404" i="11"/>
  <c r="AF404" i="11"/>
  <c r="AD405" i="11"/>
  <c r="AF405" i="11"/>
  <c r="AD406" i="11"/>
  <c r="AF406" i="11"/>
  <c r="AD407" i="11"/>
  <c r="AF407" i="11"/>
  <c r="AD408" i="11"/>
  <c r="AF408" i="11"/>
  <c r="AD409" i="11"/>
  <c r="AF409" i="11"/>
  <c r="AD410" i="11"/>
  <c r="AF410" i="11"/>
  <c r="AD411" i="11"/>
  <c r="AF411" i="11"/>
  <c r="AD412" i="11"/>
  <c r="AF412" i="11"/>
  <c r="AD413" i="11"/>
  <c r="AF413" i="11"/>
  <c r="AD414" i="11"/>
  <c r="AF414" i="11"/>
  <c r="AD415" i="11"/>
  <c r="AF415" i="11"/>
  <c r="AD416" i="11"/>
  <c r="AF416" i="11"/>
  <c r="AD417" i="11"/>
  <c r="AF417" i="11"/>
  <c r="AD418" i="11"/>
  <c r="AF418" i="11"/>
  <c r="AD419" i="11"/>
  <c r="AF419" i="11"/>
  <c r="AD420" i="11"/>
  <c r="AF420" i="11"/>
  <c r="AD421" i="11"/>
  <c r="AF421" i="11"/>
  <c r="AD422" i="11"/>
  <c r="AF422" i="11"/>
  <c r="AD423" i="11"/>
  <c r="AF423" i="11"/>
  <c r="AD424" i="11"/>
  <c r="AF424" i="11"/>
  <c r="AD425" i="11"/>
  <c r="AF425" i="11"/>
  <c r="AD426" i="11"/>
  <c r="AF426" i="11"/>
  <c r="AD427" i="11"/>
  <c r="AF427" i="11"/>
  <c r="AD428" i="11"/>
  <c r="AF428" i="11"/>
  <c r="AD429" i="11"/>
  <c r="AF429" i="11"/>
  <c r="AD430" i="11"/>
  <c r="AF430" i="11"/>
  <c r="AD431" i="11"/>
  <c r="AF431" i="11"/>
  <c r="AD432" i="11"/>
  <c r="AF432" i="11"/>
  <c r="AD433" i="11"/>
  <c r="AF433" i="11"/>
  <c r="AD434" i="11"/>
  <c r="AF434" i="11"/>
  <c r="AD435" i="11"/>
  <c r="AF435" i="11"/>
  <c r="AD436" i="11"/>
  <c r="AF436" i="11"/>
  <c r="AD437" i="11"/>
  <c r="AF437" i="11"/>
  <c r="AD438" i="11"/>
  <c r="AF438" i="11"/>
  <c r="AD439" i="11"/>
  <c r="AF439" i="11"/>
  <c r="AD440" i="11"/>
  <c r="AF440" i="11"/>
  <c r="AD441" i="11"/>
  <c r="AF441" i="11"/>
  <c r="AD442" i="11"/>
  <c r="AF442" i="11"/>
  <c r="AD443" i="11"/>
  <c r="AF443" i="11"/>
  <c r="AD444" i="11"/>
  <c r="AF444" i="11"/>
  <c r="AD445" i="11"/>
  <c r="AF445" i="11"/>
  <c r="AD446" i="11"/>
  <c r="AF446" i="11"/>
  <c r="AD447" i="11"/>
  <c r="AF447" i="11"/>
  <c r="AD448" i="11"/>
  <c r="AF448" i="11"/>
  <c r="AD449" i="11"/>
  <c r="AF449" i="11"/>
  <c r="AD450" i="11"/>
  <c r="AF450" i="11"/>
  <c r="AD451" i="11"/>
  <c r="AF451" i="11"/>
  <c r="AD452" i="11"/>
  <c r="AF452" i="11"/>
  <c r="AD453" i="11"/>
  <c r="AF453" i="11"/>
  <c r="AD454" i="11"/>
  <c r="AF454" i="11"/>
  <c r="AD455" i="11"/>
  <c r="AF455" i="11"/>
  <c r="AD456" i="11"/>
  <c r="AF456" i="11"/>
  <c r="AD457" i="11"/>
  <c r="AF457" i="11"/>
  <c r="AD460" i="11"/>
  <c r="AF460" i="11"/>
  <c r="AD461" i="11"/>
  <c r="AF461" i="11"/>
  <c r="AD462" i="11"/>
  <c r="AF462" i="11"/>
  <c r="AD463" i="11"/>
  <c r="AF463" i="11"/>
  <c r="AD464" i="11"/>
  <c r="AF464" i="11"/>
  <c r="AD465" i="11"/>
  <c r="AF465" i="11"/>
  <c r="AD466" i="11"/>
  <c r="AF466" i="11"/>
  <c r="AD467" i="11"/>
  <c r="AF467" i="11"/>
  <c r="AD469" i="11"/>
  <c r="AF469" i="11"/>
  <c r="AD470" i="11"/>
  <c r="AF470" i="11"/>
  <c r="AD471" i="11"/>
  <c r="AF471" i="11"/>
  <c r="AD472" i="11"/>
  <c r="AF472" i="11"/>
  <c r="AD473" i="11"/>
  <c r="AF473" i="11"/>
  <c r="AD474" i="11"/>
  <c r="AF474" i="11"/>
  <c r="AD475" i="11"/>
  <c r="AF475" i="11"/>
  <c r="AD476" i="11"/>
  <c r="AF476" i="11"/>
  <c r="AD477" i="11"/>
  <c r="AF477" i="11"/>
  <c r="AD478" i="11"/>
  <c r="AF478" i="11"/>
  <c r="AD479" i="11"/>
  <c r="AF479" i="11"/>
  <c r="AD480" i="11"/>
  <c r="AF480" i="11"/>
  <c r="AD481" i="11"/>
  <c r="AF481" i="11"/>
  <c r="AD482" i="11"/>
  <c r="AF482" i="11"/>
  <c r="AD483" i="11"/>
  <c r="AF483" i="11"/>
  <c r="AD484" i="11"/>
  <c r="AF484" i="11"/>
  <c r="AD485" i="11"/>
  <c r="AF485" i="11"/>
  <c r="AD486" i="11"/>
  <c r="AF486" i="11"/>
  <c r="AD487" i="11"/>
  <c r="AF487" i="11"/>
  <c r="AD488" i="11"/>
  <c r="AF488" i="11"/>
  <c r="AD489" i="11"/>
  <c r="AF489" i="11"/>
  <c r="AD490" i="11"/>
  <c r="AF490" i="11"/>
  <c r="AD491" i="11"/>
  <c r="AF491" i="11"/>
  <c r="AD492" i="11"/>
  <c r="AF492" i="11"/>
  <c r="AD493" i="11"/>
  <c r="AF493" i="11"/>
  <c r="AD494" i="11"/>
  <c r="AF494" i="11"/>
  <c r="AD495" i="11"/>
  <c r="AF495" i="11"/>
  <c r="AD496" i="11"/>
  <c r="AF496" i="11"/>
  <c r="AD497" i="11"/>
  <c r="AF497" i="11"/>
  <c r="AD498" i="11"/>
  <c r="AF498" i="11"/>
  <c r="AD499" i="11"/>
  <c r="AF499" i="11"/>
  <c r="AD500" i="11"/>
  <c r="AF500" i="11"/>
  <c r="AD501" i="11"/>
  <c r="AF501" i="11"/>
  <c r="AD502" i="11"/>
  <c r="AF502" i="11"/>
  <c r="AD503" i="11"/>
  <c r="AF503" i="11"/>
  <c r="AD504" i="11"/>
  <c r="AF504" i="11"/>
  <c r="AD505" i="11"/>
  <c r="AF505" i="11"/>
  <c r="AD506" i="11"/>
  <c r="AF506" i="11"/>
  <c r="AD507" i="11"/>
  <c r="AF507" i="11"/>
  <c r="AD508" i="11"/>
  <c r="AF508" i="11"/>
  <c r="AD509" i="11"/>
  <c r="AF509" i="11"/>
  <c r="AD510" i="11"/>
  <c r="AF510" i="11"/>
  <c r="AD511" i="11"/>
  <c r="AF511" i="11"/>
  <c r="AD512" i="11"/>
  <c r="AF512" i="11"/>
  <c r="AD513" i="11"/>
  <c r="AF513" i="11"/>
  <c r="AD514" i="11"/>
  <c r="AF514" i="11"/>
  <c r="AD515" i="11"/>
  <c r="AF515" i="11"/>
  <c r="AD518" i="11"/>
  <c r="AF518" i="11"/>
  <c r="AD519" i="11"/>
  <c r="AF519" i="11"/>
  <c r="AD520" i="11"/>
  <c r="AF520" i="11"/>
  <c r="AD521" i="11"/>
  <c r="AF521" i="11"/>
  <c r="AD522" i="11"/>
  <c r="AF522" i="11"/>
  <c r="AD523" i="11"/>
  <c r="AF523" i="11"/>
  <c r="AD524" i="11"/>
  <c r="AF524" i="11"/>
  <c r="AD525" i="11"/>
  <c r="AF525" i="11"/>
  <c r="AD526" i="11"/>
  <c r="AF526" i="11"/>
  <c r="AD527" i="11"/>
  <c r="AF527" i="11"/>
  <c r="AD528" i="11"/>
  <c r="AF528" i="11"/>
  <c r="AD529" i="11"/>
  <c r="AF529" i="11"/>
  <c r="AD530" i="11"/>
  <c r="AF530" i="11"/>
  <c r="AD531" i="11"/>
  <c r="AF531" i="11"/>
  <c r="AD532" i="11"/>
  <c r="AF532" i="11"/>
  <c r="AD533" i="11"/>
  <c r="AF533" i="11"/>
  <c r="AD534" i="11"/>
  <c r="AF534" i="11"/>
  <c r="AD535" i="11"/>
  <c r="AF535" i="11"/>
  <c r="AD536" i="11"/>
  <c r="AF536" i="11"/>
  <c r="AD537" i="11"/>
  <c r="AF537" i="11"/>
  <c r="AD538" i="11"/>
  <c r="AF538" i="11"/>
  <c r="AD539" i="11"/>
  <c r="AF539" i="11"/>
  <c r="AD540" i="11"/>
  <c r="AF540" i="11"/>
  <c r="AD541" i="11"/>
  <c r="AF541" i="11"/>
  <c r="AD542" i="11"/>
  <c r="AF542" i="11"/>
  <c r="AD543" i="11"/>
  <c r="AF543" i="11"/>
  <c r="AD544" i="11"/>
  <c r="AF544" i="11"/>
  <c r="AD545" i="11"/>
  <c r="AF545" i="11"/>
  <c r="AD546" i="11"/>
  <c r="AF546" i="11"/>
  <c r="AD547" i="11"/>
  <c r="AF547" i="11"/>
  <c r="AD548" i="11"/>
  <c r="AF548" i="11"/>
  <c r="AD549" i="11"/>
  <c r="AF549" i="11"/>
  <c r="AD550" i="11"/>
  <c r="AF550" i="11"/>
  <c r="AD551" i="11"/>
  <c r="AF551" i="11"/>
  <c r="AD552" i="11"/>
  <c r="AF552" i="11"/>
  <c r="AD553" i="11"/>
  <c r="AF553" i="11"/>
  <c r="AD554" i="11"/>
  <c r="AF554" i="11"/>
  <c r="AD555" i="11"/>
  <c r="AF555" i="11"/>
  <c r="AD556" i="11"/>
  <c r="AF556" i="11"/>
  <c r="AD557" i="11"/>
  <c r="AF557" i="11"/>
  <c r="AD558" i="11"/>
  <c r="AF558" i="11"/>
  <c r="AD559" i="11"/>
  <c r="AF559" i="11"/>
  <c r="AD560" i="11"/>
  <c r="AF560" i="11"/>
  <c r="AD561" i="11"/>
  <c r="AF561" i="11"/>
  <c r="AD562" i="11"/>
  <c r="AF562" i="11"/>
  <c r="AD563" i="11"/>
  <c r="AF563" i="11"/>
  <c r="AD564" i="11"/>
  <c r="AF564" i="11"/>
  <c r="AD565" i="11"/>
  <c r="AF565" i="11"/>
  <c r="AD566" i="11"/>
  <c r="AF566" i="11"/>
  <c r="AD567" i="11"/>
  <c r="AF567" i="11"/>
  <c r="AD568" i="11"/>
  <c r="AF568" i="11"/>
  <c r="AD569" i="11"/>
  <c r="AF569" i="11"/>
  <c r="AD570" i="11"/>
  <c r="AF570" i="11"/>
  <c r="AD571" i="11"/>
  <c r="AF571" i="11"/>
  <c r="AD572" i="11"/>
  <c r="AF572" i="11"/>
  <c r="AD573" i="11"/>
  <c r="AF573" i="11"/>
  <c r="AD574" i="11"/>
  <c r="AF574" i="11"/>
  <c r="AD575" i="11"/>
  <c r="AF575" i="11"/>
  <c r="AD576" i="11"/>
  <c r="AF576" i="11"/>
  <c r="AD577" i="11"/>
  <c r="AF577" i="11"/>
  <c r="AD578" i="11"/>
  <c r="AF578" i="11"/>
  <c r="AD579" i="11"/>
  <c r="AF579" i="11"/>
  <c r="AD580" i="11"/>
  <c r="AF580" i="11"/>
  <c r="AD581" i="11"/>
  <c r="AF581" i="11"/>
  <c r="AD582" i="11"/>
  <c r="AF582" i="11"/>
  <c r="AD583" i="11"/>
  <c r="AF583" i="11"/>
  <c r="AD584" i="11"/>
  <c r="AF584" i="11"/>
  <c r="AD585" i="11"/>
  <c r="AF585" i="11"/>
  <c r="AD586" i="11"/>
  <c r="AF586" i="11"/>
  <c r="AD587" i="11"/>
  <c r="AF587" i="11"/>
  <c r="AD588" i="11"/>
  <c r="AF588" i="11"/>
  <c r="AD589" i="11"/>
  <c r="AF589" i="11"/>
  <c r="AD590" i="11"/>
  <c r="AF590" i="11"/>
  <c r="AD591" i="11"/>
  <c r="AF591" i="11"/>
  <c r="AD592" i="11"/>
  <c r="AF592" i="11"/>
  <c r="AD593" i="11"/>
  <c r="AF593" i="11"/>
  <c r="AD594" i="11"/>
  <c r="AF594" i="11"/>
  <c r="AD595" i="11"/>
  <c r="AF595" i="11"/>
  <c r="AD596" i="11"/>
  <c r="AF596" i="11"/>
  <c r="AD597" i="11"/>
  <c r="AF597" i="11"/>
  <c r="AD598" i="11"/>
  <c r="AF598" i="11"/>
  <c r="AD599" i="11"/>
  <c r="AF599" i="11"/>
  <c r="AD600" i="11"/>
  <c r="AF600" i="11"/>
  <c r="AD601" i="11"/>
  <c r="AF601" i="11"/>
  <c r="AD602" i="11"/>
  <c r="AF602" i="11"/>
  <c r="AD603" i="11"/>
  <c r="AF603" i="11"/>
  <c r="AD604" i="11"/>
  <c r="AF604" i="11"/>
  <c r="AD605" i="11"/>
  <c r="AF605" i="11"/>
  <c r="AD606" i="11"/>
  <c r="AF606" i="11"/>
  <c r="AD607" i="11"/>
  <c r="AF607" i="11"/>
  <c r="AD608" i="11"/>
  <c r="AF608" i="11"/>
  <c r="AD609" i="11"/>
  <c r="AF609" i="11"/>
  <c r="AD610" i="11"/>
  <c r="AF610" i="11"/>
  <c r="AD611" i="11"/>
  <c r="AF611" i="11"/>
  <c r="AD612" i="11"/>
  <c r="AF612" i="11"/>
  <c r="AD613" i="11"/>
  <c r="AF613" i="11"/>
  <c r="AD614" i="11"/>
  <c r="AF614" i="11"/>
  <c r="AD615" i="11"/>
  <c r="AF615" i="11"/>
  <c r="AD616" i="11"/>
  <c r="AF616" i="11"/>
  <c r="AD617" i="11"/>
  <c r="AF617" i="11"/>
  <c r="AD618" i="11"/>
  <c r="AF618" i="11"/>
  <c r="AD619" i="11"/>
  <c r="AF619" i="11"/>
  <c r="AD620" i="11"/>
  <c r="AF620" i="11"/>
  <c r="AD621" i="11"/>
  <c r="AF621" i="11"/>
  <c r="AD622" i="11"/>
  <c r="AF622" i="11"/>
  <c r="AD623" i="11"/>
  <c r="AF623" i="11"/>
  <c r="AD624" i="11"/>
  <c r="AF624" i="11"/>
  <c r="AD625" i="11"/>
  <c r="AF625" i="11"/>
  <c r="AD626" i="11"/>
  <c r="AF626" i="11"/>
  <c r="AD627" i="11"/>
  <c r="AF627" i="11"/>
  <c r="AD628" i="11"/>
  <c r="AF628" i="11"/>
  <c r="AD629" i="11"/>
  <c r="AF629" i="11"/>
  <c r="AD630" i="11"/>
  <c r="AF630" i="11"/>
  <c r="AD631" i="11"/>
  <c r="AF631" i="11"/>
  <c r="AD632" i="11"/>
  <c r="AF632" i="11"/>
  <c r="AD633" i="11"/>
  <c r="AF633" i="11"/>
  <c r="AD634" i="11"/>
  <c r="AF634" i="11"/>
  <c r="AD635" i="11"/>
  <c r="AF635" i="11"/>
  <c r="AD636" i="11"/>
  <c r="AF636" i="11"/>
  <c r="AD637" i="11"/>
  <c r="AF637" i="11"/>
  <c r="AD638" i="11"/>
  <c r="AF638" i="11"/>
  <c r="AD639" i="11"/>
  <c r="AF639" i="11"/>
  <c r="AD640" i="11"/>
  <c r="AF640" i="11"/>
  <c r="AD641" i="11"/>
  <c r="AF641" i="11"/>
  <c r="AD642" i="11"/>
  <c r="AF642" i="11"/>
  <c r="AD643" i="11"/>
  <c r="AF643" i="11"/>
  <c r="AD644" i="11"/>
  <c r="AF644" i="11"/>
  <c r="AD645" i="11"/>
  <c r="AF645" i="11"/>
  <c r="AD646" i="11"/>
  <c r="AF646" i="11"/>
  <c r="AD647" i="11"/>
  <c r="AF647" i="11"/>
  <c r="AD648" i="11"/>
  <c r="AF648" i="11"/>
  <c r="AD649" i="11"/>
  <c r="AF649" i="11"/>
  <c r="AD650" i="11"/>
  <c r="AF650" i="11"/>
  <c r="AD651" i="11"/>
  <c r="AF651" i="11"/>
  <c r="AD652" i="11"/>
  <c r="AF652" i="11"/>
  <c r="AD653" i="11"/>
  <c r="AF653" i="11"/>
  <c r="AD654" i="11"/>
  <c r="AF654" i="11"/>
  <c r="AD655" i="11"/>
  <c r="AF655" i="11"/>
  <c r="AD656" i="11"/>
  <c r="AF656" i="11"/>
  <c r="AD657" i="11"/>
  <c r="AF657" i="11"/>
  <c r="AD658" i="11"/>
  <c r="AF658" i="11"/>
  <c r="AD659" i="11"/>
  <c r="AF659" i="11"/>
  <c r="AD660" i="11"/>
  <c r="AF660" i="11"/>
  <c r="AD661" i="11"/>
  <c r="AF661" i="11"/>
  <c r="AD662" i="11"/>
  <c r="AF662" i="11"/>
  <c r="AD663" i="11"/>
  <c r="AF663" i="11"/>
  <c r="AD664" i="11"/>
  <c r="AF664" i="11"/>
  <c r="AD665" i="11"/>
  <c r="AF665" i="11"/>
  <c r="AD666" i="11"/>
  <c r="AF666" i="11"/>
  <c r="AD667" i="11"/>
  <c r="AF667" i="11"/>
  <c r="AD668" i="11"/>
  <c r="AF668" i="11"/>
  <c r="AD669" i="11"/>
  <c r="AF669" i="11"/>
  <c r="AD670" i="11"/>
  <c r="AF670" i="11"/>
  <c r="AD671" i="11"/>
  <c r="AF671" i="11"/>
  <c r="AD672" i="11"/>
  <c r="AF672" i="11"/>
  <c r="AD673" i="11"/>
  <c r="AF673" i="11"/>
  <c r="AD674" i="11"/>
  <c r="AF674" i="11"/>
  <c r="AD675" i="11"/>
  <c r="AF675" i="11"/>
  <c r="AD676" i="11"/>
  <c r="AF676" i="11"/>
  <c r="AD677" i="11"/>
  <c r="AF677" i="11"/>
  <c r="AD678" i="11"/>
  <c r="AF678" i="11"/>
  <c r="AD679" i="11"/>
  <c r="AF679" i="11"/>
  <c r="AD680" i="11"/>
  <c r="AF680" i="11"/>
  <c r="AD681" i="11"/>
  <c r="AF681" i="11"/>
  <c r="AD682" i="11"/>
  <c r="AF682" i="11"/>
  <c r="AD683" i="11"/>
  <c r="AF683" i="11"/>
  <c r="AD684" i="11"/>
  <c r="AF684" i="11"/>
  <c r="AD685" i="11"/>
  <c r="AF685" i="11"/>
  <c r="AD686" i="11"/>
  <c r="AF686" i="11"/>
  <c r="AD687" i="11"/>
  <c r="AF687" i="11"/>
  <c r="AD688" i="11"/>
  <c r="AF688" i="11"/>
  <c r="AD689" i="11"/>
  <c r="AF689" i="11"/>
  <c r="AD690" i="11"/>
  <c r="AF690" i="11"/>
  <c r="AD691" i="11"/>
  <c r="AF691" i="11"/>
  <c r="AD692" i="11"/>
  <c r="AF692" i="11"/>
  <c r="AD693" i="11"/>
  <c r="AF693" i="11"/>
  <c r="AD694" i="11"/>
  <c r="AF694" i="11"/>
  <c r="AD695" i="11"/>
  <c r="AF695" i="11"/>
  <c r="AD696" i="11"/>
  <c r="AF696" i="11"/>
  <c r="AD697" i="11"/>
  <c r="AF697" i="11"/>
  <c r="AD698" i="11"/>
  <c r="AF698" i="11"/>
  <c r="AD699" i="11"/>
  <c r="AF699" i="11"/>
  <c r="AD700" i="11"/>
  <c r="AF700" i="11"/>
  <c r="AD701" i="11"/>
  <c r="AF701" i="11"/>
  <c r="AD702" i="11"/>
  <c r="AF702" i="11"/>
  <c r="AD703" i="11"/>
  <c r="AF703" i="11"/>
  <c r="AD704" i="11"/>
  <c r="AF704" i="11"/>
  <c r="AD705" i="11"/>
  <c r="AF705" i="11"/>
  <c r="AD706" i="11"/>
  <c r="AF706" i="11"/>
  <c r="AD707" i="11"/>
  <c r="AF707" i="11"/>
  <c r="AD708" i="11"/>
  <c r="AF708" i="11"/>
  <c r="AD709" i="11"/>
  <c r="AF709" i="11"/>
  <c r="AD710" i="11"/>
  <c r="AF710" i="11"/>
  <c r="AD711" i="11"/>
  <c r="AF711" i="11"/>
  <c r="AD712" i="11"/>
  <c r="AF712" i="11"/>
  <c r="AD713" i="11"/>
  <c r="AF713" i="11"/>
  <c r="AD714" i="11"/>
  <c r="AF714" i="11"/>
  <c r="AD715" i="11"/>
  <c r="AF715" i="11"/>
  <c r="AD716" i="11"/>
  <c r="AF716" i="11"/>
  <c r="AD717" i="11"/>
  <c r="AF717" i="11"/>
  <c r="AD718" i="11"/>
  <c r="AF718" i="11"/>
  <c r="AD719" i="11"/>
  <c r="AF719" i="11"/>
  <c r="AD720" i="11"/>
  <c r="AF720" i="11"/>
  <c r="AD721" i="11"/>
  <c r="AF721" i="11"/>
  <c r="AD7" i="11" l="1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K91" i="8"/>
  <c r="H85" i="8"/>
  <c r="L85" i="8" s="1"/>
  <c r="H84" i="8"/>
  <c r="H83" i="8"/>
  <c r="H82" i="8"/>
  <c r="H81" i="8"/>
  <c r="L81" i="8" s="1"/>
  <c r="H80" i="8"/>
  <c r="L80" i="8" s="1"/>
  <c r="H79" i="8"/>
  <c r="L79" i="8" s="1"/>
  <c r="H78" i="8"/>
  <c r="L78" i="8" s="1"/>
  <c r="H77" i="8"/>
  <c r="L77" i="8" s="1"/>
  <c r="H76" i="8"/>
  <c r="L76" i="8" s="1"/>
  <c r="E74" i="8"/>
  <c r="L74" i="8" s="1"/>
  <c r="E73" i="8"/>
  <c r="E72" i="8"/>
  <c r="E71" i="8"/>
  <c r="E70" i="8"/>
  <c r="E69" i="8"/>
  <c r="E68" i="8"/>
  <c r="L68" i="8" s="1"/>
  <c r="E67" i="8"/>
  <c r="L67" i="8" s="1"/>
  <c r="E66" i="8"/>
  <c r="L66" i="8" s="1"/>
  <c r="L92" i="8"/>
  <c r="F18" i="5" s="1"/>
  <c r="L84" i="8"/>
  <c r="L83" i="8"/>
  <c r="L82" i="8"/>
  <c r="L73" i="8"/>
  <c r="L72" i="8"/>
  <c r="L71" i="8"/>
  <c r="L70" i="8"/>
  <c r="L69" i="8"/>
  <c r="E30" i="5"/>
  <c r="F118" i="8" l="1"/>
  <c r="F19" i="5" s="1"/>
  <c r="AH723" i="11"/>
  <c r="F30" i="5" l="1"/>
  <c r="N1120" i="15"/>
  <c r="N1121" i="15"/>
  <c r="N1122" i="15"/>
  <c r="N1123" i="15"/>
  <c r="N1124" i="15"/>
  <c r="N1125" i="15"/>
  <c r="N1126" i="15"/>
  <c r="N1127" i="15"/>
  <c r="N1128" i="15"/>
  <c r="N1129" i="15"/>
  <c r="N1130" i="15"/>
  <c r="N1131" i="15"/>
  <c r="N1132" i="15"/>
  <c r="N1133" i="15"/>
  <c r="N1134" i="15"/>
  <c r="N1135" i="15"/>
  <c r="N1136" i="15"/>
  <c r="N1137" i="15"/>
  <c r="N1138" i="15"/>
  <c r="N1139" i="15"/>
  <c r="N1140" i="15"/>
  <c r="N1141" i="15"/>
  <c r="N1142" i="15"/>
  <c r="N1143" i="15"/>
  <c r="N1144" i="15"/>
  <c r="N1145" i="15"/>
  <c r="N1146" i="15"/>
  <c r="N1147" i="15"/>
  <c r="N1148" i="15"/>
  <c r="N1149" i="15"/>
  <c r="N1150" i="15"/>
  <c r="N1151" i="15"/>
  <c r="N1152" i="15"/>
  <c r="N1153" i="15"/>
  <c r="N1154" i="15"/>
  <c r="N1155" i="15"/>
  <c r="N1156" i="15"/>
  <c r="N1157" i="15"/>
  <c r="N1158" i="15"/>
  <c r="N1159" i="15"/>
  <c r="N1160" i="15"/>
  <c r="N1161" i="15"/>
  <c r="N1162" i="15"/>
  <c r="N1163" i="15"/>
  <c r="N1164" i="15"/>
  <c r="N1165" i="15"/>
  <c r="N1166" i="15"/>
  <c r="N1167" i="15"/>
  <c r="N1168" i="15"/>
  <c r="N1169" i="15"/>
  <c r="N1170" i="15"/>
  <c r="N1171" i="15"/>
  <c r="N1172" i="15"/>
  <c r="N1173" i="15"/>
  <c r="N1174" i="15"/>
  <c r="N1175" i="15"/>
  <c r="N1176" i="15"/>
  <c r="N1177" i="15"/>
  <c r="N1178" i="15"/>
  <c r="N1179" i="15"/>
  <c r="N1180" i="15"/>
  <c r="N1181" i="15"/>
  <c r="N1182" i="15"/>
  <c r="N1183" i="15"/>
  <c r="N1184" i="15"/>
  <c r="N1185" i="15"/>
  <c r="N1186" i="15"/>
  <c r="N1187" i="15"/>
  <c r="N1188" i="15"/>
  <c r="N1189" i="15"/>
  <c r="N1190" i="15"/>
  <c r="N1191" i="15"/>
  <c r="N1192" i="15"/>
  <c r="N1193" i="15"/>
  <c r="N1194" i="15"/>
  <c r="N1195" i="15"/>
  <c r="N1196" i="15"/>
  <c r="N1197" i="15"/>
  <c r="N1198" i="15"/>
  <c r="N1199" i="15"/>
  <c r="N1200" i="15"/>
  <c r="N1201" i="15"/>
  <c r="N1202" i="15"/>
  <c r="N1203" i="15"/>
  <c r="N1204" i="15"/>
  <c r="N1205" i="15"/>
  <c r="N1206" i="15"/>
  <c r="N1207" i="15"/>
  <c r="N1208" i="15"/>
  <c r="N1209" i="15"/>
  <c r="N1210" i="15"/>
  <c r="N1211" i="15"/>
  <c r="N1212" i="15"/>
  <c r="N1213" i="15"/>
  <c r="N1214" i="15"/>
  <c r="N1215" i="15"/>
  <c r="N1216" i="15"/>
  <c r="N1217" i="15"/>
  <c r="N1218" i="15"/>
  <c r="N1219" i="15"/>
  <c r="N1220" i="15"/>
  <c r="N1221" i="15"/>
  <c r="N1222" i="15"/>
  <c r="N1223" i="15"/>
  <c r="N1224" i="15"/>
  <c r="N1225" i="15"/>
  <c r="N1226" i="15"/>
  <c r="N1227" i="15"/>
  <c r="N1228" i="15"/>
  <c r="N1229" i="15"/>
  <c r="N1230" i="15"/>
  <c r="N1231" i="15"/>
  <c r="N1232" i="15"/>
  <c r="N1233" i="15"/>
  <c r="N1234" i="15"/>
  <c r="N1235" i="15"/>
  <c r="N1236" i="15"/>
  <c r="N1237" i="15"/>
  <c r="N1238" i="15"/>
  <c r="N1239" i="15"/>
  <c r="N1240" i="15"/>
  <c r="N1241" i="15"/>
  <c r="N1242" i="15"/>
  <c r="N1243" i="15"/>
  <c r="N1244" i="15"/>
  <c r="N1245" i="15"/>
  <c r="N1246" i="15"/>
  <c r="N1247" i="15"/>
  <c r="N1248" i="15"/>
  <c r="N1249" i="15"/>
  <c r="N1250" i="15"/>
  <c r="N1251" i="15"/>
  <c r="N1252" i="15"/>
  <c r="N1253" i="15"/>
  <c r="N1254" i="15"/>
  <c r="N1255" i="15"/>
  <c r="N1256" i="15"/>
  <c r="N1257" i="15"/>
  <c r="N1258" i="15"/>
  <c r="N1259" i="15"/>
  <c r="N1260" i="15"/>
  <c r="N1261" i="15"/>
  <c r="N1262" i="15"/>
  <c r="N1263" i="15"/>
  <c r="N1264" i="15"/>
  <c r="N1265" i="15"/>
  <c r="N1266" i="15"/>
  <c r="N1267" i="15"/>
  <c r="N1268" i="15"/>
  <c r="N1269" i="15"/>
  <c r="N1270" i="15"/>
  <c r="N1271" i="15"/>
  <c r="N1272" i="15"/>
  <c r="N1273" i="15"/>
  <c r="N1274" i="15"/>
  <c r="N1275" i="15"/>
  <c r="N1276" i="15"/>
  <c r="N1277" i="15"/>
  <c r="N1278" i="15"/>
  <c r="N1279" i="15"/>
  <c r="N1280" i="15"/>
  <c r="N1281" i="15"/>
  <c r="N1282" i="15"/>
  <c r="N1283" i="15"/>
  <c r="N1284" i="15"/>
  <c r="N1285" i="15"/>
  <c r="N1286" i="15"/>
  <c r="N1287" i="15"/>
  <c r="N1288" i="15"/>
  <c r="N1289" i="15"/>
  <c r="N1290" i="15"/>
  <c r="N1291" i="15"/>
  <c r="N1292" i="15"/>
  <c r="N1293" i="15"/>
  <c r="N1294" i="15"/>
  <c r="N1295" i="15"/>
  <c r="N1296" i="15"/>
  <c r="N1297" i="15"/>
  <c r="N1298" i="15"/>
  <c r="N1119" i="15"/>
  <c r="K1120" i="15"/>
  <c r="K1121" i="15"/>
  <c r="K1122" i="15"/>
  <c r="K1123" i="15"/>
  <c r="K1124" i="15"/>
  <c r="K1125" i="15"/>
  <c r="K1126" i="15"/>
  <c r="K1127" i="15"/>
  <c r="K1128" i="15"/>
  <c r="K1129" i="15"/>
  <c r="K1130" i="15"/>
  <c r="K1131" i="15"/>
  <c r="K1132" i="15"/>
  <c r="K1133" i="15"/>
  <c r="K1134" i="15"/>
  <c r="K1135" i="15"/>
  <c r="K1136" i="15"/>
  <c r="K1137" i="15"/>
  <c r="K1138" i="15"/>
  <c r="K1139" i="15"/>
  <c r="K1140" i="15"/>
  <c r="K1141" i="15"/>
  <c r="K1142" i="15"/>
  <c r="K1143" i="15"/>
  <c r="K1144" i="15"/>
  <c r="K1145" i="15"/>
  <c r="K1146" i="15"/>
  <c r="K1147" i="15"/>
  <c r="K1148" i="15"/>
  <c r="K1149" i="15"/>
  <c r="K1150" i="15"/>
  <c r="K1151" i="15"/>
  <c r="K1152" i="15"/>
  <c r="K1153" i="15"/>
  <c r="K1154" i="15"/>
  <c r="K1155" i="15"/>
  <c r="K1156" i="15"/>
  <c r="K1157" i="15"/>
  <c r="K1158" i="15"/>
  <c r="K1159" i="15"/>
  <c r="K1160" i="15"/>
  <c r="K1161" i="15"/>
  <c r="K1162" i="15"/>
  <c r="K1163" i="15"/>
  <c r="K1164" i="15"/>
  <c r="K1165" i="15"/>
  <c r="K1166" i="15"/>
  <c r="K1167" i="15"/>
  <c r="K1168" i="15"/>
  <c r="K1169" i="15"/>
  <c r="K1170" i="15"/>
  <c r="K1171" i="15"/>
  <c r="K1172" i="15"/>
  <c r="K1173" i="15"/>
  <c r="K1174" i="15"/>
  <c r="K1175" i="15"/>
  <c r="K1176" i="15"/>
  <c r="K1177" i="15"/>
  <c r="K1178" i="15"/>
  <c r="K1179" i="15"/>
  <c r="K1180" i="15"/>
  <c r="K1181" i="15"/>
  <c r="K1182" i="15"/>
  <c r="K1183" i="15"/>
  <c r="K1184" i="15"/>
  <c r="K1185" i="15"/>
  <c r="K1186" i="15"/>
  <c r="K1187" i="15"/>
  <c r="K1188" i="15"/>
  <c r="K1189" i="15"/>
  <c r="K1190" i="15"/>
  <c r="K1191" i="15"/>
  <c r="K1192" i="15"/>
  <c r="K1193" i="15"/>
  <c r="K1194" i="15"/>
  <c r="K1195" i="15"/>
  <c r="K1196" i="15"/>
  <c r="K1197" i="15"/>
  <c r="K1198" i="15"/>
  <c r="K1199" i="15"/>
  <c r="K1200" i="15"/>
  <c r="K1201" i="15"/>
  <c r="K1202" i="15"/>
  <c r="K1203" i="15"/>
  <c r="K1204" i="15"/>
  <c r="K1205" i="15"/>
  <c r="K1206" i="15"/>
  <c r="K1207" i="15"/>
  <c r="K1208" i="15"/>
  <c r="K1209" i="15"/>
  <c r="K1210" i="15"/>
  <c r="K1211" i="15"/>
  <c r="K1212" i="15"/>
  <c r="K1213" i="15"/>
  <c r="K1214" i="15"/>
  <c r="K1215" i="15"/>
  <c r="K1216" i="15"/>
  <c r="K1217" i="15"/>
  <c r="K1218" i="15"/>
  <c r="K1219" i="15"/>
  <c r="K1220" i="15"/>
  <c r="K1221" i="15"/>
  <c r="K1222" i="15"/>
  <c r="K1223" i="15"/>
  <c r="K1224" i="15"/>
  <c r="K1225" i="15"/>
  <c r="K1226" i="15"/>
  <c r="K1227" i="15"/>
  <c r="K1228" i="15"/>
  <c r="K1229" i="15"/>
  <c r="K1230" i="15"/>
  <c r="K1231" i="15"/>
  <c r="K1232" i="15"/>
  <c r="K1233" i="15"/>
  <c r="K1234" i="15"/>
  <c r="K1235" i="15"/>
  <c r="K1236" i="15"/>
  <c r="K1237" i="15"/>
  <c r="K1238" i="15"/>
  <c r="K1239" i="15"/>
  <c r="K1240" i="15"/>
  <c r="K1241" i="15"/>
  <c r="K1242" i="15"/>
  <c r="K1243" i="15"/>
  <c r="K1244" i="15"/>
  <c r="K1245" i="15"/>
  <c r="K1246" i="15"/>
  <c r="K1247" i="15"/>
  <c r="K1248" i="15"/>
  <c r="K1249" i="15"/>
  <c r="K1250" i="15"/>
  <c r="K1251" i="15"/>
  <c r="K1252" i="15"/>
  <c r="K1253" i="15"/>
  <c r="K1254" i="15"/>
  <c r="K1255" i="15"/>
  <c r="K1256" i="15"/>
  <c r="K1257" i="15"/>
  <c r="K1258" i="15"/>
  <c r="K1259" i="15"/>
  <c r="K1260" i="15"/>
  <c r="K1261" i="15"/>
  <c r="K1262" i="15"/>
  <c r="K1263" i="15"/>
  <c r="K1264" i="15"/>
  <c r="K1265" i="15"/>
  <c r="K1266" i="15"/>
  <c r="K1267" i="15"/>
  <c r="K1268" i="15"/>
  <c r="K1269" i="15"/>
  <c r="K1270" i="15"/>
  <c r="K1271" i="15"/>
  <c r="K1272" i="15"/>
  <c r="K1273" i="15"/>
  <c r="K1274" i="15"/>
  <c r="K1275" i="15"/>
  <c r="K1276" i="15"/>
  <c r="K1277" i="15"/>
  <c r="K1278" i="15"/>
  <c r="K1279" i="15"/>
  <c r="K1280" i="15"/>
  <c r="K1281" i="15"/>
  <c r="K1282" i="15"/>
  <c r="K1283" i="15"/>
  <c r="K1284" i="15"/>
  <c r="K1285" i="15"/>
  <c r="K1286" i="15"/>
  <c r="K1287" i="15"/>
  <c r="K1288" i="15"/>
  <c r="K1289" i="15"/>
  <c r="K1290" i="15"/>
  <c r="K1291" i="15"/>
  <c r="K1292" i="15"/>
  <c r="K1293" i="15"/>
  <c r="K1294" i="15"/>
  <c r="K1295" i="15"/>
  <c r="K1296" i="15"/>
  <c r="K1297" i="15"/>
  <c r="K1298" i="15"/>
  <c r="K1119" i="15"/>
  <c r="K943" i="15"/>
  <c r="K944" i="15"/>
  <c r="K945" i="15"/>
  <c r="K946" i="15"/>
  <c r="K947" i="15"/>
  <c r="K948" i="15"/>
  <c r="K949" i="15"/>
  <c r="K950" i="15"/>
  <c r="K951" i="15"/>
  <c r="K952" i="15"/>
  <c r="K953" i="15"/>
  <c r="K954" i="15"/>
  <c r="K955" i="15"/>
  <c r="K956" i="15"/>
  <c r="K957" i="15"/>
  <c r="K958" i="15"/>
  <c r="K959" i="15"/>
  <c r="K960" i="15"/>
  <c r="K961" i="15"/>
  <c r="K962" i="15"/>
  <c r="K963" i="15"/>
  <c r="K964" i="15"/>
  <c r="K965" i="15"/>
  <c r="K966" i="15"/>
  <c r="K967" i="15"/>
  <c r="K968" i="15"/>
  <c r="K969" i="15"/>
  <c r="K970" i="15"/>
  <c r="K971" i="15"/>
  <c r="K972" i="15"/>
  <c r="K973" i="15"/>
  <c r="K974" i="15"/>
  <c r="K975" i="15"/>
  <c r="K976" i="15"/>
  <c r="K977" i="15"/>
  <c r="K978" i="15"/>
  <c r="K979" i="15"/>
  <c r="K980" i="15"/>
  <c r="K981" i="15"/>
  <c r="K982" i="15"/>
  <c r="K983" i="15"/>
  <c r="K984" i="15"/>
  <c r="K985" i="15"/>
  <c r="K986" i="15"/>
  <c r="K987" i="15"/>
  <c r="K988" i="15"/>
  <c r="K989" i="15"/>
  <c r="K990" i="15"/>
  <c r="K991" i="15"/>
  <c r="K992" i="15"/>
  <c r="K993" i="15"/>
  <c r="K994" i="15"/>
  <c r="K995" i="15"/>
  <c r="K996" i="15"/>
  <c r="K997" i="15"/>
  <c r="K998" i="15"/>
  <c r="K999" i="15"/>
  <c r="K1000" i="15"/>
  <c r="K1001" i="15"/>
  <c r="K1002" i="15"/>
  <c r="K1003" i="15"/>
  <c r="K1004" i="15"/>
  <c r="K1005" i="15"/>
  <c r="K1006" i="15"/>
  <c r="K1007" i="15"/>
  <c r="K1008" i="15"/>
  <c r="K1009" i="15"/>
  <c r="K1010" i="15"/>
  <c r="K1011" i="15"/>
  <c r="K1012" i="15"/>
  <c r="K1013" i="15"/>
  <c r="K1014" i="15"/>
  <c r="K1015" i="15"/>
  <c r="K1016" i="15"/>
  <c r="K1017" i="15"/>
  <c r="K1018" i="15"/>
  <c r="K1019" i="15"/>
  <c r="K1020" i="15"/>
  <c r="K1021" i="15"/>
  <c r="K1022" i="15"/>
  <c r="K1023" i="15"/>
  <c r="K1024" i="15"/>
  <c r="K1025" i="15"/>
  <c r="K1026" i="15"/>
  <c r="K1027" i="15"/>
  <c r="K1028" i="15"/>
  <c r="K1029" i="15"/>
  <c r="K1030" i="15"/>
  <c r="K1031" i="15"/>
  <c r="K1032" i="15"/>
  <c r="K1033" i="15"/>
  <c r="K1034" i="15"/>
  <c r="K1035" i="15"/>
  <c r="K1036" i="15"/>
  <c r="K1037" i="15"/>
  <c r="K1038" i="15"/>
  <c r="K1039" i="15"/>
  <c r="K1040" i="15"/>
  <c r="K1041" i="15"/>
  <c r="K1042" i="15"/>
  <c r="K1043" i="15"/>
  <c r="K1044" i="15"/>
  <c r="K1045" i="15"/>
  <c r="K1046" i="15"/>
  <c r="K1047" i="15"/>
  <c r="K1048" i="15"/>
  <c r="K1049" i="15"/>
  <c r="K1050" i="15"/>
  <c r="K1051" i="15"/>
  <c r="K1052" i="15"/>
  <c r="K1053" i="15"/>
  <c r="K1054" i="15"/>
  <c r="K1055" i="15"/>
  <c r="K1056" i="15"/>
  <c r="K1057" i="15"/>
  <c r="K1058" i="15"/>
  <c r="K1059" i="15"/>
  <c r="K1060" i="15"/>
  <c r="K1061" i="15"/>
  <c r="K1062" i="15"/>
  <c r="K1063" i="15"/>
  <c r="K1064" i="15"/>
  <c r="K1065" i="15"/>
  <c r="K1066" i="15"/>
  <c r="K1067" i="15"/>
  <c r="K1068" i="15"/>
  <c r="K1069" i="15"/>
  <c r="K1070" i="15"/>
  <c r="K1071" i="15"/>
  <c r="K1072" i="15"/>
  <c r="K1073" i="15"/>
  <c r="K1074" i="15"/>
  <c r="K1075" i="15"/>
  <c r="K1076" i="15"/>
  <c r="K1077" i="15"/>
  <c r="K1078" i="15"/>
  <c r="K1079" i="15"/>
  <c r="K1080" i="15"/>
  <c r="K1081" i="15"/>
  <c r="K1082" i="15"/>
  <c r="K1083" i="15"/>
  <c r="K1084" i="15"/>
  <c r="K1085" i="15"/>
  <c r="K1086" i="15"/>
  <c r="K1087" i="15"/>
  <c r="K1088" i="15"/>
  <c r="K1089" i="15"/>
  <c r="K1090" i="15"/>
  <c r="K1091" i="15"/>
  <c r="K1092" i="15"/>
  <c r="K1093" i="15"/>
  <c r="K1094" i="15"/>
  <c r="K1095" i="15"/>
  <c r="K1096" i="15"/>
  <c r="K1097" i="15"/>
  <c r="K1098" i="15"/>
  <c r="K1099" i="15"/>
  <c r="K1100" i="15"/>
  <c r="K1101" i="15"/>
  <c r="K1102" i="15"/>
  <c r="K1103" i="15"/>
  <c r="K1104" i="15"/>
  <c r="K1105" i="15"/>
  <c r="K1106" i="15"/>
  <c r="K1107" i="15"/>
  <c r="K1108" i="15"/>
  <c r="K1109" i="15"/>
  <c r="K1110" i="15"/>
  <c r="K1111" i="15"/>
  <c r="K1112" i="15"/>
  <c r="K1113" i="15"/>
  <c r="K1114" i="15"/>
  <c r="K1115" i="15"/>
  <c r="K1116" i="15"/>
  <c r="K1117" i="15"/>
  <c r="K942" i="15"/>
  <c r="N943" i="15"/>
  <c r="N944" i="15"/>
  <c r="N945" i="15"/>
  <c r="N946" i="15"/>
  <c r="N947" i="15"/>
  <c r="N948" i="15"/>
  <c r="N949" i="15"/>
  <c r="N950" i="15"/>
  <c r="N951" i="15"/>
  <c r="N952" i="15"/>
  <c r="N953" i="15"/>
  <c r="N954" i="15"/>
  <c r="N955" i="15"/>
  <c r="N956" i="15"/>
  <c r="N957" i="15"/>
  <c r="N958" i="15"/>
  <c r="N959" i="15"/>
  <c r="N960" i="15"/>
  <c r="N961" i="15"/>
  <c r="N962" i="15"/>
  <c r="N963" i="15"/>
  <c r="N964" i="15"/>
  <c r="N965" i="15"/>
  <c r="N966" i="15"/>
  <c r="N967" i="15"/>
  <c r="N968" i="15"/>
  <c r="N969" i="15"/>
  <c r="N970" i="15"/>
  <c r="N971" i="15"/>
  <c r="N972" i="15"/>
  <c r="N973" i="15"/>
  <c r="N974" i="15"/>
  <c r="N975" i="15"/>
  <c r="N976" i="15"/>
  <c r="N977" i="15"/>
  <c r="N978" i="15"/>
  <c r="N979" i="15"/>
  <c r="N980" i="15"/>
  <c r="N981" i="15"/>
  <c r="N982" i="15"/>
  <c r="N983" i="15"/>
  <c r="N984" i="15"/>
  <c r="N985" i="15"/>
  <c r="N986" i="15"/>
  <c r="N987" i="15"/>
  <c r="N988" i="15"/>
  <c r="N989" i="15"/>
  <c r="N990" i="15"/>
  <c r="N991" i="15"/>
  <c r="N992" i="15"/>
  <c r="N993" i="15"/>
  <c r="N994" i="15"/>
  <c r="N995" i="15"/>
  <c r="N996" i="15"/>
  <c r="N997" i="15"/>
  <c r="N998" i="15"/>
  <c r="N999" i="15"/>
  <c r="N1000" i="15"/>
  <c r="N1001" i="15"/>
  <c r="N1002" i="15"/>
  <c r="N1003" i="15"/>
  <c r="N1004" i="15"/>
  <c r="N1005" i="15"/>
  <c r="N1006" i="15"/>
  <c r="N1007" i="15"/>
  <c r="N1008" i="15"/>
  <c r="N1009" i="15"/>
  <c r="N1010" i="15"/>
  <c r="N1011" i="15"/>
  <c r="N1012" i="15"/>
  <c r="N1013" i="15"/>
  <c r="N1014" i="15"/>
  <c r="N1015" i="15"/>
  <c r="N1016" i="15"/>
  <c r="N1017" i="15"/>
  <c r="N1018" i="15"/>
  <c r="N1019" i="15"/>
  <c r="N1020" i="15"/>
  <c r="N1021" i="15"/>
  <c r="N1022" i="15"/>
  <c r="N1023" i="15"/>
  <c r="N1024" i="15"/>
  <c r="N1025" i="15"/>
  <c r="N1026" i="15"/>
  <c r="N1027" i="15"/>
  <c r="N1028" i="15"/>
  <c r="N1029" i="15"/>
  <c r="N1030" i="15"/>
  <c r="N1031" i="15"/>
  <c r="N1032" i="15"/>
  <c r="N1033" i="15"/>
  <c r="N1034" i="15"/>
  <c r="N1035" i="15"/>
  <c r="N1036" i="15"/>
  <c r="N1037" i="15"/>
  <c r="N1038" i="15"/>
  <c r="N1039" i="15"/>
  <c r="N1040" i="15"/>
  <c r="N1041" i="15"/>
  <c r="N1042" i="15"/>
  <c r="N1043" i="15"/>
  <c r="N1044" i="15"/>
  <c r="N1045" i="15"/>
  <c r="N1046" i="15"/>
  <c r="N1047" i="15"/>
  <c r="N1048" i="15"/>
  <c r="N1049" i="15"/>
  <c r="N1050" i="15"/>
  <c r="N1051" i="15"/>
  <c r="N1052" i="15"/>
  <c r="N1053" i="15"/>
  <c r="N1054" i="15"/>
  <c r="N1055" i="15"/>
  <c r="N1056" i="15"/>
  <c r="N1057" i="15"/>
  <c r="N1058" i="15"/>
  <c r="N1059" i="15"/>
  <c r="N1060" i="15"/>
  <c r="N1061" i="15"/>
  <c r="N1062" i="15"/>
  <c r="N1063" i="15"/>
  <c r="N1064" i="15"/>
  <c r="N1065" i="15"/>
  <c r="N1066" i="15"/>
  <c r="N1067" i="15"/>
  <c r="N1068" i="15"/>
  <c r="N1069" i="15"/>
  <c r="N1070" i="15"/>
  <c r="N1071" i="15"/>
  <c r="N1072" i="15"/>
  <c r="N1073" i="15"/>
  <c r="N1074" i="15"/>
  <c r="N1075" i="15"/>
  <c r="N1076" i="15"/>
  <c r="N1077" i="15"/>
  <c r="N1078" i="15"/>
  <c r="N1079" i="15"/>
  <c r="N1080" i="15"/>
  <c r="N1081" i="15"/>
  <c r="N1082" i="15"/>
  <c r="N1083" i="15"/>
  <c r="N1084" i="15"/>
  <c r="N1085" i="15"/>
  <c r="N1086" i="15"/>
  <c r="N1087" i="15"/>
  <c r="N1088" i="15"/>
  <c r="N1089" i="15"/>
  <c r="N1090" i="15"/>
  <c r="N1091" i="15"/>
  <c r="N1092" i="15"/>
  <c r="N1093" i="15"/>
  <c r="N1094" i="15"/>
  <c r="N1095" i="15"/>
  <c r="N1096" i="15"/>
  <c r="N1097" i="15"/>
  <c r="N1098" i="15"/>
  <c r="N1099" i="15"/>
  <c r="N1100" i="15"/>
  <c r="N1101" i="15"/>
  <c r="N1102" i="15"/>
  <c r="N1103" i="15"/>
  <c r="N1104" i="15"/>
  <c r="N1105" i="15"/>
  <c r="N1106" i="15"/>
  <c r="N1107" i="15"/>
  <c r="N1108" i="15"/>
  <c r="N1109" i="15"/>
  <c r="N1110" i="15"/>
  <c r="N1111" i="15"/>
  <c r="N1112" i="15"/>
  <c r="N1113" i="15"/>
  <c r="N1114" i="15"/>
  <c r="N1115" i="15"/>
  <c r="N1116" i="15"/>
  <c r="N1117" i="15"/>
  <c r="N942" i="15"/>
  <c r="K819" i="15"/>
  <c r="K820" i="15"/>
  <c r="K821" i="15"/>
  <c r="K822" i="15"/>
  <c r="K823" i="15"/>
  <c r="K824" i="15"/>
  <c r="K825" i="15"/>
  <c r="K826" i="15"/>
  <c r="K827" i="15"/>
  <c r="K828" i="15"/>
  <c r="K829" i="15"/>
  <c r="K830" i="15"/>
  <c r="K831" i="15"/>
  <c r="K832" i="15"/>
  <c r="K833" i="15"/>
  <c r="K834" i="15"/>
  <c r="K835" i="15"/>
  <c r="K836" i="15"/>
  <c r="K837" i="15"/>
  <c r="K838" i="15"/>
  <c r="K839" i="15"/>
  <c r="K840" i="15"/>
  <c r="K841" i="15"/>
  <c r="K842" i="15"/>
  <c r="K843" i="15"/>
  <c r="K844" i="15"/>
  <c r="K845" i="15"/>
  <c r="K846" i="15"/>
  <c r="K847" i="15"/>
  <c r="K848" i="15"/>
  <c r="K849" i="15"/>
  <c r="K850" i="15"/>
  <c r="K851" i="15"/>
  <c r="K852" i="15"/>
  <c r="K853" i="15"/>
  <c r="K854" i="15"/>
  <c r="K855" i="15"/>
  <c r="K856" i="15"/>
  <c r="K857" i="15"/>
  <c r="K858" i="15"/>
  <c r="K859" i="15"/>
  <c r="K860" i="15"/>
  <c r="K861" i="15"/>
  <c r="K862" i="15"/>
  <c r="K863" i="15"/>
  <c r="K864" i="15"/>
  <c r="K865" i="15"/>
  <c r="K866" i="15"/>
  <c r="K867" i="15"/>
  <c r="K868" i="15"/>
  <c r="K869" i="15"/>
  <c r="K870" i="15"/>
  <c r="K871" i="15"/>
  <c r="K872" i="15"/>
  <c r="K873" i="15"/>
  <c r="K874" i="15"/>
  <c r="K875" i="15"/>
  <c r="K876" i="15"/>
  <c r="K877" i="15"/>
  <c r="K878" i="15"/>
  <c r="K879" i="15"/>
  <c r="K880" i="15"/>
  <c r="K881" i="15"/>
  <c r="K882" i="15"/>
  <c r="K883" i="15"/>
  <c r="K884" i="15"/>
  <c r="K885" i="15"/>
  <c r="K886" i="15"/>
  <c r="K887" i="15"/>
  <c r="K888" i="15"/>
  <c r="K889" i="15"/>
  <c r="K890" i="15"/>
  <c r="K891" i="15"/>
  <c r="K892" i="15"/>
  <c r="K893" i="15"/>
  <c r="K894" i="15"/>
  <c r="K895" i="15"/>
  <c r="K896" i="15"/>
  <c r="K897" i="15"/>
  <c r="K898" i="15"/>
  <c r="K899" i="15"/>
  <c r="K900" i="15"/>
  <c r="K901" i="15"/>
  <c r="K902" i="15"/>
  <c r="K903" i="15"/>
  <c r="K904" i="15"/>
  <c r="K905" i="15"/>
  <c r="K906" i="15"/>
  <c r="K907" i="15"/>
  <c r="K908" i="15"/>
  <c r="K909" i="15"/>
  <c r="K910" i="15"/>
  <c r="K911" i="15"/>
  <c r="K912" i="15"/>
  <c r="K913" i="15"/>
  <c r="K914" i="15"/>
  <c r="K915" i="15"/>
  <c r="K916" i="15"/>
  <c r="K917" i="15"/>
  <c r="K918" i="15"/>
  <c r="K919" i="15"/>
  <c r="K920" i="15"/>
  <c r="K921" i="15"/>
  <c r="K922" i="15"/>
  <c r="K923" i="15"/>
  <c r="K924" i="15"/>
  <c r="K925" i="15"/>
  <c r="K926" i="15"/>
  <c r="K927" i="15"/>
  <c r="K928" i="15"/>
  <c r="K929" i="15"/>
  <c r="K930" i="15"/>
  <c r="K931" i="15"/>
  <c r="K932" i="15"/>
  <c r="K933" i="15"/>
  <c r="K934" i="15"/>
  <c r="K935" i="15"/>
  <c r="K936" i="15"/>
  <c r="K937" i="15"/>
  <c r="K938" i="15"/>
  <c r="K939" i="15"/>
  <c r="N763" i="15"/>
  <c r="N764" i="15"/>
  <c r="N765" i="15"/>
  <c r="N766" i="15"/>
  <c r="N767" i="15"/>
  <c r="N768" i="15"/>
  <c r="N769" i="15"/>
  <c r="N770" i="15"/>
  <c r="N771" i="15"/>
  <c r="N772" i="15"/>
  <c r="N773" i="15"/>
  <c r="N774" i="15"/>
  <c r="N775" i="15"/>
  <c r="N776" i="15"/>
  <c r="N777" i="15"/>
  <c r="N778" i="15"/>
  <c r="N779" i="15"/>
  <c r="N780" i="15"/>
  <c r="N781" i="15"/>
  <c r="N782" i="15"/>
  <c r="N783" i="15"/>
  <c r="N784" i="15"/>
  <c r="N785" i="15"/>
  <c r="N786" i="15"/>
  <c r="N787" i="15"/>
  <c r="N788" i="15"/>
  <c r="N789" i="15"/>
  <c r="N790" i="15"/>
  <c r="N791" i="15"/>
  <c r="N792" i="15"/>
  <c r="N793" i="15"/>
  <c r="N794" i="15"/>
  <c r="N795" i="15"/>
  <c r="N796" i="15"/>
  <c r="N797" i="15"/>
  <c r="N798" i="15"/>
  <c r="N799" i="15"/>
  <c r="N800" i="15"/>
  <c r="N801" i="15"/>
  <c r="N802" i="15"/>
  <c r="N803" i="15"/>
  <c r="N804" i="15"/>
  <c r="N805" i="15"/>
  <c r="N806" i="15"/>
  <c r="N807" i="15"/>
  <c r="N808" i="15"/>
  <c r="N809" i="15"/>
  <c r="N810" i="15"/>
  <c r="N811" i="15"/>
  <c r="N812" i="15"/>
  <c r="N813" i="15"/>
  <c r="N814" i="15"/>
  <c r="N815" i="15"/>
  <c r="N816" i="15"/>
  <c r="N817" i="15"/>
  <c r="N818" i="15"/>
  <c r="N819" i="15"/>
  <c r="N820" i="15"/>
  <c r="N821" i="15"/>
  <c r="N822" i="15"/>
  <c r="N823" i="15"/>
  <c r="N824" i="15"/>
  <c r="N825" i="15"/>
  <c r="N826" i="15"/>
  <c r="N827" i="15"/>
  <c r="N828" i="15"/>
  <c r="N829" i="15"/>
  <c r="N830" i="15"/>
  <c r="N831" i="15"/>
  <c r="N832" i="15"/>
  <c r="N833" i="15"/>
  <c r="N834" i="15"/>
  <c r="N835" i="15"/>
  <c r="N836" i="15"/>
  <c r="N837" i="15"/>
  <c r="N838" i="15"/>
  <c r="N839" i="15"/>
  <c r="N840" i="15"/>
  <c r="N841" i="15"/>
  <c r="N842" i="15"/>
  <c r="N843" i="15"/>
  <c r="N844" i="15"/>
  <c r="N845" i="15"/>
  <c r="N846" i="15"/>
  <c r="N847" i="15"/>
  <c r="N848" i="15"/>
  <c r="N849" i="15"/>
  <c r="N850" i="15"/>
  <c r="N851" i="15"/>
  <c r="N852" i="15"/>
  <c r="N853" i="15"/>
  <c r="N854" i="15"/>
  <c r="N855" i="15"/>
  <c r="N856" i="15"/>
  <c r="N857" i="15"/>
  <c r="N858" i="15"/>
  <c r="N859" i="15"/>
  <c r="N860" i="15"/>
  <c r="N861" i="15"/>
  <c r="N862" i="15"/>
  <c r="N863" i="15"/>
  <c r="N864" i="15"/>
  <c r="N865" i="15"/>
  <c r="N866" i="15"/>
  <c r="N867" i="15"/>
  <c r="N868" i="15"/>
  <c r="N869" i="15"/>
  <c r="N870" i="15"/>
  <c r="N871" i="15"/>
  <c r="N872" i="15"/>
  <c r="N873" i="15"/>
  <c r="N874" i="15"/>
  <c r="N875" i="15"/>
  <c r="N876" i="15"/>
  <c r="N877" i="15"/>
  <c r="N878" i="15"/>
  <c r="N879" i="15"/>
  <c r="N880" i="15"/>
  <c r="N881" i="15"/>
  <c r="N882" i="15"/>
  <c r="N883" i="15"/>
  <c r="N884" i="15"/>
  <c r="N885" i="15"/>
  <c r="N886" i="15"/>
  <c r="N887" i="15"/>
  <c r="N888" i="15"/>
  <c r="N889" i="15"/>
  <c r="N890" i="15"/>
  <c r="N891" i="15"/>
  <c r="N892" i="15"/>
  <c r="N893" i="15"/>
  <c r="N894" i="15"/>
  <c r="N895" i="15"/>
  <c r="N896" i="15"/>
  <c r="N897" i="15"/>
  <c r="N898" i="15"/>
  <c r="N899" i="15"/>
  <c r="N900" i="15"/>
  <c r="N901" i="15"/>
  <c r="N902" i="15"/>
  <c r="N903" i="15"/>
  <c r="N904" i="15"/>
  <c r="N905" i="15"/>
  <c r="N906" i="15"/>
  <c r="N907" i="15"/>
  <c r="N908" i="15"/>
  <c r="N909" i="15"/>
  <c r="N910" i="15"/>
  <c r="N911" i="15"/>
  <c r="N912" i="15"/>
  <c r="N913" i="15"/>
  <c r="N914" i="15"/>
  <c r="N915" i="15"/>
  <c r="N916" i="15"/>
  <c r="N917" i="15"/>
  <c r="N918" i="15"/>
  <c r="N919" i="15"/>
  <c r="N920" i="15"/>
  <c r="N921" i="15"/>
  <c r="N922" i="15"/>
  <c r="N923" i="15"/>
  <c r="N924" i="15"/>
  <c r="N925" i="15"/>
  <c r="N926" i="15"/>
  <c r="N927" i="15"/>
  <c r="N928" i="15"/>
  <c r="N929" i="15"/>
  <c r="N930" i="15"/>
  <c r="N931" i="15"/>
  <c r="N932" i="15"/>
  <c r="N933" i="15"/>
  <c r="N934" i="15"/>
  <c r="N935" i="15"/>
  <c r="N936" i="15"/>
  <c r="N937" i="15"/>
  <c r="N938" i="15"/>
  <c r="N939" i="15"/>
  <c r="N940" i="15"/>
  <c r="N762" i="15"/>
  <c r="K763" i="15"/>
  <c r="K764" i="15"/>
  <c r="K765" i="15"/>
  <c r="K766" i="15"/>
  <c r="K767" i="15"/>
  <c r="K768" i="15"/>
  <c r="K769" i="15"/>
  <c r="K770" i="15"/>
  <c r="K771" i="15"/>
  <c r="K772" i="15"/>
  <c r="K773" i="15"/>
  <c r="K774" i="15"/>
  <c r="K775" i="15"/>
  <c r="K776" i="15"/>
  <c r="K777" i="15"/>
  <c r="K778" i="15"/>
  <c r="K779" i="15"/>
  <c r="K780" i="15"/>
  <c r="K781" i="15"/>
  <c r="K782" i="15"/>
  <c r="K783" i="15"/>
  <c r="K784" i="15"/>
  <c r="K785" i="15"/>
  <c r="K786" i="15"/>
  <c r="K787" i="15"/>
  <c r="K788" i="15"/>
  <c r="K789" i="15"/>
  <c r="K790" i="15"/>
  <c r="K791" i="15"/>
  <c r="K792" i="15"/>
  <c r="K793" i="15"/>
  <c r="K794" i="15"/>
  <c r="K795" i="15"/>
  <c r="K796" i="15"/>
  <c r="K797" i="15"/>
  <c r="K798" i="15"/>
  <c r="K799" i="15"/>
  <c r="K800" i="15"/>
  <c r="K801" i="15"/>
  <c r="K802" i="15"/>
  <c r="K803" i="15"/>
  <c r="K804" i="15"/>
  <c r="K805" i="15"/>
  <c r="K806" i="15"/>
  <c r="K807" i="15"/>
  <c r="K808" i="15"/>
  <c r="K809" i="15"/>
  <c r="K810" i="15"/>
  <c r="K811" i="15"/>
  <c r="K812" i="15"/>
  <c r="K813" i="15"/>
  <c r="K814" i="15"/>
  <c r="K815" i="15"/>
  <c r="K816" i="15"/>
  <c r="K817" i="15"/>
  <c r="K818" i="15"/>
  <c r="K762" i="15"/>
  <c r="N585" i="15"/>
  <c r="N586" i="15"/>
  <c r="N587" i="15"/>
  <c r="N588" i="15"/>
  <c r="N589" i="15"/>
  <c r="N590" i="15"/>
  <c r="N591" i="15"/>
  <c r="N592" i="15"/>
  <c r="N593" i="15"/>
  <c r="N594" i="15"/>
  <c r="N595" i="15"/>
  <c r="N596" i="15"/>
  <c r="N597" i="15"/>
  <c r="N598" i="15"/>
  <c r="N599" i="15"/>
  <c r="N600" i="15"/>
  <c r="N601" i="15"/>
  <c r="N602" i="15"/>
  <c r="N603" i="15"/>
  <c r="N604" i="15"/>
  <c r="N605" i="15"/>
  <c r="N606" i="15"/>
  <c r="N607" i="15"/>
  <c r="N608" i="15"/>
  <c r="N609" i="15"/>
  <c r="N610" i="15"/>
  <c r="N611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651" i="15"/>
  <c r="N652" i="15"/>
  <c r="N653" i="15"/>
  <c r="N654" i="15"/>
  <c r="N655" i="15"/>
  <c r="N656" i="15"/>
  <c r="N657" i="15"/>
  <c r="N658" i="15"/>
  <c r="N659" i="15"/>
  <c r="N660" i="15"/>
  <c r="N661" i="15"/>
  <c r="N662" i="15"/>
  <c r="N663" i="15"/>
  <c r="N664" i="15"/>
  <c r="N665" i="15"/>
  <c r="N666" i="15"/>
  <c r="N667" i="15"/>
  <c r="N668" i="15"/>
  <c r="N669" i="15"/>
  <c r="N670" i="15"/>
  <c r="N671" i="15"/>
  <c r="N672" i="15"/>
  <c r="N673" i="15"/>
  <c r="N674" i="15"/>
  <c r="N675" i="15"/>
  <c r="N676" i="15"/>
  <c r="N677" i="15"/>
  <c r="N678" i="15"/>
  <c r="N679" i="15"/>
  <c r="N680" i="15"/>
  <c r="N681" i="15"/>
  <c r="N682" i="15"/>
  <c r="N683" i="15"/>
  <c r="N684" i="15"/>
  <c r="N685" i="15"/>
  <c r="N686" i="15"/>
  <c r="N687" i="15"/>
  <c r="N688" i="15"/>
  <c r="N689" i="15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703" i="15"/>
  <c r="N704" i="15"/>
  <c r="N705" i="15"/>
  <c r="N706" i="15"/>
  <c r="N707" i="15"/>
  <c r="N708" i="15"/>
  <c r="N709" i="15"/>
  <c r="N710" i="15"/>
  <c r="N711" i="15"/>
  <c r="N712" i="15"/>
  <c r="N713" i="15"/>
  <c r="N714" i="15"/>
  <c r="N715" i="15"/>
  <c r="N716" i="15"/>
  <c r="N717" i="15"/>
  <c r="N718" i="15"/>
  <c r="N719" i="15"/>
  <c r="N720" i="15"/>
  <c r="N721" i="15"/>
  <c r="N722" i="15"/>
  <c r="N723" i="15"/>
  <c r="N724" i="15"/>
  <c r="N725" i="15"/>
  <c r="N726" i="15"/>
  <c r="N727" i="15"/>
  <c r="N728" i="15"/>
  <c r="N729" i="15"/>
  <c r="N730" i="15"/>
  <c r="N731" i="15"/>
  <c r="N732" i="15"/>
  <c r="N733" i="15"/>
  <c r="N734" i="15"/>
  <c r="N735" i="15"/>
  <c r="N736" i="15"/>
  <c r="N737" i="15"/>
  <c r="N738" i="15"/>
  <c r="N739" i="15"/>
  <c r="N740" i="15"/>
  <c r="N741" i="15"/>
  <c r="N742" i="15"/>
  <c r="N743" i="15"/>
  <c r="N744" i="15"/>
  <c r="N745" i="15"/>
  <c r="N746" i="15"/>
  <c r="N747" i="15"/>
  <c r="N748" i="15"/>
  <c r="N749" i="15"/>
  <c r="N750" i="15"/>
  <c r="N751" i="15"/>
  <c r="N752" i="15"/>
  <c r="N753" i="15"/>
  <c r="N754" i="15"/>
  <c r="N755" i="15"/>
  <c r="N756" i="15"/>
  <c r="N757" i="15"/>
  <c r="N758" i="15"/>
  <c r="N759" i="15"/>
  <c r="N760" i="15"/>
  <c r="N584" i="15"/>
  <c r="K682" i="15"/>
  <c r="K683" i="15"/>
  <c r="K684" i="15"/>
  <c r="K685" i="15"/>
  <c r="K686" i="15"/>
  <c r="K687" i="15"/>
  <c r="K688" i="15"/>
  <c r="K689" i="15"/>
  <c r="K690" i="15"/>
  <c r="K691" i="15"/>
  <c r="K692" i="15"/>
  <c r="K693" i="15"/>
  <c r="K694" i="15"/>
  <c r="K695" i="15"/>
  <c r="K696" i="15"/>
  <c r="K697" i="15"/>
  <c r="K698" i="15"/>
  <c r="K699" i="15"/>
  <c r="K700" i="15"/>
  <c r="K701" i="15"/>
  <c r="K702" i="15"/>
  <c r="K703" i="15"/>
  <c r="K704" i="15"/>
  <c r="K705" i="15"/>
  <c r="K706" i="15"/>
  <c r="K707" i="15"/>
  <c r="K708" i="15"/>
  <c r="K709" i="15"/>
  <c r="K710" i="15"/>
  <c r="K711" i="15"/>
  <c r="K712" i="15"/>
  <c r="K713" i="15"/>
  <c r="K714" i="15"/>
  <c r="K715" i="15"/>
  <c r="K716" i="15"/>
  <c r="K717" i="15"/>
  <c r="K718" i="15"/>
  <c r="K719" i="15"/>
  <c r="K720" i="15"/>
  <c r="K721" i="15"/>
  <c r="K722" i="15"/>
  <c r="K723" i="15"/>
  <c r="K724" i="15"/>
  <c r="K725" i="15"/>
  <c r="K726" i="15"/>
  <c r="K727" i="15"/>
  <c r="K728" i="15"/>
  <c r="K729" i="15"/>
  <c r="K730" i="15"/>
  <c r="K731" i="15"/>
  <c r="K732" i="15"/>
  <c r="K733" i="15"/>
  <c r="K734" i="15"/>
  <c r="K735" i="15"/>
  <c r="K736" i="15"/>
  <c r="K737" i="15"/>
  <c r="K738" i="15"/>
  <c r="K739" i="15"/>
  <c r="K740" i="15"/>
  <c r="K741" i="15"/>
  <c r="K742" i="15"/>
  <c r="K743" i="15"/>
  <c r="K744" i="15"/>
  <c r="K745" i="15"/>
  <c r="K746" i="15"/>
  <c r="K747" i="15"/>
  <c r="K748" i="15"/>
  <c r="K749" i="15"/>
  <c r="K750" i="15"/>
  <c r="K751" i="15"/>
  <c r="K752" i="15"/>
  <c r="K753" i="15"/>
  <c r="K754" i="15"/>
  <c r="K755" i="15"/>
  <c r="K756" i="15"/>
  <c r="K757" i="15"/>
  <c r="K758" i="15"/>
  <c r="K759" i="15"/>
  <c r="K760" i="15"/>
  <c r="K585" i="15"/>
  <c r="K586" i="15"/>
  <c r="K587" i="15"/>
  <c r="K588" i="15"/>
  <c r="K589" i="15"/>
  <c r="K590" i="15"/>
  <c r="K591" i="15"/>
  <c r="K592" i="15"/>
  <c r="K593" i="15"/>
  <c r="K594" i="15"/>
  <c r="K595" i="15"/>
  <c r="K596" i="15"/>
  <c r="K597" i="15"/>
  <c r="K598" i="15"/>
  <c r="K599" i="15"/>
  <c r="K600" i="15"/>
  <c r="K601" i="15"/>
  <c r="K602" i="15"/>
  <c r="K603" i="15"/>
  <c r="K604" i="15"/>
  <c r="K605" i="15"/>
  <c r="K606" i="15"/>
  <c r="K607" i="15"/>
  <c r="K608" i="15"/>
  <c r="K609" i="15"/>
  <c r="K610" i="15"/>
  <c r="K611" i="15"/>
  <c r="K612" i="15"/>
  <c r="K613" i="15"/>
  <c r="K614" i="15"/>
  <c r="K615" i="15"/>
  <c r="K616" i="15"/>
  <c r="K617" i="15"/>
  <c r="K618" i="15"/>
  <c r="K619" i="15"/>
  <c r="K620" i="15"/>
  <c r="K621" i="15"/>
  <c r="K622" i="15"/>
  <c r="K623" i="15"/>
  <c r="K624" i="15"/>
  <c r="K625" i="15"/>
  <c r="K626" i="15"/>
  <c r="K627" i="15"/>
  <c r="K628" i="15"/>
  <c r="K629" i="15"/>
  <c r="K630" i="15"/>
  <c r="K631" i="15"/>
  <c r="K632" i="15"/>
  <c r="K633" i="15"/>
  <c r="K634" i="15"/>
  <c r="K635" i="15"/>
  <c r="K636" i="15"/>
  <c r="K637" i="15"/>
  <c r="K638" i="15"/>
  <c r="K639" i="15"/>
  <c r="K640" i="15"/>
  <c r="K641" i="15"/>
  <c r="K642" i="15"/>
  <c r="K643" i="15"/>
  <c r="K644" i="15"/>
  <c r="K645" i="15"/>
  <c r="K646" i="15"/>
  <c r="K647" i="15"/>
  <c r="K648" i="15"/>
  <c r="K649" i="15"/>
  <c r="K650" i="15"/>
  <c r="K651" i="15"/>
  <c r="K652" i="15"/>
  <c r="K653" i="15"/>
  <c r="K654" i="15"/>
  <c r="K655" i="15"/>
  <c r="K656" i="15"/>
  <c r="K657" i="15"/>
  <c r="K658" i="15"/>
  <c r="K659" i="15"/>
  <c r="K660" i="15"/>
  <c r="K661" i="15"/>
  <c r="K662" i="15"/>
  <c r="K663" i="15"/>
  <c r="K664" i="15"/>
  <c r="K665" i="15"/>
  <c r="K666" i="15"/>
  <c r="K667" i="15"/>
  <c r="K668" i="15"/>
  <c r="K669" i="15"/>
  <c r="K670" i="15"/>
  <c r="K671" i="15"/>
  <c r="K672" i="15"/>
  <c r="K673" i="15"/>
  <c r="K674" i="15"/>
  <c r="K675" i="15"/>
  <c r="K676" i="15"/>
  <c r="K677" i="15"/>
  <c r="K678" i="15"/>
  <c r="K679" i="15"/>
  <c r="K680" i="15"/>
  <c r="K681" i="15"/>
  <c r="K584" i="15"/>
  <c r="N410" i="15"/>
  <c r="N411" i="15"/>
  <c r="N412" i="15"/>
  <c r="N413" i="15"/>
  <c r="N414" i="15"/>
  <c r="N415" i="15"/>
  <c r="N416" i="15"/>
  <c r="N417" i="15"/>
  <c r="N418" i="15"/>
  <c r="N419" i="15"/>
  <c r="N420" i="15"/>
  <c r="N421" i="15"/>
  <c r="N422" i="15"/>
  <c r="N423" i="15"/>
  <c r="N424" i="15"/>
  <c r="N425" i="15"/>
  <c r="N426" i="15"/>
  <c r="N427" i="15"/>
  <c r="N428" i="15"/>
  <c r="N429" i="15"/>
  <c r="N430" i="15"/>
  <c r="N431" i="15"/>
  <c r="N432" i="15"/>
  <c r="N433" i="15"/>
  <c r="N434" i="15"/>
  <c r="N435" i="15"/>
  <c r="N436" i="15"/>
  <c r="N437" i="15"/>
  <c r="N438" i="15"/>
  <c r="N439" i="15"/>
  <c r="N440" i="15"/>
  <c r="N441" i="15"/>
  <c r="N442" i="15"/>
  <c r="N443" i="15"/>
  <c r="N444" i="15"/>
  <c r="N445" i="15"/>
  <c r="N446" i="15"/>
  <c r="N447" i="15"/>
  <c r="N448" i="15"/>
  <c r="N449" i="15"/>
  <c r="N450" i="15"/>
  <c r="N451" i="15"/>
  <c r="N452" i="15"/>
  <c r="N453" i="15"/>
  <c r="N454" i="15"/>
  <c r="N455" i="15"/>
  <c r="N456" i="15"/>
  <c r="N457" i="15"/>
  <c r="N458" i="15"/>
  <c r="N459" i="15"/>
  <c r="N460" i="15"/>
  <c r="N461" i="15"/>
  <c r="N462" i="15"/>
  <c r="N463" i="15"/>
  <c r="N464" i="15"/>
  <c r="N465" i="15"/>
  <c r="N466" i="15"/>
  <c r="N467" i="15"/>
  <c r="N468" i="15"/>
  <c r="N469" i="15"/>
  <c r="N470" i="15"/>
  <c r="N471" i="15"/>
  <c r="N472" i="15"/>
  <c r="N473" i="15"/>
  <c r="N474" i="15"/>
  <c r="N475" i="15"/>
  <c r="N476" i="15"/>
  <c r="N477" i="15"/>
  <c r="N478" i="15"/>
  <c r="N479" i="15"/>
  <c r="N480" i="15"/>
  <c r="N481" i="15"/>
  <c r="N482" i="15"/>
  <c r="N483" i="15"/>
  <c r="N484" i="15"/>
  <c r="N485" i="15"/>
  <c r="N486" i="15"/>
  <c r="N487" i="15"/>
  <c r="N488" i="15"/>
  <c r="N489" i="15"/>
  <c r="N490" i="15"/>
  <c r="N491" i="15"/>
  <c r="N492" i="15"/>
  <c r="N493" i="15"/>
  <c r="N494" i="15"/>
  <c r="N495" i="15"/>
  <c r="N496" i="15"/>
  <c r="N497" i="15"/>
  <c r="N498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558" i="15"/>
  <c r="N559" i="15"/>
  <c r="N560" i="15"/>
  <c r="N561" i="15"/>
  <c r="N562" i="15"/>
  <c r="N563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409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N317" i="15"/>
  <c r="N318" i="15"/>
  <c r="N319" i="15"/>
  <c r="N320" i="15"/>
  <c r="N321" i="15"/>
  <c r="N322" i="15"/>
  <c r="N323" i="15"/>
  <c r="N324" i="15"/>
  <c r="N325" i="15"/>
  <c r="N326" i="15"/>
  <c r="N327" i="15"/>
  <c r="N328" i="15"/>
  <c r="N329" i="15"/>
  <c r="N330" i="15"/>
  <c r="N331" i="15"/>
  <c r="N332" i="15"/>
  <c r="N333" i="15"/>
  <c r="N334" i="15"/>
  <c r="N335" i="15"/>
  <c r="N336" i="15"/>
  <c r="N337" i="15"/>
  <c r="N338" i="15"/>
  <c r="N339" i="15"/>
  <c r="N340" i="15"/>
  <c r="N341" i="15"/>
  <c r="N342" i="15"/>
  <c r="N343" i="15"/>
  <c r="N344" i="15"/>
  <c r="N345" i="15"/>
  <c r="N346" i="15"/>
  <c r="N347" i="15"/>
  <c r="N348" i="15"/>
  <c r="N349" i="15"/>
  <c r="N350" i="15"/>
  <c r="N351" i="15"/>
  <c r="N352" i="15"/>
  <c r="N353" i="15"/>
  <c r="N354" i="15"/>
  <c r="N355" i="15"/>
  <c r="N356" i="15"/>
  <c r="N357" i="15"/>
  <c r="N358" i="15"/>
  <c r="N359" i="15"/>
  <c r="N360" i="15"/>
  <c r="N361" i="15"/>
  <c r="N362" i="15"/>
  <c r="N363" i="15"/>
  <c r="N364" i="15"/>
  <c r="N365" i="15"/>
  <c r="N366" i="15"/>
  <c r="N367" i="15"/>
  <c r="N368" i="15"/>
  <c r="N369" i="15"/>
  <c r="N370" i="15"/>
  <c r="N371" i="15"/>
  <c r="N372" i="15"/>
  <c r="N373" i="15"/>
  <c r="N374" i="15"/>
  <c r="N375" i="15"/>
  <c r="N376" i="15"/>
  <c r="N377" i="15"/>
  <c r="N378" i="15"/>
  <c r="N379" i="15"/>
  <c r="N380" i="15"/>
  <c r="N381" i="15"/>
  <c r="N382" i="15"/>
  <c r="N383" i="15"/>
  <c r="N384" i="15"/>
  <c r="N385" i="15"/>
  <c r="N386" i="15"/>
  <c r="N387" i="15"/>
  <c r="N388" i="15"/>
  <c r="N389" i="15"/>
  <c r="N390" i="15"/>
  <c r="N391" i="15"/>
  <c r="N392" i="15"/>
  <c r="N393" i="15"/>
  <c r="N394" i="15"/>
  <c r="N395" i="15"/>
  <c r="N396" i="15"/>
  <c r="N397" i="15"/>
  <c r="N398" i="15"/>
  <c r="N399" i="15"/>
  <c r="N400" i="15"/>
  <c r="N401" i="15"/>
  <c r="N402" i="15"/>
  <c r="N403" i="15"/>
  <c r="N404" i="15"/>
  <c r="N405" i="15"/>
  <c r="N406" i="15"/>
  <c r="N233" i="15"/>
  <c r="N234" i="15"/>
  <c r="N232" i="15"/>
  <c r="K501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K434" i="15"/>
  <c r="K435" i="15"/>
  <c r="K436" i="15"/>
  <c r="K437" i="15"/>
  <c r="K438" i="15"/>
  <c r="K439" i="15"/>
  <c r="K440" i="15"/>
  <c r="K441" i="15"/>
  <c r="K442" i="15"/>
  <c r="K443" i="15"/>
  <c r="K444" i="15"/>
  <c r="K445" i="15"/>
  <c r="K446" i="15"/>
  <c r="K447" i="15"/>
  <c r="K448" i="15"/>
  <c r="K449" i="15"/>
  <c r="K450" i="15"/>
  <c r="K451" i="15"/>
  <c r="K452" i="15"/>
  <c r="K453" i="15"/>
  <c r="K454" i="15"/>
  <c r="K455" i="15"/>
  <c r="K456" i="15"/>
  <c r="K457" i="15"/>
  <c r="K458" i="15"/>
  <c r="K459" i="15"/>
  <c r="K460" i="15"/>
  <c r="K461" i="15"/>
  <c r="K462" i="15"/>
  <c r="K463" i="15"/>
  <c r="K464" i="15"/>
  <c r="K465" i="15"/>
  <c r="K466" i="15"/>
  <c r="K467" i="15"/>
  <c r="K468" i="15"/>
  <c r="K469" i="15"/>
  <c r="K470" i="15"/>
  <c r="K471" i="15"/>
  <c r="K472" i="15"/>
  <c r="K473" i="15"/>
  <c r="K474" i="15"/>
  <c r="K475" i="15"/>
  <c r="K476" i="15"/>
  <c r="K477" i="15"/>
  <c r="K478" i="15"/>
  <c r="K479" i="15"/>
  <c r="K480" i="15"/>
  <c r="K481" i="15"/>
  <c r="K482" i="15"/>
  <c r="K483" i="15"/>
  <c r="K484" i="15"/>
  <c r="K485" i="15"/>
  <c r="K486" i="15"/>
  <c r="K487" i="15"/>
  <c r="K488" i="15"/>
  <c r="K489" i="15"/>
  <c r="K490" i="15"/>
  <c r="K491" i="15"/>
  <c r="K492" i="15"/>
  <c r="K493" i="15"/>
  <c r="K494" i="15"/>
  <c r="K495" i="15"/>
  <c r="K496" i="15"/>
  <c r="K497" i="15"/>
  <c r="K498" i="15"/>
  <c r="K499" i="15"/>
  <c r="K500" i="15"/>
  <c r="K502" i="15"/>
  <c r="K503" i="15"/>
  <c r="K504" i="15"/>
  <c r="K505" i="15"/>
  <c r="K506" i="15"/>
  <c r="K507" i="15"/>
  <c r="K508" i="15"/>
  <c r="K509" i="15"/>
  <c r="K510" i="15"/>
  <c r="K511" i="15"/>
  <c r="K512" i="15"/>
  <c r="K513" i="15"/>
  <c r="K514" i="15"/>
  <c r="K515" i="15"/>
  <c r="K516" i="15"/>
  <c r="K517" i="15"/>
  <c r="K518" i="15"/>
  <c r="K519" i="15"/>
  <c r="K520" i="15"/>
  <c r="K521" i="15"/>
  <c r="K522" i="15"/>
  <c r="K523" i="15"/>
  <c r="K524" i="15"/>
  <c r="K525" i="15"/>
  <c r="K526" i="15"/>
  <c r="K527" i="15"/>
  <c r="K528" i="15"/>
  <c r="K529" i="15"/>
  <c r="K530" i="15"/>
  <c r="K531" i="15"/>
  <c r="K532" i="15"/>
  <c r="K533" i="15"/>
  <c r="K534" i="15"/>
  <c r="K535" i="15"/>
  <c r="K536" i="15"/>
  <c r="K537" i="15"/>
  <c r="K538" i="15"/>
  <c r="K539" i="15"/>
  <c r="K540" i="15"/>
  <c r="K541" i="15"/>
  <c r="K542" i="15"/>
  <c r="K543" i="15"/>
  <c r="K544" i="15"/>
  <c r="K545" i="15"/>
  <c r="K546" i="15"/>
  <c r="K547" i="15"/>
  <c r="K548" i="15"/>
  <c r="K549" i="15"/>
  <c r="K550" i="15"/>
  <c r="K551" i="15"/>
  <c r="K552" i="15"/>
  <c r="K553" i="15"/>
  <c r="K554" i="15"/>
  <c r="K555" i="15"/>
  <c r="K556" i="15"/>
  <c r="K557" i="15"/>
  <c r="K558" i="15"/>
  <c r="K559" i="15"/>
  <c r="K560" i="15"/>
  <c r="K561" i="15"/>
  <c r="K562" i="15"/>
  <c r="K563" i="15"/>
  <c r="K564" i="15"/>
  <c r="K565" i="15"/>
  <c r="K566" i="15"/>
  <c r="K567" i="15"/>
  <c r="K568" i="15"/>
  <c r="K569" i="15"/>
  <c r="K570" i="15"/>
  <c r="K571" i="15"/>
  <c r="K572" i="15"/>
  <c r="K573" i="15"/>
  <c r="K574" i="15"/>
  <c r="K575" i="15"/>
  <c r="K576" i="15"/>
  <c r="K577" i="15"/>
  <c r="K578" i="15"/>
  <c r="K579" i="15"/>
  <c r="K580" i="15"/>
  <c r="K581" i="15"/>
  <c r="K582" i="15"/>
  <c r="K409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232" i="15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" i="15"/>
  <c r="AD2" i="11" l="1"/>
  <c r="AF7" i="11"/>
  <c r="D17" i="14" l="1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16" i="14"/>
  <c r="K1494" i="15"/>
  <c r="K1495" i="15"/>
  <c r="K1567" i="15"/>
  <c r="K1542" i="15"/>
  <c r="K1568" i="15"/>
  <c r="K1569" i="15"/>
  <c r="K1570" i="15"/>
  <c r="K1571" i="15"/>
  <c r="K1572" i="15"/>
  <c r="K1573" i="15"/>
  <c r="K1574" i="15"/>
  <c r="K1559" i="15"/>
  <c r="K1560" i="15"/>
  <c r="K1561" i="15"/>
  <c r="K1562" i="15"/>
  <c r="K1563" i="15"/>
  <c r="K1564" i="15"/>
  <c r="K1565" i="15"/>
  <c r="K1566" i="15"/>
  <c r="K1489" i="15"/>
  <c r="K1490" i="15"/>
  <c r="K1491" i="15"/>
  <c r="K1477" i="15"/>
  <c r="K1478" i="15"/>
  <c r="K1479" i="15"/>
  <c r="K1480" i="15"/>
  <c r="K1481" i="15"/>
  <c r="K1482" i="15"/>
  <c r="K1483" i="15"/>
  <c r="K1484" i="15"/>
  <c r="K1485" i="15"/>
  <c r="K1486" i="15"/>
  <c r="K1504" i="15"/>
  <c r="K1505" i="15"/>
  <c r="K1506" i="15"/>
  <c r="K1507" i="15"/>
  <c r="K1508" i="15"/>
  <c r="K1509" i="15"/>
  <c r="K1510" i="15"/>
  <c r="K1511" i="15"/>
  <c r="K1512" i="15"/>
  <c r="K1513" i="15"/>
  <c r="K1514" i="15"/>
  <c r="K1515" i="15"/>
  <c r="K1544" i="15"/>
  <c r="K1545" i="15"/>
  <c r="K1546" i="15"/>
  <c r="K1547" i="15"/>
  <c r="K1548" i="15"/>
  <c r="K1549" i="15"/>
  <c r="K1550" i="15"/>
  <c r="K1551" i="15"/>
  <c r="K1552" i="15"/>
  <c r="K1553" i="15"/>
  <c r="K1554" i="15"/>
  <c r="K1555" i="15"/>
  <c r="K1556" i="15"/>
  <c r="K1557" i="15"/>
  <c r="K1558" i="15"/>
  <c r="K1487" i="15"/>
  <c r="K1488" i="15"/>
  <c r="K1530" i="15"/>
  <c r="K1531" i="15"/>
  <c r="K1532" i="15"/>
  <c r="K1533" i="15"/>
  <c r="K1534" i="15"/>
  <c r="K1535" i="15"/>
  <c r="K1536" i="15"/>
  <c r="K1474" i="15"/>
  <c r="K1475" i="15"/>
  <c r="K1476" i="15"/>
  <c r="K1537" i="15"/>
  <c r="K1543" i="15"/>
  <c r="K1538" i="15"/>
  <c r="K1516" i="15"/>
  <c r="K1492" i="15"/>
  <c r="K1493" i="15"/>
  <c r="K1517" i="15"/>
  <c r="K1518" i="15"/>
  <c r="K1519" i="15"/>
  <c r="K1520" i="15"/>
  <c r="K1521" i="15"/>
  <c r="K1522" i="15"/>
  <c r="K1523" i="15"/>
  <c r="K1524" i="15"/>
  <c r="K1525" i="15"/>
  <c r="K1526" i="15"/>
  <c r="K1527" i="15"/>
  <c r="K1528" i="15"/>
  <c r="K1529" i="15"/>
  <c r="K1539" i="15"/>
  <c r="K1540" i="15"/>
  <c r="K1541" i="15"/>
  <c r="K1496" i="15"/>
  <c r="K1497" i="15"/>
  <c r="K1498" i="15"/>
  <c r="K1499" i="15"/>
  <c r="K1500" i="15"/>
  <c r="K1501" i="15"/>
  <c r="K1502" i="15"/>
  <c r="K1503" i="15"/>
  <c r="K1666" i="15"/>
  <c r="K1667" i="15"/>
  <c r="K1668" i="15"/>
  <c r="K1669" i="15"/>
  <c r="K1670" i="15"/>
  <c r="K1671" i="15"/>
  <c r="K1672" i="15"/>
  <c r="K1673" i="15"/>
  <c r="K1674" i="15"/>
  <c r="K1675" i="15"/>
  <c r="K1676" i="15"/>
  <c r="K1658" i="15"/>
  <c r="K1659" i="15"/>
  <c r="K1660" i="15"/>
  <c r="K1661" i="15"/>
  <c r="K1662" i="15"/>
  <c r="K1663" i="15"/>
  <c r="K1664" i="15"/>
  <c r="K1665" i="15"/>
  <c r="K1591" i="15"/>
  <c r="K1592" i="15"/>
  <c r="K1593" i="15"/>
  <c r="K1579" i="15"/>
  <c r="K1580" i="15"/>
  <c r="K1581" i="15"/>
  <c r="K1582" i="15"/>
  <c r="K1583" i="15"/>
  <c r="K1584" i="15"/>
  <c r="K1585" i="15"/>
  <c r="K1586" i="15"/>
  <c r="K1587" i="15"/>
  <c r="K1588" i="15"/>
  <c r="K1604" i="15"/>
  <c r="K1605" i="15"/>
  <c r="K1606" i="15"/>
  <c r="K1607" i="15"/>
  <c r="K1608" i="15"/>
  <c r="K1609" i="15"/>
  <c r="K1610" i="15"/>
  <c r="K1611" i="15"/>
  <c r="K1612" i="15"/>
  <c r="K1613" i="15"/>
  <c r="K1614" i="15"/>
  <c r="K1615" i="15"/>
  <c r="K1643" i="15"/>
  <c r="K1644" i="15"/>
  <c r="K1645" i="15"/>
  <c r="K1646" i="15"/>
  <c r="K1647" i="15"/>
  <c r="K1648" i="15"/>
  <c r="K1649" i="15"/>
  <c r="K1650" i="15"/>
  <c r="K1651" i="15"/>
  <c r="K1652" i="15"/>
  <c r="K1653" i="15"/>
  <c r="K1654" i="15"/>
  <c r="K1655" i="15"/>
  <c r="K1656" i="15"/>
  <c r="K1657" i="15"/>
  <c r="K1589" i="15"/>
  <c r="K1590" i="15"/>
  <c r="K1630" i="15"/>
  <c r="K1631" i="15"/>
  <c r="K1632" i="15"/>
  <c r="K1633" i="15"/>
  <c r="K1634" i="15"/>
  <c r="K1635" i="15"/>
  <c r="K1636" i="15"/>
  <c r="K1576" i="15"/>
  <c r="K1577" i="15"/>
  <c r="K1578" i="15"/>
  <c r="K1637" i="15"/>
  <c r="K1642" i="15"/>
  <c r="K1638" i="15"/>
  <c r="K1616" i="15"/>
  <c r="K1594" i="15"/>
  <c r="K1595" i="15"/>
  <c r="K1617" i="15"/>
  <c r="K1618" i="15"/>
  <c r="K1619" i="15"/>
  <c r="K1620" i="15"/>
  <c r="K1621" i="15"/>
  <c r="K1622" i="15"/>
  <c r="K1623" i="15"/>
  <c r="K1624" i="15"/>
  <c r="K1625" i="15"/>
  <c r="K1626" i="15"/>
  <c r="K1627" i="15"/>
  <c r="K1628" i="15"/>
  <c r="K1629" i="15"/>
  <c r="K1639" i="15"/>
  <c r="K1640" i="15"/>
  <c r="K1641" i="15"/>
  <c r="K1596" i="15"/>
  <c r="K1597" i="15"/>
  <c r="K1598" i="15"/>
  <c r="K1599" i="15"/>
  <c r="K1600" i="15"/>
  <c r="K1601" i="15"/>
  <c r="K1602" i="15"/>
  <c r="K1603" i="15"/>
  <c r="K1698" i="15"/>
  <c r="K1699" i="15"/>
  <c r="K1771" i="15"/>
  <c r="K1747" i="15"/>
  <c r="K1772" i="15"/>
  <c r="K1773" i="15"/>
  <c r="K1774" i="15"/>
  <c r="K1775" i="15"/>
  <c r="K1776" i="15"/>
  <c r="K1777" i="15"/>
  <c r="K1778" i="15"/>
  <c r="K1763" i="15"/>
  <c r="K1764" i="15"/>
  <c r="K1765" i="15"/>
  <c r="K1766" i="15"/>
  <c r="K1767" i="15"/>
  <c r="K1768" i="15"/>
  <c r="K1769" i="15"/>
  <c r="K1770" i="15"/>
  <c r="K1693" i="15"/>
  <c r="K1694" i="15"/>
  <c r="K1695" i="15"/>
  <c r="K1681" i="15"/>
  <c r="K1682" i="15"/>
  <c r="K1683" i="15"/>
  <c r="K1684" i="15"/>
  <c r="K1685" i="15"/>
  <c r="K1686" i="15"/>
  <c r="K1687" i="15"/>
  <c r="K1688" i="15"/>
  <c r="K1689" i="15"/>
  <c r="K1690" i="15"/>
  <c r="K1708" i="15"/>
  <c r="K1709" i="15"/>
  <c r="K1710" i="15"/>
  <c r="K1711" i="15"/>
  <c r="K1712" i="15"/>
  <c r="K1713" i="15"/>
  <c r="K1714" i="15"/>
  <c r="K1715" i="15"/>
  <c r="K1716" i="15"/>
  <c r="K1717" i="15"/>
  <c r="K1718" i="15"/>
  <c r="K1719" i="15"/>
  <c r="K1749" i="15"/>
  <c r="K1750" i="15"/>
  <c r="K1751" i="15"/>
  <c r="K1752" i="15"/>
  <c r="K1753" i="15"/>
  <c r="K1754" i="15"/>
  <c r="K1755" i="15"/>
  <c r="K1756" i="15"/>
  <c r="K1757" i="15"/>
  <c r="K1758" i="15"/>
  <c r="K1759" i="15"/>
  <c r="K1760" i="15"/>
  <c r="K1761" i="15"/>
  <c r="K1762" i="15"/>
  <c r="K1691" i="15"/>
  <c r="K1692" i="15"/>
  <c r="K1734" i="15"/>
  <c r="K1735" i="15"/>
  <c r="K1736" i="15"/>
  <c r="K1737" i="15"/>
  <c r="K1738" i="15"/>
  <c r="K1739" i="15"/>
  <c r="K1740" i="15"/>
  <c r="K1678" i="15"/>
  <c r="K1679" i="15"/>
  <c r="K1680" i="15"/>
  <c r="K1741" i="15"/>
  <c r="K1748" i="15"/>
  <c r="K1742" i="15"/>
  <c r="K1720" i="15"/>
  <c r="K1696" i="15"/>
  <c r="K1697" i="15"/>
  <c r="K1721" i="15"/>
  <c r="K1722" i="15"/>
  <c r="K1723" i="15"/>
  <c r="K1724" i="15"/>
  <c r="K1725" i="15"/>
  <c r="K1726" i="15"/>
  <c r="K1727" i="15"/>
  <c r="K1728" i="15"/>
  <c r="K1729" i="15"/>
  <c r="K1730" i="15"/>
  <c r="K1731" i="15"/>
  <c r="K1732" i="15"/>
  <c r="K1733" i="15"/>
  <c r="K1743" i="15"/>
  <c r="K1744" i="15"/>
  <c r="K1745" i="15"/>
  <c r="K1746" i="15"/>
  <c r="K1700" i="15"/>
  <c r="K1701" i="15"/>
  <c r="K1702" i="15"/>
  <c r="K1703" i="15"/>
  <c r="K1704" i="15"/>
  <c r="K1705" i="15"/>
  <c r="K1706" i="15"/>
  <c r="K1707" i="15"/>
  <c r="K2006" i="15"/>
  <c r="K2007" i="15"/>
  <c r="K1975" i="15"/>
  <c r="K1976" i="15"/>
  <c r="K1977" i="15"/>
  <c r="K1978" i="15"/>
  <c r="K1991" i="15"/>
  <c r="K1992" i="15"/>
  <c r="K1993" i="15"/>
  <c r="K1994" i="15"/>
  <c r="K1995" i="15"/>
  <c r="K1996" i="15"/>
  <c r="K1997" i="15"/>
  <c r="K1998" i="15"/>
  <c r="K1999" i="15"/>
  <c r="K2000" i="15"/>
  <c r="K2001" i="15"/>
  <c r="K1981" i="15"/>
  <c r="K1982" i="15"/>
  <c r="K1983" i="15"/>
  <c r="K1984" i="15"/>
  <c r="K1985" i="15"/>
  <c r="K1986" i="15"/>
  <c r="K1987" i="15"/>
  <c r="K1988" i="15"/>
  <c r="K1989" i="15"/>
  <c r="K1990" i="15"/>
  <c r="K2008" i="15"/>
  <c r="K1956" i="15"/>
  <c r="K1957" i="15"/>
  <c r="K1958" i="15"/>
  <c r="K1959" i="15"/>
  <c r="K2003" i="15"/>
  <c r="K2004" i="15"/>
  <c r="K2005" i="15"/>
  <c r="K2002" i="15"/>
  <c r="K1979" i="15"/>
  <c r="K1980" i="15"/>
  <c r="K1960" i="15"/>
  <c r="K1961" i="15"/>
  <c r="K1962" i="15"/>
  <c r="K1963" i="15"/>
  <c r="K1964" i="15"/>
  <c r="K1965" i="15"/>
  <c r="K1973" i="15"/>
  <c r="K1966" i="15"/>
  <c r="K1967" i="15"/>
  <c r="K1974" i="15"/>
  <c r="K1968" i="15"/>
  <c r="K1969" i="15"/>
  <c r="K1970" i="15"/>
  <c r="K1971" i="15"/>
  <c r="K1972" i="15"/>
  <c r="K1787" i="15"/>
  <c r="K1784" i="15"/>
  <c r="K1788" i="15"/>
  <c r="K1789" i="15"/>
  <c r="K1791" i="15"/>
  <c r="K1786" i="15"/>
  <c r="K1780" i="15"/>
  <c r="K1782" i="15"/>
  <c r="K1783" i="15"/>
  <c r="K1781" i="15"/>
  <c r="K1785" i="15"/>
  <c r="K1790" i="15"/>
  <c r="K1904" i="15"/>
  <c r="K1905" i="15"/>
  <c r="K1901" i="15"/>
  <c r="K1902" i="15"/>
  <c r="K1907" i="15"/>
  <c r="K1903" i="15"/>
  <c r="K1906" i="15"/>
  <c r="K1888" i="15"/>
  <c r="K1887" i="15"/>
  <c r="K1900" i="15"/>
  <c r="K1886" i="15"/>
  <c r="K1889" i="15"/>
  <c r="K1890" i="15"/>
  <c r="K1891" i="15"/>
  <c r="K1899" i="15"/>
  <c r="K1898" i="15"/>
  <c r="K1892" i="15"/>
  <c r="K1893" i="15"/>
  <c r="K1894" i="15"/>
  <c r="K1895" i="15"/>
  <c r="K1896" i="15"/>
  <c r="K1897" i="15"/>
  <c r="K1952" i="15"/>
  <c r="K1953" i="15"/>
  <c r="K1949" i="15"/>
  <c r="K1950" i="15"/>
  <c r="K1955" i="15"/>
  <c r="K1951" i="15"/>
  <c r="K1954" i="15"/>
  <c r="K1936" i="15"/>
  <c r="K1935" i="15"/>
  <c r="K1948" i="15"/>
  <c r="K1934" i="15"/>
  <c r="K1937" i="15"/>
  <c r="K1938" i="15"/>
  <c r="K1939" i="15"/>
  <c r="K1947" i="15"/>
  <c r="K1946" i="15"/>
  <c r="K1940" i="15"/>
  <c r="K1941" i="15"/>
  <c r="K1942" i="15"/>
  <c r="K1943" i="15"/>
  <c r="K1944" i="15"/>
  <c r="K1945" i="15"/>
  <c r="K2027" i="15"/>
  <c r="K2028" i="15"/>
  <c r="K2024" i="15"/>
  <c r="K2025" i="15"/>
  <c r="K2030" i="15"/>
  <c r="K2026" i="15"/>
  <c r="K2029" i="15"/>
  <c r="K2011" i="15"/>
  <c r="K2010" i="15"/>
  <c r="K2023" i="15"/>
  <c r="K2009" i="15"/>
  <c r="K2012" i="15"/>
  <c r="K2013" i="15"/>
  <c r="K2014" i="15"/>
  <c r="K2022" i="15"/>
  <c r="K2021" i="15"/>
  <c r="K2015" i="15"/>
  <c r="K2016" i="15"/>
  <c r="K2017" i="15"/>
  <c r="K2018" i="15"/>
  <c r="K2019" i="15"/>
  <c r="K2020" i="15"/>
  <c r="K1857" i="15"/>
  <c r="K1858" i="15"/>
  <c r="K1854" i="15"/>
  <c r="K1855" i="15"/>
  <c r="K1860" i="15"/>
  <c r="K1856" i="15"/>
  <c r="K1859" i="15"/>
  <c r="K1840" i="15"/>
  <c r="K1839" i="15"/>
  <c r="K1853" i="15"/>
  <c r="K1838" i="15"/>
  <c r="K1841" i="15"/>
  <c r="K1842" i="15"/>
  <c r="K1843" i="15"/>
  <c r="K1851" i="15"/>
  <c r="K1850" i="15"/>
  <c r="K1852" i="15"/>
  <c r="K1844" i="15"/>
  <c r="K1845" i="15"/>
  <c r="K1846" i="15"/>
  <c r="K1847" i="15"/>
  <c r="K1848" i="15"/>
  <c r="K1849" i="15"/>
  <c r="K2049" i="15"/>
  <c r="K2050" i="15"/>
  <c r="K2046" i="15"/>
  <c r="K2047" i="15"/>
  <c r="K2052" i="15"/>
  <c r="K2048" i="15"/>
  <c r="K2051" i="15"/>
  <c r="K2033" i="15"/>
  <c r="K2032" i="15"/>
  <c r="K2045" i="15"/>
  <c r="K2031" i="15"/>
  <c r="K2034" i="15"/>
  <c r="K2035" i="15"/>
  <c r="K2036" i="15"/>
  <c r="K2044" i="15"/>
  <c r="K2043" i="15"/>
  <c r="K2037" i="15"/>
  <c r="K2038" i="15"/>
  <c r="K2039" i="15"/>
  <c r="K2040" i="15"/>
  <c r="K2041" i="15"/>
  <c r="K2042" i="15"/>
  <c r="K1930" i="15"/>
  <c r="K1931" i="15"/>
  <c r="K1927" i="15"/>
  <c r="K1928" i="15"/>
  <c r="K1933" i="15"/>
  <c r="K1929" i="15"/>
  <c r="K1932" i="15"/>
  <c r="K1910" i="15"/>
  <c r="K1909" i="15"/>
  <c r="K1926" i="15"/>
  <c r="K1908" i="15"/>
  <c r="K1911" i="15"/>
  <c r="K1912" i="15"/>
  <c r="K1913" i="15"/>
  <c r="K1923" i="15"/>
  <c r="K1921" i="15"/>
  <c r="K1924" i="15"/>
  <c r="K1925" i="15"/>
  <c r="K1922" i="15"/>
  <c r="K1914" i="15"/>
  <c r="K1915" i="15"/>
  <c r="K1916" i="15"/>
  <c r="K1917" i="15"/>
  <c r="K1918" i="15"/>
  <c r="K1919" i="15"/>
  <c r="K1920" i="15"/>
  <c r="K1882" i="15"/>
  <c r="K1883" i="15"/>
  <c r="K1879" i="15"/>
  <c r="K1880" i="15"/>
  <c r="K1885" i="15"/>
  <c r="K1881" i="15"/>
  <c r="K1884" i="15"/>
  <c r="K1863" i="15"/>
  <c r="K1862" i="15"/>
  <c r="K1878" i="15"/>
  <c r="K1861" i="15"/>
  <c r="K1864" i="15"/>
  <c r="K1865" i="15"/>
  <c r="K1866" i="15"/>
  <c r="K1875" i="15"/>
  <c r="K1873" i="15"/>
  <c r="K1876" i="15"/>
  <c r="K1877" i="15"/>
  <c r="K1874" i="15"/>
  <c r="K1867" i="15"/>
  <c r="K1868" i="15"/>
  <c r="K1869" i="15"/>
  <c r="K1870" i="15"/>
  <c r="K1871" i="15"/>
  <c r="K1872" i="15"/>
  <c r="K1834" i="15"/>
  <c r="K1835" i="15"/>
  <c r="K1831" i="15"/>
  <c r="K1832" i="15"/>
  <c r="K1837" i="15"/>
  <c r="K1833" i="15"/>
  <c r="K1836" i="15"/>
  <c r="K1817" i="15"/>
  <c r="K1816" i="15"/>
  <c r="K1829" i="15"/>
  <c r="K1815" i="15"/>
  <c r="K1818" i="15"/>
  <c r="K1819" i="15"/>
  <c r="K1820" i="15"/>
  <c r="K1828" i="15"/>
  <c r="K1827" i="15"/>
  <c r="K1821" i="15"/>
  <c r="K1822" i="15"/>
  <c r="K1823" i="15"/>
  <c r="K1824" i="15"/>
  <c r="K1825" i="15"/>
  <c r="K1826" i="15"/>
  <c r="K1830" i="15"/>
  <c r="K1811" i="15"/>
  <c r="K1812" i="15"/>
  <c r="K1808" i="15"/>
  <c r="K1809" i="15"/>
  <c r="K1814" i="15"/>
  <c r="K1810" i="15"/>
  <c r="K1813" i="15"/>
  <c r="K1794" i="15"/>
  <c r="K1793" i="15"/>
  <c r="K1806" i="15"/>
  <c r="K1792" i="15"/>
  <c r="K1795" i="15"/>
  <c r="K1796" i="15"/>
  <c r="K1797" i="15"/>
  <c r="K1805" i="15"/>
  <c r="K1804" i="15"/>
  <c r="K1798" i="15"/>
  <c r="K1799" i="15"/>
  <c r="K1800" i="15"/>
  <c r="K1801" i="15"/>
  <c r="K1802" i="15"/>
  <c r="K1803" i="15"/>
  <c r="K1807" i="15"/>
  <c r="D12" i="8"/>
  <c r="G12" i="8"/>
  <c r="J12" i="8"/>
  <c r="K12" i="8"/>
  <c r="D13" i="8"/>
  <c r="G13" i="8"/>
  <c r="J13" i="8"/>
  <c r="K13" i="8"/>
  <c r="D14" i="8"/>
  <c r="G14" i="8"/>
  <c r="K14" i="8"/>
  <c r="J14" i="8"/>
  <c r="D15" i="8"/>
  <c r="G15" i="8"/>
  <c r="K15" i="8"/>
  <c r="J15" i="8"/>
  <c r="D16" i="8"/>
  <c r="G16" i="8"/>
  <c r="K16" i="8"/>
  <c r="J16" i="8"/>
  <c r="D17" i="8"/>
  <c r="G17" i="8"/>
  <c r="K17" i="8"/>
  <c r="J17" i="8"/>
  <c r="D18" i="8"/>
  <c r="G18" i="8"/>
  <c r="K18" i="8"/>
  <c r="J18" i="8"/>
  <c r="D19" i="8"/>
  <c r="G19" i="8"/>
  <c r="K19" i="8"/>
  <c r="J19" i="8"/>
  <c r="D20" i="8"/>
  <c r="G20" i="8"/>
  <c r="K20" i="8"/>
  <c r="J20" i="8"/>
  <c r="D21" i="8"/>
  <c r="G21" i="8"/>
  <c r="K21" i="8"/>
  <c r="J21" i="8"/>
  <c r="D22" i="8"/>
  <c r="G22" i="8"/>
  <c r="J22" i="8"/>
  <c r="K22" i="8"/>
  <c r="B23" i="8"/>
  <c r="C23" i="8"/>
  <c r="E23" i="8"/>
  <c r="F23" i="8"/>
  <c r="E43" i="8"/>
  <c r="F43" i="8"/>
  <c r="G43" i="8"/>
  <c r="L43" i="8"/>
  <c r="F13" i="5" s="1"/>
  <c r="E58" i="8"/>
  <c r="E59" i="8" s="1"/>
  <c r="F58" i="8"/>
  <c r="F59" i="8" s="1"/>
  <c r="G58" i="8"/>
  <c r="G59" i="8" s="1"/>
  <c r="J58" i="8"/>
  <c r="J59" i="8" s="1"/>
  <c r="K58" i="8"/>
  <c r="K59" i="8" s="1"/>
  <c r="L58" i="8"/>
  <c r="F14" i="5" s="1"/>
  <c r="L75" i="8"/>
  <c r="F16" i="5" s="1"/>
  <c r="L91" i="8"/>
  <c r="F17" i="5" s="1"/>
  <c r="L99" i="8"/>
  <c r="L59" i="8" l="1"/>
  <c r="L22" i="8"/>
  <c r="L93" i="8"/>
  <c r="L21" i="8"/>
  <c r="L15" i="8"/>
  <c r="L12" i="8"/>
  <c r="L18" i="8"/>
  <c r="L20" i="8"/>
  <c r="L13" i="8"/>
  <c r="G23" i="8"/>
  <c r="L16" i="8"/>
  <c r="L14" i="8"/>
  <c r="L19" i="8"/>
  <c r="L118" i="8"/>
  <c r="F20" i="5" s="1"/>
  <c r="L17" i="8"/>
  <c r="D23" i="8"/>
  <c r="L120" i="8" l="1"/>
  <c r="L23" i="8"/>
  <c r="F11" i="5" l="1"/>
  <c r="F21" i="5" s="1"/>
  <c r="F32" i="5" s="1"/>
  <c r="F34" i="5" s="1"/>
  <c r="F35" i="5" l="1"/>
</calcChain>
</file>

<file path=xl/sharedStrings.xml><?xml version="1.0" encoding="utf-8"?>
<sst xmlns="http://schemas.openxmlformats.org/spreadsheetml/2006/main" count="27081" uniqueCount="3764">
  <si>
    <t>UNIVERSIDAD LIBRE - SECCIONAL ___________________</t>
  </si>
  <si>
    <t>FORMATO RESUMEN DE PROYECTO DE PRESUPUESTO</t>
  </si>
  <si>
    <t>CENTRO DE COSTOS:</t>
  </si>
  <si>
    <t>AÑO</t>
  </si>
  <si>
    <t>04010101 - Contaduría  Pública</t>
  </si>
  <si>
    <t>2022</t>
  </si>
  <si>
    <t>CONCEPTO</t>
  </si>
  <si>
    <t>Presupuesto Año</t>
  </si>
  <si>
    <t>INGRESOS</t>
  </si>
  <si>
    <t>Matrículas Universidad</t>
  </si>
  <si>
    <t>Recargos pagos extemporáneos Universidad</t>
  </si>
  <si>
    <t>Matrículas Colegio</t>
  </si>
  <si>
    <t>Pensiones Colegio</t>
  </si>
  <si>
    <t>Recargos pagos extemporáneos Colegio</t>
  </si>
  <si>
    <t>Becas</t>
  </si>
  <si>
    <t>Descuentos</t>
  </si>
  <si>
    <t>Devoluciones de matrículas</t>
  </si>
  <si>
    <t>Otros derechos pecuniarios</t>
  </si>
  <si>
    <t xml:space="preserve">Actividades de extensión y proyección social </t>
  </si>
  <si>
    <t>TOTAL INGRESOS</t>
  </si>
  <si>
    <t>GASTOS MAS INVERSIONES</t>
  </si>
  <si>
    <t>Porcentajes mínimos esperados</t>
  </si>
  <si>
    <t>Gastos de personal según proyecciones de oficina de nómina</t>
  </si>
  <si>
    <t>Gastos de funcionamiento según cálculos de oficina de presupuesto (servicios publicos, papeleria, cafeteria, vigilancia y aseo)</t>
  </si>
  <si>
    <t>Aportes reglamentarios (autoridades nacionales, impuestos, bienestar universitario)</t>
  </si>
  <si>
    <t>Gastos más inversiones de investigación según directores de centros de investigación</t>
  </si>
  <si>
    <t>Gastos más inversiones de proyectos PIDI - (viene de la hoja gastos e inversiones)</t>
  </si>
  <si>
    <t>Aporte a los gastos mas inversiones de proyectos nacionales</t>
  </si>
  <si>
    <t>Aporte para los demas gastos de administracion y dirección</t>
  </si>
  <si>
    <t>TOTAL GASTOS MÁS INVERSIONES</t>
  </si>
  <si>
    <t>DIFERENCIA</t>
  </si>
  <si>
    <t>REQUIERE ENTREGAR ESTUDIO DE SOSTENIBILIDAD DEL PROGRAMA</t>
  </si>
  <si>
    <t>SI</t>
  </si>
  <si>
    <t>NO</t>
  </si>
  <si>
    <t>UNIVERSIDAD LIBRE - SECCIONAL _________________</t>
  </si>
  <si>
    <t>HERRAMIIENTA DE ELABORACIÓN DE PRESUPUESTO - PLANTILLA DE INGRESOS</t>
  </si>
  <si>
    <t>10020101 - Tecnología en Investigación Criminal</t>
  </si>
  <si>
    <t>M A T R Í C U L A S   U N I V E R S I D A D</t>
  </si>
  <si>
    <t>CURSO</t>
  </si>
  <si>
    <t>Número Matrículas Año Anterior</t>
  </si>
  <si>
    <t xml:space="preserve">Número Matrículas Proyectadas </t>
  </si>
  <si>
    <t xml:space="preserve">Valor Matrícula </t>
  </si>
  <si>
    <t>Valor Total Matrículas Proyectadas</t>
  </si>
  <si>
    <t>CICLO I</t>
  </si>
  <si>
    <t>CICLO II</t>
  </si>
  <si>
    <t>TOTAL</t>
  </si>
  <si>
    <t>PRIMERO</t>
  </si>
  <si>
    <t>SEGUNDO</t>
  </si>
  <si>
    <t>TERCERO</t>
  </si>
  <si>
    <t>CUARTO</t>
  </si>
  <si>
    <t>QUINTO</t>
  </si>
  <si>
    <t>SEXTO</t>
  </si>
  <si>
    <t>SEPTIMO</t>
  </si>
  <si>
    <t>OCTAVO</t>
  </si>
  <si>
    <t>NOVENO</t>
  </si>
  <si>
    <t>DECIMO</t>
  </si>
  <si>
    <t>ONCE</t>
  </si>
  <si>
    <t>TOTAL MATRÍCULAS</t>
  </si>
  <si>
    <t>M A T R Í C U L A S   Y   P E N S I Ó N   C O L E G I O</t>
  </si>
  <si>
    <t>Curso</t>
  </si>
  <si>
    <t>Matrículas</t>
  </si>
  <si>
    <t>Pensiones</t>
  </si>
  <si>
    <t>Valor Total Matrículas</t>
  </si>
  <si>
    <t>Valor Total Pensiones</t>
  </si>
  <si>
    <t>Recargos Pagos Extemporáneos</t>
  </si>
  <si>
    <t>Valor Total Matrículas más Pensiones Proyectadas</t>
  </si>
  <si>
    <t>Número Estudiantes Año 2021</t>
  </si>
  <si>
    <t>Número Estudiantes Año 2022</t>
  </si>
  <si>
    <t>Valor Matrícula Anual</t>
  </si>
  <si>
    <t>Número de pagos anuales</t>
  </si>
  <si>
    <t>Valor Pensión Mensual</t>
  </si>
  <si>
    <t>JARDIN 1</t>
  </si>
  <si>
    <t>JARDIN 2</t>
  </si>
  <si>
    <t>TRANSICIÓN</t>
  </si>
  <si>
    <t>SÉPTIMO</t>
  </si>
  <si>
    <t>DÉCIMO</t>
  </si>
  <si>
    <t>Total Matrículas</t>
  </si>
  <si>
    <t>Total Pensiones</t>
  </si>
  <si>
    <t xml:space="preserve">Total Matrículas más Pensiones </t>
  </si>
  <si>
    <t>B E C A S   Y     D E S C U E N T O S</t>
  </si>
  <si>
    <t>Concepto</t>
  </si>
  <si>
    <t>BECAS</t>
  </si>
  <si>
    <t>DESCUENTOS</t>
  </si>
  <si>
    <t>DEVOLUCIONES</t>
  </si>
  <si>
    <t>TOTAL BECAS + DESCUENTOS + DEVOLUCIONES</t>
  </si>
  <si>
    <t>Número de Becas</t>
  </si>
  <si>
    <t>Valor de la Beca</t>
  </si>
  <si>
    <t>Total Becas</t>
  </si>
  <si>
    <t>Número de Descuentos</t>
  </si>
  <si>
    <t>Valor descuento</t>
  </si>
  <si>
    <t>Total Descuentos</t>
  </si>
  <si>
    <t>Número de Devoluciones</t>
  </si>
  <si>
    <t>Valor</t>
  </si>
  <si>
    <t>Total</t>
  </si>
  <si>
    <t>Becas Alcaldía</t>
  </si>
  <si>
    <t>Becas Consejo Directivo</t>
  </si>
  <si>
    <t>Becas Consiliatura</t>
  </si>
  <si>
    <t>Becas Convencionales Asproul hijos esposos de docentes</t>
  </si>
  <si>
    <t>Becas Convencionales Sinties empledos y beneficioasro</t>
  </si>
  <si>
    <t>Becas Por Excelencia mejor promedio</t>
  </si>
  <si>
    <t>Becas Convenios no hay</t>
  </si>
  <si>
    <t>Becas Egresados no usar</t>
  </si>
  <si>
    <t>Becas Otros Conceptos</t>
  </si>
  <si>
    <t>TOTAL BECAS</t>
  </si>
  <si>
    <t>Descuento Por Egresados (solo para posgardos)</t>
  </si>
  <si>
    <t>Descuentos Deportes</t>
  </si>
  <si>
    <t>Descuentos Pronto Pago</t>
  </si>
  <si>
    <t>Descuentos Grupo Familiar pregrado</t>
  </si>
  <si>
    <t>Descuentos Convenio Empresarial</t>
  </si>
  <si>
    <t>Descuento Monitorias pregrado</t>
  </si>
  <si>
    <t>Descuento Traslados Sedes</t>
  </si>
  <si>
    <t>Descuento Bono Estudiantil</t>
  </si>
  <si>
    <t>Descuento Asproul</t>
  </si>
  <si>
    <t>Descuento Damnificados</t>
  </si>
  <si>
    <t>Descuentos Pandemia COVID</t>
  </si>
  <si>
    <t>TOTAL DESCUENTOS</t>
  </si>
  <si>
    <t>DEVOLUCIONES DE MATRÍCULAS</t>
  </si>
  <si>
    <t>TOTAL BECAS Y DESCUENTOS</t>
  </si>
  <si>
    <t>O T R O S    P E C U N I A R I O S</t>
  </si>
  <si>
    <t>A C T I V I D A D E S    D E     P R O Y E C C I Ó N    S O C I A L   Y    E X T E N S I Ó N</t>
  </si>
  <si>
    <t>Valor proyectado pecuniarios</t>
  </si>
  <si>
    <t>Cantidad</t>
  </si>
  <si>
    <t>Valor Unitario</t>
  </si>
  <si>
    <t>Inscripciones Pregrado</t>
  </si>
  <si>
    <t>Cursos de extensión de Ingles - CLEUL</t>
  </si>
  <si>
    <t>Inscripciones Postgrados</t>
  </si>
  <si>
    <t>Cursos de extensión de Frances - CLEUL</t>
  </si>
  <si>
    <t>Certificados</t>
  </si>
  <si>
    <t>Cursos prueba Saber Pro</t>
  </si>
  <si>
    <t>Constancias</t>
  </si>
  <si>
    <t>Cursos De Idiomas Niños - Centro práctica social</t>
  </si>
  <si>
    <t>Programas Académicos Por Año/Semestre</t>
  </si>
  <si>
    <t>Cursos De Idiomas Adultos- Centro práctica social</t>
  </si>
  <si>
    <t>Programas Académicos Por Materia</t>
  </si>
  <si>
    <t>Cursos de ingles para estudiantes</t>
  </si>
  <si>
    <t>Derechos De Grado Privados</t>
  </si>
  <si>
    <t>Cursos Escuela Docentes - No Egresados</t>
  </si>
  <si>
    <t>Derechos De Grado Múltiples</t>
  </si>
  <si>
    <t>Diplomado Escuela de docentes - No egresados</t>
  </si>
  <si>
    <t>Habilitaciones</t>
  </si>
  <si>
    <t>Cursos Escuela Docentes - Egresados</t>
  </si>
  <si>
    <t>Paz Y Salvos</t>
  </si>
  <si>
    <t>Diplomado Escuela de docentes - Egresados</t>
  </si>
  <si>
    <t>Preparatorios</t>
  </si>
  <si>
    <t>Cursos Escuela Docentes - Estudiantes Ulibre</t>
  </si>
  <si>
    <t>Preparatorio Jornada Única</t>
  </si>
  <si>
    <t>Diplomado Escuela de docentes - Estudiantes Ulibre</t>
  </si>
  <si>
    <t>Supletorios</t>
  </si>
  <si>
    <t>Catedra Gerardo Molina Y Astronomía</t>
  </si>
  <si>
    <t>Diferidos</t>
  </si>
  <si>
    <t>Diplomados De Conciliación</t>
  </si>
  <si>
    <t>Validaciones</t>
  </si>
  <si>
    <t>Tutorías</t>
  </si>
  <si>
    <t>Cursos de Preparatorios</t>
  </si>
  <si>
    <t>Asesoría</t>
  </si>
  <si>
    <t>Cursos de Opción de Grado - Pregrado</t>
  </si>
  <si>
    <t>Consultorías</t>
  </si>
  <si>
    <t>Cursos de Vacaciones, Remediales o Nivelación</t>
  </si>
  <si>
    <t>Convenios</t>
  </si>
  <si>
    <t>Comercialización De Publicaciones</t>
  </si>
  <si>
    <t>TOTAL PECUNIARIOS</t>
  </si>
  <si>
    <t>TOTAL OTRAS ACTIVIDADES</t>
  </si>
  <si>
    <t xml:space="preserve">T O T A L   I N G R E S O S   D E   L A   U N I D A D </t>
  </si>
  <si>
    <t>UNIVERSIDAD LIBRE</t>
  </si>
  <si>
    <t>HERRAMIIENTA DE ELABORACIÓN DE PRESUPUESTO - PLANTILLA DE GASTOS MÁS INVERSIONES</t>
  </si>
  <si>
    <t>CENTRO DE COSTOS
COD. - NOMBRE</t>
  </si>
  <si>
    <t>PROYECTO O SUBPROYECTO</t>
  </si>
  <si>
    <t>METAS POR EJECUTAR AL CORTE DE JULIO DE 2021</t>
  </si>
  <si>
    <t>METAS DEL LARGO PLAZO</t>
  </si>
  <si>
    <t>ACTIVIDADES Y ACCIONES AÑO 2022 PARA EL PLAN DE ACCION SECCIONAL
(Registrar todas las actividades y/o acciones que requieran o no  asignación presupuestal)</t>
  </si>
  <si>
    <t>CRONOGRAMA AÑO 2022 (marcar con X el mes en que se termina la actividad)</t>
  </si>
  <si>
    <t>PLAN DE REGISTRO CALIFICADO QUE SE VINCULA CON LAS ACCIONES PROGRAMADAS PARA EL AÑO 2022 -  RESOLUCIÓN 21795 DE 2020</t>
  </si>
  <si>
    <t>METAS DE ASEGURAMIENTO DE LA CALIDAD ACADÉMICA - ACREDITACIóN - ACUERDO 02 DE 2020</t>
  </si>
  <si>
    <t>PRESUPUESTO AÑO 2022
(Valor proyectado por cuenta para el proyecto)</t>
  </si>
  <si>
    <t>NIVEL DE EDUCACION</t>
  </si>
  <si>
    <t>GASTO O INVERSIÓN</t>
  </si>
  <si>
    <t>CUENTA</t>
  </si>
  <si>
    <t>ÁREA O PROCESO MISIONAL</t>
  </si>
  <si>
    <t>Código</t>
  </si>
  <si>
    <t>Nombre</t>
  </si>
  <si>
    <t>2023</t>
  </si>
  <si>
    <t>2024</t>
  </si>
  <si>
    <t>E</t>
  </si>
  <si>
    <t>F</t>
  </si>
  <si>
    <t>M</t>
  </si>
  <si>
    <t>A</t>
  </si>
  <si>
    <t>J</t>
  </si>
  <si>
    <t>S</t>
  </si>
  <si>
    <t>O</t>
  </si>
  <si>
    <t>N</t>
  </si>
  <si>
    <t>D</t>
  </si>
  <si>
    <t>FACTOR</t>
  </si>
  <si>
    <t>CARACTERÍSTICA</t>
  </si>
  <si>
    <t>ACTIVIDADES ESPECÍFICAS DEL PROGRAMA</t>
  </si>
  <si>
    <t>ACCIONES DEL PLAN DE MEJORA SECCIONAL PARA EL PROCESO DE ACREDITACIÓN INSTITUCIONAL</t>
  </si>
  <si>
    <t>ACCIONES DEL PLAN DE MEJORA NACIONAL PARA EL PROCESO DE ACREDITACIÓN INSTITUCIONAL</t>
  </si>
  <si>
    <t>CODIGO</t>
  </si>
  <si>
    <t>NOMBRE</t>
  </si>
  <si>
    <t>VALOR PROYECTADO</t>
  </si>
  <si>
    <t>90010107 - Planeación Nacional</t>
  </si>
  <si>
    <t>10010101</t>
  </si>
  <si>
    <r>
      <rPr>
        <b/>
        <sz val="10"/>
        <color indexed="8"/>
        <rFont val="Arial"/>
        <family val="2"/>
      </rPr>
      <t>PROYECTO 1:</t>
    </r>
    <r>
      <rPr>
        <sz val="10"/>
        <color indexed="8"/>
        <rFont val="Arial"/>
        <family val="2"/>
      </rPr>
      <t xml:space="preserve"> RACIONALIZACION Y AMPLIACION DE LA COBERTURA DE PROGRAMAS</t>
    </r>
  </si>
  <si>
    <t>10010102</t>
  </si>
  <si>
    <r>
      <rPr>
        <b/>
        <sz val="10"/>
        <color indexed="8"/>
        <rFont val="Arial"/>
        <family val="2"/>
      </rPr>
      <t>PROYECTO 2:</t>
    </r>
    <r>
      <rPr>
        <sz val="10"/>
        <color indexed="8"/>
        <rFont val="Arial"/>
        <family val="2"/>
      </rPr>
      <t xml:space="preserve">  E-LEARNING</t>
    </r>
  </si>
  <si>
    <t>10020101</t>
  </si>
  <si>
    <r>
      <rPr>
        <b/>
        <sz val="10"/>
        <color indexed="8"/>
        <rFont val="Arial"/>
        <family val="2"/>
      </rPr>
      <t>PROYECTO 3:</t>
    </r>
    <r>
      <rPr>
        <sz val="10"/>
        <color indexed="8"/>
        <rFont val="Arial"/>
        <family val="2"/>
      </rPr>
      <t xml:space="preserve"> DOCENCIA CALIFICADA</t>
    </r>
  </si>
  <si>
    <t>10020102</t>
  </si>
  <si>
    <t>10020103</t>
  </si>
  <si>
    <r>
      <rPr>
        <b/>
        <sz val="10"/>
        <color indexed="8"/>
        <rFont val="Arial"/>
        <family val="2"/>
      </rPr>
      <t xml:space="preserve">PROYECTO 4: </t>
    </r>
    <r>
      <rPr>
        <sz val="10"/>
        <color indexed="8"/>
        <rFont val="Arial"/>
        <family val="2"/>
      </rPr>
      <t>ESCUELA DE FORMACIÓN PARA DOCENTES UNIVERSITARIOS</t>
    </r>
  </si>
  <si>
    <t>10030101</t>
  </si>
  <si>
    <r>
      <rPr>
        <b/>
        <sz val="10"/>
        <color indexed="8"/>
        <rFont val="Arial"/>
        <family val="2"/>
      </rPr>
      <t>PROYECTO 5</t>
    </r>
    <r>
      <rPr>
        <sz val="10"/>
        <color indexed="8"/>
        <rFont val="Arial"/>
        <family val="2"/>
      </rPr>
      <t>: SEGUIMIENTO Y ATENCIÓN ACADÉMICA ESTUDIANTES</t>
    </r>
  </si>
  <si>
    <t>10030102</t>
  </si>
  <si>
    <r>
      <rPr>
        <b/>
        <sz val="10"/>
        <color indexed="8"/>
        <rFont val="Arial"/>
        <family val="2"/>
      </rPr>
      <t xml:space="preserve">PROYECTO 6: </t>
    </r>
    <r>
      <rPr>
        <sz val="10"/>
        <color indexed="8"/>
        <rFont val="Arial"/>
        <family val="2"/>
      </rPr>
      <t>FOMENTO Y APOYO EXCELENCIA ESTUDIANTIL</t>
    </r>
  </si>
  <si>
    <t>10030103</t>
  </si>
  <si>
    <t>PROGRAMA DE PERMANENCIA CON CALIDAD</t>
  </si>
  <si>
    <t>10040101</t>
  </si>
  <si>
    <r>
      <rPr>
        <b/>
        <sz val="10"/>
        <color indexed="8"/>
        <rFont val="Arial"/>
        <family val="2"/>
      </rPr>
      <t>PROYECTO 7:</t>
    </r>
    <r>
      <rPr>
        <sz val="10"/>
        <color indexed="8"/>
        <rFont val="Arial"/>
        <family val="2"/>
      </rPr>
      <t xml:space="preserve"> AUTOEVALUACIÓN Y AUTOREGULACIÓN PARA LA MEJORA ACADÉMICA</t>
    </r>
  </si>
  <si>
    <t>10040102</t>
  </si>
  <si>
    <r>
      <rPr>
        <b/>
        <sz val="10"/>
        <color indexed="8"/>
        <rFont val="Arial"/>
        <family val="2"/>
      </rPr>
      <t xml:space="preserve">PROYECTO 8: </t>
    </r>
    <r>
      <rPr>
        <sz val="10"/>
        <color indexed="8"/>
        <rFont val="Arial"/>
        <family val="2"/>
      </rPr>
      <t>ACTUALIZACIÓN ACADÉMICA</t>
    </r>
  </si>
  <si>
    <t>10040103</t>
  </si>
  <si>
    <r>
      <rPr>
        <b/>
        <sz val="10"/>
        <color indexed="8"/>
        <rFont val="Arial"/>
        <family val="2"/>
      </rPr>
      <t xml:space="preserve">PROYECTO 9: </t>
    </r>
    <r>
      <rPr>
        <sz val="10"/>
        <color indexed="8"/>
        <rFont val="Arial"/>
        <family val="2"/>
      </rPr>
      <t>CUALIFICACIÓN DE LOS PROGRAMAS DE EDUCACIÓN PREESCOLAR, BÁSICA Y MEDIA</t>
    </r>
  </si>
  <si>
    <t>10040104</t>
  </si>
  <si>
    <r>
      <rPr>
        <b/>
        <sz val="10"/>
        <color indexed="8"/>
        <rFont val="Arial"/>
        <family val="2"/>
      </rPr>
      <t xml:space="preserve">PROYECTO 10: </t>
    </r>
    <r>
      <rPr>
        <sz val="10"/>
        <color indexed="8"/>
        <rFont val="Arial"/>
        <family val="2"/>
      </rPr>
      <t>UNA UNIVERSIDAD CON MODERNOS APOYOS TECNOLÓGICOS</t>
    </r>
  </si>
  <si>
    <t>10040105</t>
  </si>
  <si>
    <t>DESARROLLO DE BIBLIOTECAS - CRAI</t>
  </si>
  <si>
    <t>10050101</t>
  </si>
  <si>
    <r>
      <rPr>
        <b/>
        <sz val="10"/>
        <color indexed="8"/>
        <rFont val="Arial"/>
        <family val="2"/>
      </rPr>
      <t>PROYECTO 11:</t>
    </r>
    <r>
      <rPr>
        <sz val="10"/>
        <color indexed="8"/>
        <rFont val="Arial"/>
        <family val="2"/>
      </rPr>
      <t xml:space="preserve"> FORTALECIMIENTO Y CONSOLIDACIÓN DE LA INVESTIGACIÓN</t>
    </r>
  </si>
  <si>
    <t>10050102</t>
  </si>
  <si>
    <r>
      <rPr>
        <b/>
        <sz val="10"/>
        <color indexed="8"/>
        <rFont val="Arial"/>
        <family val="2"/>
      </rPr>
      <t xml:space="preserve">PROYECTO 12: </t>
    </r>
    <r>
      <rPr>
        <sz val="10"/>
        <color indexed="8"/>
        <rFont val="Arial"/>
        <family val="2"/>
      </rPr>
      <t>FOMENTO PRODUCCIÓN CIENTÍFICA Y ACADÉMICA</t>
    </r>
  </si>
  <si>
    <t>10060101</t>
  </si>
  <si>
    <r>
      <rPr>
        <b/>
        <sz val="10"/>
        <color indexed="8"/>
        <rFont val="Arial"/>
        <family val="2"/>
      </rPr>
      <t xml:space="preserve">PROYECTO 13: </t>
    </r>
    <r>
      <rPr>
        <sz val="10"/>
        <color indexed="8"/>
        <rFont val="Arial"/>
        <family val="2"/>
      </rPr>
      <t>FORTALECIMIENTO Y PROMOCIÓN DE LOS PRINCIPIOS INSTITUCIONALES</t>
    </r>
  </si>
  <si>
    <t>10060102</t>
  </si>
  <si>
    <t>CENTRO INSTITUCIONAL DE MEMORIA HISTÓRICA</t>
  </si>
  <si>
    <t>10070101</t>
  </si>
  <si>
    <r>
      <rPr>
        <b/>
        <sz val="10"/>
        <color indexed="8"/>
        <rFont val="Arial"/>
        <family val="2"/>
      </rPr>
      <t xml:space="preserve">PROYECTO 14: </t>
    </r>
    <r>
      <rPr>
        <sz val="10"/>
        <color indexed="8"/>
        <rFont val="Arial"/>
        <family val="2"/>
      </rPr>
      <t>ORGANIZACIÓN, INFRAESTRUCTURA Y FOMENTO PROYECCIÓN SOCIAL</t>
    </r>
  </si>
  <si>
    <t>10070102</t>
  </si>
  <si>
    <r>
      <rPr>
        <b/>
        <sz val="10"/>
        <color indexed="8"/>
        <rFont val="Arial"/>
        <family val="2"/>
      </rPr>
      <t xml:space="preserve">PROYECTO 15: </t>
    </r>
    <r>
      <rPr>
        <sz val="10"/>
        <color indexed="8"/>
        <rFont val="Arial"/>
        <family val="2"/>
      </rPr>
      <t>EDUCACIÓN CONTINUADA</t>
    </r>
  </si>
  <si>
    <t>10070103</t>
  </si>
  <si>
    <r>
      <rPr>
        <b/>
        <sz val="10"/>
        <color indexed="8"/>
        <rFont val="Arial"/>
        <family val="2"/>
      </rPr>
      <t xml:space="preserve">PROYECTO 16: </t>
    </r>
    <r>
      <rPr>
        <sz val="10"/>
        <color indexed="8"/>
        <rFont val="Arial"/>
        <family val="2"/>
      </rPr>
      <t>SISTEMA DE EGRESADOS E IMPACTO EN EL MEDIO</t>
    </r>
  </si>
  <si>
    <t>10080101</t>
  </si>
  <si>
    <r>
      <rPr>
        <b/>
        <sz val="10"/>
        <color indexed="8"/>
        <rFont val="Arial"/>
        <family val="2"/>
      </rPr>
      <t xml:space="preserve">PROYECTO 17: </t>
    </r>
    <r>
      <rPr>
        <sz val="10"/>
        <color indexed="8"/>
        <rFont val="Arial"/>
        <family val="2"/>
      </rPr>
      <t>FORTALECIMIENTO Y DESARROLLO DE LAS RELACIONES INTERINSTITUCIONALES</t>
    </r>
  </si>
  <si>
    <t>10080102</t>
  </si>
  <si>
    <r>
      <rPr>
        <b/>
        <sz val="10"/>
        <color indexed="8"/>
        <rFont val="Arial"/>
        <family val="2"/>
      </rPr>
      <t>PROYECTO 18:</t>
    </r>
    <r>
      <rPr>
        <sz val="10"/>
        <color indexed="8"/>
        <rFont val="Arial"/>
        <family val="2"/>
      </rPr>
      <t xml:space="preserve"> FOMENTO Y APOYO A LA MOVILIDAD Y CUALIFICACIÓN ACADÉMICA E INVESTIGATIVA DE DOCENTES Y ESTUDIANTES</t>
    </r>
  </si>
  <si>
    <t>10090101</t>
  </si>
  <si>
    <r>
      <rPr>
        <b/>
        <sz val="10"/>
        <color indexed="8"/>
        <rFont val="Arial"/>
        <family val="2"/>
      </rPr>
      <t>PROYECTO 19</t>
    </r>
    <r>
      <rPr>
        <sz val="10"/>
        <color indexed="8"/>
        <rFont val="Arial"/>
        <family val="2"/>
      </rPr>
      <t>: EXPANSIÓN Y CUALIFICACIÓN DE SERVICIOS Y PROGRAMAS DE BIENESTAR INSTITUCIONAL</t>
    </r>
  </si>
  <si>
    <t>10100101</t>
  </si>
  <si>
    <r>
      <rPr>
        <b/>
        <sz val="10"/>
        <color indexed="8"/>
        <rFont val="Arial"/>
        <family val="2"/>
      </rPr>
      <t>PROYECTO 20</t>
    </r>
    <r>
      <rPr>
        <sz val="10"/>
        <color indexed="8"/>
        <rFont val="Arial"/>
        <family val="2"/>
      </rPr>
      <t>: SISTEMA SIIG</t>
    </r>
  </si>
  <si>
    <t>90010111 - Dirección Nacional Calidad SGC</t>
  </si>
  <si>
    <t>10110101</t>
  </si>
  <si>
    <r>
      <rPr>
        <b/>
        <sz val="10"/>
        <color indexed="8"/>
        <rFont val="Arial"/>
        <family val="2"/>
      </rPr>
      <t>PROYECTO 21</t>
    </r>
    <r>
      <rPr>
        <sz val="10"/>
        <color indexed="8"/>
        <rFont val="Arial"/>
        <family val="2"/>
      </rPr>
      <t>: AMPLIACIÓN DEL ALCANCE DEL SISTEMA DE GESTIÓN DE CALIDAD</t>
    </r>
  </si>
  <si>
    <t xml:space="preserve"> Incorporar dentro del alcance del Sistema de Gestión de Calidad los procesos académico - administrativos del 100% de las facultades.</t>
  </si>
  <si>
    <t>Certificar el 100% de los procesos académicos, bajo la norma ISO 9001 y NTC 5906</t>
  </si>
  <si>
    <t>certificar el 60% de los procesos académicos, bajo la norma NTC 5906</t>
  </si>
  <si>
    <t>certificar el 100% de los procesos académicos, bajo la norma NTC 5906</t>
  </si>
  <si>
    <t>ajustar y actualizar procedimientos del sistema que incluya la facultad de ciencias de la salud</t>
  </si>
  <si>
    <t>X</t>
  </si>
  <si>
    <t>Definir procesos, desarrollar procedimientos y construir formatos que faciliten la aplicación de las políticas institucionales a través del Sistema de Gestión de Calidad</t>
  </si>
  <si>
    <t>ajustar y actualizar procedimientos del centro de conciliación</t>
  </si>
  <si>
    <t>Diseñar un procedimiento estándar para el análisis periódico de las pruebas Saber Pro en las facultades a partir de la política formulada por la Dirección Nacional de Aseguramiento de la calidad para ser aplicado a partir del 2020.</t>
  </si>
  <si>
    <t>Actualización de la política, objetivos y mapa de procesos</t>
  </si>
  <si>
    <t>Establecer procedimientos y herramientas para la operativizacion de las políticas para el desarrollo de la docencia, la investigación y la extensión o proyección social.</t>
  </si>
  <si>
    <t>Optimización de procesos mediante el software de calidad</t>
  </si>
  <si>
    <t>Actualización y ajuste de indicadores</t>
  </si>
  <si>
    <t>Capacitación a los líderes de procesos en las normas ISO 9001 / 31000 /19011 / 5801</t>
  </si>
  <si>
    <t>Asesoría técnica para el proceso de implementación</t>
  </si>
  <si>
    <t xml:space="preserve">Auditorias integradas de Gestión </t>
  </si>
  <si>
    <t>Revisión Gerencial Nacional / Seccional 2021</t>
  </si>
  <si>
    <t xml:space="preserve">Identificación y evaluación Riesgos </t>
  </si>
  <si>
    <t>Certificación  ISO 9001 al Sistema de Gestión de Calidad (Seccionales a Auditar Cali - Pereira - Bogotá)</t>
  </si>
  <si>
    <t>10110102</t>
  </si>
  <si>
    <r>
      <rPr>
        <b/>
        <sz val="10"/>
        <color indexed="8"/>
        <rFont val="Arial"/>
        <family val="2"/>
      </rPr>
      <t>PROYECTO 22</t>
    </r>
    <r>
      <rPr>
        <sz val="10"/>
        <color indexed="8"/>
        <rFont val="Arial"/>
        <family val="2"/>
      </rPr>
      <t>: LA UNIVERSIDAD ORIENTADA AL SERVICIO DE LA COMUNIDAD UNILIBRISTA</t>
    </r>
  </si>
  <si>
    <t xml:space="preserve">Mejorar el nivel de percepción de servicio en un 84% por parte de la comunidad Unilibrista. </t>
  </si>
  <si>
    <t xml:space="preserve">Mejorar el nivel de percepción de servicio en un 85% por parte de la comunidad Unilibrista. </t>
  </si>
  <si>
    <t xml:space="preserve">Mejorar el nivel de percepción de servicio en un 90% por parte de la comunidad Unilibrista. </t>
  </si>
  <si>
    <t xml:space="preserve">Mejorar el nivel de percepción de servicio en un 95% por parte de la comunidad Unilibrista. </t>
  </si>
  <si>
    <t>Capacitación al personal administrativo sobre atención al cliente</t>
  </si>
  <si>
    <t>Diseñar e implementar sistema de encuestas de evaluación y satisfacción del servicio en tiempo real.</t>
  </si>
  <si>
    <t>campañas de sensibilización sobre atención al usuarios</t>
  </si>
  <si>
    <t>Robustecer e integrar el sistema de atención al ciudadano.</t>
  </si>
  <si>
    <t>Análisis de partes interesadas para identificar sus necesidades y expectativas</t>
  </si>
  <si>
    <t>Implementación del Manual de Buenas Prácticas de atención al Usuario.</t>
  </si>
  <si>
    <t>Diseñar estrategias para dar cumplimiento a esas necesidades y expectativas de las partes interesadas</t>
  </si>
  <si>
    <t>Actualizar el Manual de Buenas Prácticas</t>
  </si>
  <si>
    <t>Establecer Protocolo atención personas en situación de discapacidad</t>
  </si>
  <si>
    <t>Implementar Acciones y actividades en los procesos para personas en situación de discapacidad</t>
  </si>
  <si>
    <t>Garantizar que el 100% de los directivos y trabajadores administrativos cuenten con las competencias de orientación al cliente necesarias, mediante la redefinición de los procesos de selección y capacitación.</t>
  </si>
  <si>
    <t>Garantizar que el 80% de los directivos y trabajadores administrativos cuenten con las competencias de orientación al cliente necesarias, mediante la redefinición de los procesos de selección y capacitación.</t>
  </si>
  <si>
    <t>Garantizar que el 90% de los directivos y trabajadores administrativos cuenten con las competencias de orientación al cliente necesarias, mediante la redefinición de los procesos de selección y capacitación.</t>
  </si>
  <si>
    <t>Revisar, ajustar e implementar a nivel nacional procedimiento de selección y contratación de personal administrativo, con el cumplimiento de los perfiles y descripciones de los cargos</t>
  </si>
  <si>
    <t xml:space="preserve">Revisar, ajustar e implementar a nivel nacional procedimiento de gestión del talento humano, el cual, incluya aprobación del plan de formación  y/o capacitación con su respectivo seguimiento a las acciones planteadas y el presupuesto ejecutado. </t>
  </si>
  <si>
    <t>Alcanzar un Nivel de 3 a 4 de Madurez dentro de la calificación establecida por la Norma ISO 9004.</t>
  </si>
  <si>
    <t>Alcanzar un Nivel de 3 de Madurez dentro de la calificación establecida por la Norma ISO 9004.</t>
  </si>
  <si>
    <t>Alcanzar un Nivel de 3,5 de Madurez dentro de la calificación establecida por la Norma ISO 9004.</t>
  </si>
  <si>
    <t>Alcanzar un Nivel d 4 de Madurez dentro de la calificación establecida por la Norma ISO 9004.</t>
  </si>
  <si>
    <t>Asegurar que los objetivos del SGC, estén alineados con él direccionamiento estratégico, para él logro de las metas a mediano y largo plazo.</t>
  </si>
  <si>
    <t xml:space="preserve">Establecer directrices y conceptos de innovación al interior de la Universidad </t>
  </si>
  <si>
    <t>Medir la innovación al interior de la Universidad según el manual de Oslo según sus diferentes niveles, mediante cambios en la tecnología, los procesos, la organización, el sistema de gestión, y el modelo de negocio de la organización.</t>
  </si>
  <si>
    <t>Establecer indicadores claves de desempeño al interior de la Universidad, que estén alineado a la Misión, Visión y estrategia.</t>
  </si>
  <si>
    <t>Establecer e implementar la política de incentivos para la generación de ideas por parte del 90% de los trabajadores.</t>
  </si>
  <si>
    <t>Establecer política de Innovación y creatividad para la generación de ideas por parte de los trabajadores</t>
  </si>
  <si>
    <t>Implementar política de Innovación y creatividad para la generación de ideas por parte de los trabajadores</t>
  </si>
  <si>
    <t xml:space="preserve">Establecer e incorporar  Modelo de Innovación y creatividad teniendo en cuenta la NTC 5801 - Sistema de Gestión de la Innovación </t>
  </si>
  <si>
    <t xml:space="preserve">Capacitación y talleres de Innovación / Creatividad / NTC 5801 - Sistema de Gestión de la Innovación </t>
  </si>
  <si>
    <t xml:space="preserve"> Establecer Metodología para la Identificación y definición de ideas y oportunidades</t>
  </si>
  <si>
    <t xml:space="preserve"> Establecer Metodología para analizar y seleccionar iniciativas de Innovación</t>
  </si>
  <si>
    <t>Establecer Metodología para gestionar los proyectos de Innovación y creatividad</t>
  </si>
  <si>
    <t>Establecer indicadores para la medición de los procesos de  Innovación y creatividad</t>
  </si>
  <si>
    <t>Establecer acciones de mejoramiento del Modelo de Innovación y Creatividad</t>
  </si>
  <si>
    <t>10110103</t>
  </si>
  <si>
    <r>
      <rPr>
        <b/>
        <sz val="10"/>
        <color indexed="8"/>
        <rFont val="Arial"/>
        <family val="2"/>
      </rPr>
      <t>PROYECTO 23</t>
    </r>
    <r>
      <rPr>
        <sz val="10"/>
        <color indexed="8"/>
        <rFont val="Arial"/>
        <family val="2"/>
      </rPr>
      <t>: SISTEMA INTEGRADO DE GESTIÓN</t>
    </r>
  </si>
  <si>
    <t>A 2021, diseñar e implementar el 100% del Sistema Integrado de Gestión.</t>
  </si>
  <si>
    <t>Diseñar e implementar el 100% del Sistema Integrado de Gestión a Nivel Nacional.</t>
  </si>
  <si>
    <t>Certificar el Sistema Integrado de Gestión a Nivel Nacional</t>
  </si>
  <si>
    <t>Mantener y mejorar el Sistema Integrado de Gestión a Nivel Nacional</t>
  </si>
  <si>
    <t xml:space="preserve">Establecer la Política y Objetivos Integrados de Gestión </t>
  </si>
  <si>
    <t xml:space="preserve">Socialización Política y Objetivos Integrados de Gestión </t>
  </si>
  <si>
    <t>Alineación de Indicadores de los SIG.</t>
  </si>
  <si>
    <t>Establecer procedimientos estandarizados e Integrados  a nivel Nacional</t>
  </si>
  <si>
    <t xml:space="preserve">Realizar Auditorias e Inspecciones Integradas de Gestión </t>
  </si>
  <si>
    <t>Optimización y Sistematización de mediante el software SGC - SST - SGA - SGI</t>
  </si>
  <si>
    <t>Revisión Gerencial Nacional de los Sistemas Integrados de Gestión
2021</t>
  </si>
  <si>
    <t>Formación de Auditores Integrales de Gestión ISO 9001 / 14001 / 45001</t>
  </si>
  <si>
    <t>10110104</t>
  </si>
  <si>
    <t>Sistema de Gestión de Seguridad y Salud en el Trabajo</t>
  </si>
  <si>
    <t>10110105</t>
  </si>
  <si>
    <t>Sistema de Gestión Ambiental</t>
  </si>
  <si>
    <t>Implementar el 100% de los procesos de Gestión Ambiental dentro del Sistema de Gestión de la Calidad.</t>
  </si>
  <si>
    <t>Implementar el 100% del Sistema Gestión Ambiental a Nivel Nacional.</t>
  </si>
  <si>
    <t>Certificar el Sistema de Gestión Ambiental a nivel Nacional</t>
  </si>
  <si>
    <t>Mantener y mejorar el Sistema de Gestión Ambiental a nivel Nacional</t>
  </si>
  <si>
    <t>Definir Política ambiental Actualizada de a cuerdo a los aspectos ambientales generados a nivel nacional</t>
  </si>
  <si>
    <t>Socialización Política y Objetivos del Sistema de Gestión Ambienta</t>
  </si>
  <si>
    <t xml:space="preserve">Definir Aspectos Ambientales a Nivel Nacional </t>
  </si>
  <si>
    <t xml:space="preserve">Definir Programas Metas e indicadores Ambientales a Nivel Nacional </t>
  </si>
  <si>
    <t>Alineación de Indicadores del Sistema de Gestión Ambiental</t>
  </si>
  <si>
    <t>Estandarización de Indicadores Sistema de Gestión Ambiental</t>
  </si>
  <si>
    <t>Establecer procedimientos estandarizados e Integrados del S.G.A a nivel Nacional</t>
  </si>
  <si>
    <t>Revisión estándares legales y actualización normativa requerida a nivel Nacional</t>
  </si>
  <si>
    <t>Planteamiento de proyectos del S.G.A a nivel nacional</t>
  </si>
  <si>
    <t>Asesoría técnica para el proceso de implementación de S.G.A.</t>
  </si>
  <si>
    <t>Optimización y Sistematización de mediante el software S.G.A</t>
  </si>
  <si>
    <t>10110106</t>
  </si>
  <si>
    <t>Sistema de Gestión para la Seguridad Informática</t>
  </si>
  <si>
    <t>10110107</t>
  </si>
  <si>
    <t>Sistema de Gastón Documental</t>
  </si>
  <si>
    <t>Sistema de Gestión Documental</t>
  </si>
  <si>
    <t>10110109</t>
  </si>
  <si>
    <t>Contingencia COVID - Utilización Excedentes</t>
  </si>
  <si>
    <t>10120101</t>
  </si>
  <si>
    <r>
      <rPr>
        <b/>
        <sz val="10"/>
        <color indexed="8"/>
        <rFont val="Arial"/>
        <family val="2"/>
      </rPr>
      <t xml:space="preserve">PROYECTO 24: </t>
    </r>
    <r>
      <rPr>
        <sz val="10"/>
        <color indexed="8"/>
        <rFont val="Arial"/>
        <family val="2"/>
      </rPr>
      <t>ORGANIZACIÓN Y GESTIÓN</t>
    </r>
  </si>
  <si>
    <t>10120102</t>
  </si>
  <si>
    <r>
      <rPr>
        <b/>
        <sz val="10"/>
        <color indexed="8"/>
        <rFont val="Arial"/>
        <family val="2"/>
      </rPr>
      <t>PROYECTO 25:</t>
    </r>
    <r>
      <rPr>
        <sz val="10"/>
        <color indexed="8"/>
        <rFont val="Arial"/>
        <family val="2"/>
      </rPr>
      <t xml:space="preserve"> FUENTES DE NEGOCIACIÓN Y ESTRATEGIAS DE FORTALECIMIENTO Y CONTROL FINANCIERO</t>
    </r>
  </si>
  <si>
    <t>10130101</t>
  </si>
  <si>
    <r>
      <rPr>
        <b/>
        <sz val="10"/>
        <color indexed="8"/>
        <rFont val="Arial"/>
        <family val="2"/>
      </rPr>
      <t>PROYECTO 26:</t>
    </r>
    <r>
      <rPr>
        <sz val="10"/>
        <color indexed="8"/>
        <rFont val="Arial"/>
        <family val="2"/>
      </rPr>
      <t xml:space="preserve"> DESARROLLO DE LA INFRAESTRUCTURA</t>
    </r>
  </si>
  <si>
    <t>10130102</t>
  </si>
  <si>
    <r>
      <rPr>
        <b/>
        <sz val="10"/>
        <color indexed="8"/>
        <rFont val="Arial"/>
        <family val="2"/>
      </rPr>
      <t xml:space="preserve">PROYECTO 27: </t>
    </r>
    <r>
      <rPr>
        <sz val="10"/>
        <color indexed="8"/>
        <rFont val="Arial"/>
        <family val="2"/>
      </rPr>
      <t>GESTIÓN DE TIC</t>
    </r>
  </si>
  <si>
    <t>10140101</t>
  </si>
  <si>
    <r>
      <rPr>
        <b/>
        <sz val="10"/>
        <color indexed="8"/>
        <rFont val="Arial"/>
        <family val="2"/>
      </rPr>
      <t>PROYECTO 28:</t>
    </r>
    <r>
      <rPr>
        <sz val="10"/>
        <color indexed="8"/>
        <rFont val="Arial"/>
        <family val="2"/>
      </rPr>
      <t xml:space="preserve"> MERCADEO E IMAGEN CORPORATIVA</t>
    </r>
  </si>
  <si>
    <t>03010102</t>
  </si>
  <si>
    <t>GASTOS DE ADMINISTRACIÓN Y ACADÉMICOS</t>
  </si>
  <si>
    <t>03010106</t>
  </si>
  <si>
    <t>FONDO DE SOSTENIBILIDAD ICETEX</t>
  </si>
  <si>
    <t>+</t>
  </si>
  <si>
    <t>TIPO DE PRESUPUESTO</t>
  </si>
  <si>
    <t>AREA</t>
  </si>
  <si>
    <t>CUENTAS</t>
  </si>
  <si>
    <t>PROYECTOS</t>
  </si>
  <si>
    <t>CENTRO DE COSTOS</t>
  </si>
  <si>
    <t>GASTO</t>
  </si>
  <si>
    <t>DOCENCIA</t>
  </si>
  <si>
    <t>02</t>
  </si>
  <si>
    <t>5105210101 - Gastos de Viaje   - Viaticos</t>
  </si>
  <si>
    <t>PROY. 1: RACIONALIZACION Y AMPLIACION DE LA COBERTURA PROGRAMAS DE PREGRADO Y POSGRADO</t>
  </si>
  <si>
    <t>01010101 - Preescolar</t>
  </si>
  <si>
    <t>Pregrado</t>
  </si>
  <si>
    <t>Plan de internacionalización (condición Aspectos Curriculares)</t>
  </si>
  <si>
    <t>INVERSIÓN</t>
  </si>
  <si>
    <t>INVESTIGACIÓN</t>
  </si>
  <si>
    <t>03</t>
  </si>
  <si>
    <t>5105660101 - Actividades Culturales y Deportivas  - Gastos Deportivos y de Recreacion</t>
  </si>
  <si>
    <t>PROY. 2: PROYECTO E-LEARNING</t>
  </si>
  <si>
    <t>01010102 - Basica</t>
  </si>
  <si>
    <t>Posgrados</t>
  </si>
  <si>
    <t>Plan de Investigación (condición Investigación, Innovación y/o Creación Artística y Cultural)</t>
  </si>
  <si>
    <t>INTERNACIONALIZACIÓN</t>
  </si>
  <si>
    <t>10</t>
  </si>
  <si>
    <t>5105660102 - Actividades Culturales y Deportivas  - Actividades Culturales</t>
  </si>
  <si>
    <t>PROY. 3. DOCENCIA CALIFICADA</t>
  </si>
  <si>
    <t>01010103 - Media</t>
  </si>
  <si>
    <t>Investigación</t>
  </si>
  <si>
    <t>Plan de formación docente (condición Profesores)</t>
  </si>
  <si>
    <t>PROYECCIÓN SOCIAL</t>
  </si>
  <si>
    <t>09</t>
  </si>
  <si>
    <t>5105660103 - Actividades Culturales y Deportivas  - Actividades Deportivas</t>
  </si>
  <si>
    <t>PROY. 4. ESCUELA DE FORMACION PARA DOCENTES UNIVERSITARIOS</t>
  </si>
  <si>
    <t>01010104 - Secundaria</t>
  </si>
  <si>
    <t>Extensiva</t>
  </si>
  <si>
    <t>Plan de mantenimiento, actualización y reposición de medios educativos (condición Medios Educativos) </t>
  </si>
  <si>
    <t>EXTENSIÓN</t>
  </si>
  <si>
    <t>04</t>
  </si>
  <si>
    <t>5110050101 - Honorarios     - Junta Directiva</t>
  </si>
  <si>
    <t>PROY. 5. SEGUIMIENTO Y ATENCION ACADEMICA DE ESTUDIANTES</t>
  </si>
  <si>
    <t>02010101 - Medicina</t>
  </si>
  <si>
    <t>Administración</t>
  </si>
  <si>
    <t>Preescolar</t>
  </si>
  <si>
    <t>Plan de desarrollo, mantenimiento, actualización, renovación y reposición de infraestructura física y tecnológica (condición Infraestructura Física y Tecnológica)  </t>
  </si>
  <si>
    <t>EGRESADOS</t>
  </si>
  <si>
    <t>08</t>
  </si>
  <si>
    <t>5110100101 - Honorarios     - Revisoria Fiscal</t>
  </si>
  <si>
    <t>PROY. 6. FOMENTO Y APOYO A LA EXCELENCIA ESTUDIANTIL</t>
  </si>
  <si>
    <t>02010102 - Enfermería</t>
  </si>
  <si>
    <t>Primaria</t>
  </si>
  <si>
    <t>Plan de relación con el sector externo (condición de calidad Relación con el sector externo</t>
  </si>
  <si>
    <t>BIENESTAR INSTITUCIONAL</t>
  </si>
  <si>
    <t>06</t>
  </si>
  <si>
    <t>5110150101 - Honorarios     - Auditoria Externa</t>
  </si>
  <si>
    <t>02010103 - Fisioterapia</t>
  </si>
  <si>
    <t>Media Académica</t>
  </si>
  <si>
    <t>ADMINISTRACIÓN ACADÉMICA</t>
  </si>
  <si>
    <t>05</t>
  </si>
  <si>
    <t>5110200101 - Honorarios     - Avaluos</t>
  </si>
  <si>
    <t>PROY. 7. AUTOEVALUACION Y AUTORREGULACION PARA LA MEJORA PERMANENTE DE LA CALIDAD ACADEMICA</t>
  </si>
  <si>
    <t>02010104 - Instrumentacion Quirurgica</t>
  </si>
  <si>
    <t>Secundaria</t>
  </si>
  <si>
    <t>ADMINISTRACIÓN INSTITUCIONAL</t>
  </si>
  <si>
    <t>07</t>
  </si>
  <si>
    <t>5110250101 - Honorarios     - Asesoria Juridica</t>
  </si>
  <si>
    <t>PROY. 8. ACTUALIZACION ACADEMICA</t>
  </si>
  <si>
    <t>02010105 - Bacteriología</t>
  </si>
  <si>
    <t>AUTORIDADES NACIONALES</t>
  </si>
  <si>
    <t>01</t>
  </si>
  <si>
    <t>5110350101 - Honorarios     - Asesoria Tecnica</t>
  </si>
  <si>
    <t>PROY. 9. CUALIFICACION DE LOS PROGRAMAS DE EDUCACION PREESCOLAR, BASICA Y MEDIA</t>
  </si>
  <si>
    <t>02010106 - Microbiología</t>
  </si>
  <si>
    <t>Tecnología</t>
  </si>
  <si>
    <t>5110959502 - Honorarios     - Personal de la Salud</t>
  </si>
  <si>
    <t>PROY. 10 UNA UNIVERSIDAD CON MODERNOS APOYOS TECNOLOGICOS Y DIDACTICOS AL SERVICIO DE LA ACADEMICA</t>
  </si>
  <si>
    <t>02010107 - Psicología</t>
  </si>
  <si>
    <t>5110959595 - Honorarios     - Otros Servicios Profesionales</t>
  </si>
  <si>
    <t>02010108 - Nutrición y Dietética</t>
  </si>
  <si>
    <t>5115050101 - Impuestos     - Industria  y  Comercio</t>
  </si>
  <si>
    <t>PROY. 11. FORTALECIMIENTO Y CONSOLIDACION DE LA INVESTIGACION CIENTIFICA Y FORMATIVA EN LA U LIBRE</t>
  </si>
  <si>
    <t>02020101 - Esp. en Cirugia General</t>
  </si>
  <si>
    <t>5115100101 - Impuestos     - De Timbres</t>
  </si>
  <si>
    <t>PROY. 12. FOMENTO A LA PRODUCCION CIENTIFICA Y ACADEMICA</t>
  </si>
  <si>
    <t>02020102 - Esp. en Ginecología y Obstetricia</t>
  </si>
  <si>
    <t>5115150101 - Impuestos     - A La Propiedad Raiz</t>
  </si>
  <si>
    <t>PROY. 13. FORTALECIMIENTO Y PROMOCION DE LOS PRINCIPIOS INSTITUCIONALES Y DEL SENTIDO DE IDENTIDAD Y PERTINENCIA</t>
  </si>
  <si>
    <t>02020103 - Esp. en Medicina Familiar</t>
  </si>
  <si>
    <t>5115250101 - Impuestos     - De Valorizacion</t>
  </si>
  <si>
    <t>Centro Institucional de Memoria Historica</t>
  </si>
  <si>
    <t>02020104 - Esp. en Medicina Interna</t>
  </si>
  <si>
    <t>5115400101 - Impuestos     - De Vehiculos</t>
  </si>
  <si>
    <t>PROY. 14. ORGANIZACIÓN, INFRAESTRUCTURA Y FOMENTO DE LA PROYECCIÓN SOCIAL PARA EL DESARROLLO NACIONAL Y REGIONAL</t>
  </si>
  <si>
    <t>02020105 - Esp. en Orientación y Ed. Sexual</t>
  </si>
  <si>
    <t>5115450101 - Impuestos     - Impuesto al consumo 8% ley 1607-2012</t>
  </si>
  <si>
    <t>PROY. 15. EDUCACION CONTINUADA</t>
  </si>
  <si>
    <t>02020106 - Esp. en Pediatría</t>
  </si>
  <si>
    <t>5115959501 - Impuestos     - Estampilla Pro - Hospt. Universitario</t>
  </si>
  <si>
    <t>PROY. 16. SISTEMA DE EGRESADOS E IMPACTO EN EL MEDIO</t>
  </si>
  <si>
    <t>02020107 - Esp. en Seguridad y Salud en el Trabajo</t>
  </si>
  <si>
    <t>5115959502 - Impuestos     - Estampilla Pro-Dot y  Des Terc Edad</t>
  </si>
  <si>
    <t>10070301</t>
  </si>
  <si>
    <t>Centro de Eventos - Cali</t>
  </si>
  <si>
    <t>02020108 - Esp. en Epidemiología</t>
  </si>
  <si>
    <t>5115959503 - Impuestos     - Estampilla Procultura</t>
  </si>
  <si>
    <t>PROY. 17. FORTALECIMIENTO Y DESARROLLO DE LAS RELACIONES INTERISTITUCIONALES</t>
  </si>
  <si>
    <t>02020109 - Esp. en Gerencia de Servicios de Salud</t>
  </si>
  <si>
    <t>5115959595 - Impuestos     - Otros</t>
  </si>
  <si>
    <t>PROY. 18. FOMENTO Y APOYO A LA MOVILIDAD Y CUALIFICACIÓN ACADÉMICA E INVESTIGATIVA DE DOCENTES Y ESTUDIANTES</t>
  </si>
  <si>
    <t>02020110 - Esp. en Cirugía Plástica</t>
  </si>
  <si>
    <t>5120050101 - Arrendamientos     - Terrenos</t>
  </si>
  <si>
    <t>PROY. 19. EXPANSIÓN Y CUALIFICACIÓN DE SERVICIOS Y PROGRAMAS DE BIENESTAR INSTITUCIONAL</t>
  </si>
  <si>
    <t>02020111 - Esp. en Lab. Clínico Hema y bc</t>
  </si>
  <si>
    <t>5120100101 - Arrendamientos     - Edificios</t>
  </si>
  <si>
    <t>PROY. 20. SISTEMA SISTEMAS INTEGRADO DE INFORMACION GERENCIAL SIIG-SIGUL</t>
  </si>
  <si>
    <t>02020112 - Esp. en Auditoria de Servicios de Salud</t>
  </si>
  <si>
    <t>5120150101 - Arrendamientos     - Maquinaria Y Equipo</t>
  </si>
  <si>
    <t>PROY. 21. AMPLIACIÓN DEL ALCANCE DEL SISTEMA DE GESTIÓN DE CALIDAD</t>
  </si>
  <si>
    <t>02020113 - Esp. Gerencia y Control de Riesgos</t>
  </si>
  <si>
    <t>5120200101 - Arrendamientos     - Muebles Y Enseres</t>
  </si>
  <si>
    <t>PROY. 22. LA UNIVERSIDAD ORIENTADA AL SERVICIO DE LA COMUNIDAD UNILIBRISTA</t>
  </si>
  <si>
    <t>02020114 - Esp. Acondicionamiento Fisico para la Salud</t>
  </si>
  <si>
    <t>5120200102 - Arrendamientos     - Equipo</t>
  </si>
  <si>
    <t>PROY. 23. SISTEMA INTEGRADO DE GESTIÓN</t>
  </si>
  <si>
    <t>02020115 - Esp. en Entrenamiento Deportivo</t>
  </si>
  <si>
    <t>5120200195 - Arrendamientos     - Otros</t>
  </si>
  <si>
    <t>02020116 - Esp. Hematología y Oncología Clínica</t>
  </si>
  <si>
    <t>5120250101 - Arrendamientos     - Equipos de Procesamiento de Datos</t>
  </si>
  <si>
    <t>02020117 - Esp. Buenas practicas agropecuarias</t>
  </si>
  <si>
    <t>5120250102 - Arrendamientos     - Equipos De Telecomunicaciones</t>
  </si>
  <si>
    <t>02020118 - Esp. Seguridad y Salud en el Trabajo, Gerencia y Control de Riesgos</t>
  </si>
  <si>
    <t>5120250103 - Arrendamientos     - Equipos De Radio</t>
  </si>
  <si>
    <t>02020119 - Esp. en Psiquiatría</t>
  </si>
  <si>
    <t>5120250104 - Arrendamientos     - Lineas Telefonicas</t>
  </si>
  <si>
    <t>10110108</t>
  </si>
  <si>
    <t>Sistema de Garantia de Calidad SOGC - Facultades Ciencias de la Salud</t>
  </si>
  <si>
    <t>02020120 - Esp. en Ortopedia y Traumatología</t>
  </si>
  <si>
    <t>5120250195 - Arrendamientos     - Otros</t>
  </si>
  <si>
    <t>Contingencia COVID - Utilizacion Excdentres</t>
  </si>
  <si>
    <t>02020121 - Esp. en Dermatología</t>
  </si>
  <si>
    <t>5120300101 - Arrendamientos     - Medico</t>
  </si>
  <si>
    <t>PROY. 24. ORGANIZACIÓN Y GESTIÓN</t>
  </si>
  <si>
    <t>02020122 - Esp. en Derecho Médico</t>
  </si>
  <si>
    <t>5120300102 - Arrendamientos     - Odontologico</t>
  </si>
  <si>
    <t>PROY. 25. FUENTES DE FINANCIACIÓN Y ESTRATEGIAS DE FORTALECIMIENTO Y CONTROL FINANCIERO</t>
  </si>
  <si>
    <t>02030101 - Maestría Microbiologia Molecular</t>
  </si>
  <si>
    <t>5120300103 - Arrendamientos     - Laboratorio</t>
  </si>
  <si>
    <t>PROY. 26. DESAROLLO DE LA INFRAESTRUCTURA</t>
  </si>
  <si>
    <t>02030102 - Maestría en Gerencia de Servicios de Salud</t>
  </si>
  <si>
    <t>5120300104 - Arrendamientos     - Instrumental</t>
  </si>
  <si>
    <t>PROY. 27. GESTIÓN DE TIC</t>
  </si>
  <si>
    <t>02030103 - Maestría en Salud Ocupacional</t>
  </si>
  <si>
    <t>5120300195 - Arrendamientos     - Otros</t>
  </si>
  <si>
    <t>PROY. 28. MERCADEO E IMAGEN CORPORATIVA</t>
  </si>
  <si>
    <t>02030104 - Maestría en Epidemiología</t>
  </si>
  <si>
    <t>5120400101 - Arrendamientos     - Autos Camionetas y Camperos</t>
  </si>
  <si>
    <t>02030105 - Maestría en Seguridad y Salud en el Trabajo</t>
  </si>
  <si>
    <t>5120600101 - Arrendamientos     - Instalaciones Para Agua y Energia</t>
  </si>
  <si>
    <t>02030106 - Maestría en Biotecnología</t>
  </si>
  <si>
    <t>5120600102 - Arrendamientos     - Acueducto, Acequias y Canalizaciones</t>
  </si>
  <si>
    <t>02030107 - Maestría en Salud Pública</t>
  </si>
  <si>
    <t>5120600103 - Arrendamientos     - Plantas De Generacion Hidraulica</t>
  </si>
  <si>
    <t>02030108 - Maestría en Gestión de la Seguridad y Salud en el Trabajo</t>
  </si>
  <si>
    <t>5120600104 - Arrendamientos     - Plantas De Generacion Diesel, Gasolina</t>
  </si>
  <si>
    <t>03010101 - Derecho Calendario A</t>
  </si>
  <si>
    <t>5120600105 - Arrendamientos     - Redes De Distribucion</t>
  </si>
  <si>
    <t>03010102 - Derecho Calendario B</t>
  </si>
  <si>
    <t>5120600195 - Arrendamientos     - Otros</t>
  </si>
  <si>
    <t>03010103 - Consultorio Jurídico</t>
  </si>
  <si>
    <t>5120700101 - Arrendamientos     - Semovientes</t>
  </si>
  <si>
    <t>03010104 - Centro de conciliación</t>
  </si>
  <si>
    <t>5120959595 - Arrendamientos     - Otros</t>
  </si>
  <si>
    <t>03010105 - Sociología</t>
  </si>
  <si>
    <t>5125050101 - Contribuciones y Afiliaciones   - Contribuciones</t>
  </si>
  <si>
    <t>03010106 - Trabajo Social</t>
  </si>
  <si>
    <t>5125100101 - Contribuciones y Afiliaciones   - Afiliaciones Y Sostenimiento</t>
  </si>
  <si>
    <t>03010107 - Comunicación Corporativa y Relaciones Públicas</t>
  </si>
  <si>
    <t>5130050101 - Seguros     - Manejo</t>
  </si>
  <si>
    <t>03010108 - Derecho Semestralizado</t>
  </si>
  <si>
    <t>5130100101 - Seguros     - Cumplimiento</t>
  </si>
  <si>
    <t>03020101 - Esp. en Ciencias Forenses y Técnica Probatoria</t>
  </si>
  <si>
    <t>5130150101 - Seguros     - Corriente Debil</t>
  </si>
  <si>
    <t>03020102 - Esp. en Derecho Administrativo</t>
  </si>
  <si>
    <t>5130250101 - Seguros     - Incendio</t>
  </si>
  <si>
    <t>03020103 - Esp. en Derecho Comercial</t>
  </si>
  <si>
    <t>5130300101 - Seguros     - Terremoto</t>
  </si>
  <si>
    <t>03020104 - Esp. en Derecho Constitucional</t>
  </si>
  <si>
    <t>5130350101 - Seguros     - Sustraccion y Hurto</t>
  </si>
  <si>
    <t>03020105 - Esp. en Derecho de Familia</t>
  </si>
  <si>
    <t>5130400101 - Seguros     - Flota y Equipo De Transporte</t>
  </si>
  <si>
    <t>03020106 - Esp. en Derecho Laboral</t>
  </si>
  <si>
    <t>5130450101 - Seguros     - Poliza Estudiantil</t>
  </si>
  <si>
    <t>03020107 - Esp. en Derecho Penal y Criminología</t>
  </si>
  <si>
    <t>5130600101 - Seguros     - Responsabilidad Civil y Extracontractual</t>
  </si>
  <si>
    <t>03020108 - Esp. en Derecho Procesal</t>
  </si>
  <si>
    <t>5130700101 - Seguros     - Rotura De Maquinaria</t>
  </si>
  <si>
    <t>03020109 - Esp. en Derecho Público Financiero</t>
  </si>
  <si>
    <t>5130750101 - Seguros     - Obligatorio Accidente De Transito</t>
  </si>
  <si>
    <t>03020110 - Esp. en Toxicología Laboral</t>
  </si>
  <si>
    <t>5130800101 - Seguros     - Lucro Cesante</t>
  </si>
  <si>
    <t>03020111 - Esp. en Derecho Inmobiliario, Notarial y Urbanístico</t>
  </si>
  <si>
    <t>5130850101 - Seguros     - Transporte De Mercancia</t>
  </si>
  <si>
    <t>03020112 - Esp. en Derecho Público Financiero</t>
  </si>
  <si>
    <t>5130950101 - Seguros     - Otros</t>
  </si>
  <si>
    <t>03020113 - Esp. en Seguridad Social</t>
  </si>
  <si>
    <t>5130950102 - Seguros     - Poliza Estudiantil</t>
  </si>
  <si>
    <t>03020114 - Esp. en Psicología Laboral</t>
  </si>
  <si>
    <t>5130959501 - Seguros     - Otros</t>
  </si>
  <si>
    <t>03020115 - Esp. en Derechos Humanos</t>
  </si>
  <si>
    <t>5130959502 - Seguros     - POLIZA ESTUDIANTIL</t>
  </si>
  <si>
    <t>03020116 - Esp. en Derecho Empresarial y</t>
  </si>
  <si>
    <t>5130959595 - Seguros     - Otros</t>
  </si>
  <si>
    <t>03020117 - Esp. en Derecho Aduanero</t>
  </si>
  <si>
    <t>5135050101 - Servicios Públicos    - Aseo</t>
  </si>
  <si>
    <t>03020118 - Esp. en Contratación Estatal</t>
  </si>
  <si>
    <t>5135150101 - Servicios Técnicos    - Asistencia Tecnica</t>
  </si>
  <si>
    <t>03020119 - Esp. en Gobierno Municipal</t>
  </si>
  <si>
    <t>5135250101 - Servicios Públicos    - Acueducto y Alcantarillado</t>
  </si>
  <si>
    <t>03020120 - Esp. Administrativo Villavicencio</t>
  </si>
  <si>
    <t>5135300101 - Servicios Públicos    - Energia Electrica</t>
  </si>
  <si>
    <t>03020121 - Esp. Derecho en Tunja</t>
  </si>
  <si>
    <t>5135350101 - Servicios Públicos    - Telefono</t>
  </si>
  <si>
    <t>03020122 - Esp. en Ciencias Forences y Tecnica probatoria</t>
  </si>
  <si>
    <t>5135350102 - Servicios Públicos    - Telefono Celular</t>
  </si>
  <si>
    <t>03020123 - Esp. en Publico Financiero Villavicencio</t>
  </si>
  <si>
    <t>5135400101 - Otros Gastos    - Correo, Portes y Telegramas</t>
  </si>
  <si>
    <t>03020124 - Esp. Derecho Procesal Villavicencio</t>
  </si>
  <si>
    <t>5135450101 - Servicios Públicos    - Internet - Fax y Telex</t>
  </si>
  <si>
    <t>03020125 - Esp. Derecho Constitucional Florencia</t>
  </si>
  <si>
    <t>5135500101 - Servicios Técnicos    - Transporte, Fletes y Acarreos</t>
  </si>
  <si>
    <t>03020126 - Esp. en Psocologia Juridica y Forense</t>
  </si>
  <si>
    <t>5135550101 - Servicios Públicos    - Gas</t>
  </si>
  <si>
    <t>03020127 - Esp. en Derecho de daños y Responsabilidad pública y privada</t>
  </si>
  <si>
    <t>5135600101 - Publicidad     - Publicidad Propaganda y Promocion</t>
  </si>
  <si>
    <t>03020128 - Esp. en Derecho Procesal, Probatorio y Oralidad</t>
  </si>
  <si>
    <t>5135959501 - Servicios Técnicos    - Encuadernacion y Empaste</t>
  </si>
  <si>
    <t>03020129 - Esp. en Derecho Minero Energetico e Hidrocarburos</t>
  </si>
  <si>
    <t>5135959502 - Servicios Técnicos    - Inhumacion De Cadaveres</t>
  </si>
  <si>
    <t>03020130 - Esp. en Responsabilidad Médica</t>
  </si>
  <si>
    <t>5135959503 - Servicios Técnicos    - Grabacion Y/O Produccion</t>
  </si>
  <si>
    <t>03020131 - Esp. en Derecho del Trabajo, Pensiones y Riesgos Laborales</t>
  </si>
  <si>
    <t>5135959505 - Servicios Públicos    - Tv. Satelital - Tv. Cable</t>
  </si>
  <si>
    <t>03020132 - Esp. en Derecho Probatorio</t>
  </si>
  <si>
    <t>5135959595 - Servicios Técnicos    - Otros</t>
  </si>
  <si>
    <t>03020133 - Esp. en Derecho Laboral y Seguridad Social</t>
  </si>
  <si>
    <t>5140050101 - Gastos Legales    - Notariales</t>
  </si>
  <si>
    <t>03020134 - Esp. en Derecho Penal</t>
  </si>
  <si>
    <t>5140150101 - Gastos Legales    - Tramites y Licencias</t>
  </si>
  <si>
    <t>03020135 - Esp. en Derecho Público</t>
  </si>
  <si>
    <t>5140959595 - Gastos Legales    - Otros</t>
  </si>
  <si>
    <t>03020136 - Esp. en Derecho Urbano gestión y planeamientos inmobiliarios</t>
  </si>
  <si>
    <t>5145050101 - Mantenimientos     - Terrenos</t>
  </si>
  <si>
    <t>03020137 - Esp. en Derecho Tributario</t>
  </si>
  <si>
    <t>5145100101 - Mantenimientos     - Edificios</t>
  </si>
  <si>
    <t>03020138 - Esp. en Gerencia Social</t>
  </si>
  <si>
    <t>5145150101 - Mantenimientos     - Maquinaria y  Equipo</t>
  </si>
  <si>
    <t>03020139 - Esp. en Comunicación Digital</t>
  </si>
  <si>
    <t>5145200101 - Mantenimientos     - Muebles y Enseres</t>
  </si>
  <si>
    <t>03030101 - Maestría en Derecho Procesal</t>
  </si>
  <si>
    <t>5145200102 - Mantenimientos     - Equipo</t>
  </si>
  <si>
    <t>03030102 - Maestría en Derecho Penal y Criminología</t>
  </si>
  <si>
    <t>5145200195 - Mantenimientos     - Otros</t>
  </si>
  <si>
    <t>03030103 - Maestría en Derecho Administrativo</t>
  </si>
  <si>
    <t>5145250101 - Mantenimientos     - Equipos de Procesamiento de Datos</t>
  </si>
  <si>
    <t>03030104 - Maestría en Derecho Laboral y Seguridad Social</t>
  </si>
  <si>
    <t>5145250102 - Mantenimientos     - Equipos de Telecomunicaciones</t>
  </si>
  <si>
    <t>03030105 - Maestría en Derecho Constitucional</t>
  </si>
  <si>
    <t>5145250103 - Mantenimientos     - Equipos de Radio</t>
  </si>
  <si>
    <t>03030106 - Maestría en Derecho Penal</t>
  </si>
  <si>
    <t>5145250104 - Mantenimientos     - Lineas Telefonicas</t>
  </si>
  <si>
    <t>03030107 - Maestría en Criminalística y Ciencias Forenses</t>
  </si>
  <si>
    <t>5145250105 - Mantenimientos     - MANTENIMIENTO AUDIVISUALES</t>
  </si>
  <si>
    <t>03030108 - Maestría en Derecho Constitucional</t>
  </si>
  <si>
    <t>5145250195 - Mantenimientos     - Otros</t>
  </si>
  <si>
    <t>03030109 - Maestría en Derecho Privado</t>
  </si>
  <si>
    <t>5145300101 - Mantenimientos     - Medico</t>
  </si>
  <si>
    <t>03030110 - Maestría en Derecho Disciplinario</t>
  </si>
  <si>
    <t>5145300102 - Mantenimientos     - Odontologico</t>
  </si>
  <si>
    <t>03030111 - Maestría en Derecho Público</t>
  </si>
  <si>
    <t>5145300103 - Mantenimientos     - Laboratorio</t>
  </si>
  <si>
    <t>03030112 - Maestría en Derecho Privado y de los Negocios</t>
  </si>
  <si>
    <t>5145300104 - Mantenimientos     - Instrumental</t>
  </si>
  <si>
    <t>03030113 - Maestía en Derecho Penal, Áreas Penal y Procesal Penal</t>
  </si>
  <si>
    <t>5145300195 - Mantenimientos     - Otros</t>
  </si>
  <si>
    <t>03040101 - TECNOLOGIA EN INVESTIGACION CRIMINAL</t>
  </si>
  <si>
    <t>5145400101 - Mantenimientos     - Autos Camionetas y Camperos</t>
  </si>
  <si>
    <t>03040301 - Doctorado en Derecho</t>
  </si>
  <si>
    <t>5145600101 - Mantenimientos     - Instalaciones Para Agua y Energia</t>
  </si>
  <si>
    <t>5145600102 - Mantenimientos     - Acueducto, Acequias y Canalizaciones</t>
  </si>
  <si>
    <t>04010102 - Economía</t>
  </si>
  <si>
    <t>5145600103 - Mantenimientos     - Plantas De Generacion Hidraulica</t>
  </si>
  <si>
    <t>04010103 - Economía y Negocios Internacionales</t>
  </si>
  <si>
    <t>5145600104 - Mantenimientos     - Plantas De Generacion Diesel, Gasolina</t>
  </si>
  <si>
    <t>04010104 - Administración de Empresas</t>
  </si>
  <si>
    <t>5145600105 - Mantenimientos     - Redes De Distribucion</t>
  </si>
  <si>
    <t>04010105 - Administración Agropecuaría</t>
  </si>
  <si>
    <t>5145600195 - Mantenimientos     - Otros</t>
  </si>
  <si>
    <t>04010107 - Mercadeo</t>
  </si>
  <si>
    <t>5145650101 - Mantenimientos     - Armamento De Vigilancia</t>
  </si>
  <si>
    <t>04010108 - Administración de Negocios Internacionales</t>
  </si>
  <si>
    <t>5150050101 - Materiales y Suministros   - Instalaciones Electricas</t>
  </si>
  <si>
    <t>04010109 - Negocios Internacionales</t>
  </si>
  <si>
    <t>5150100101 - Mantenimientos     - Arreglos Ornamentales</t>
  </si>
  <si>
    <t>04020101 - Esp. en Auditoria de control interno y aseguramiento</t>
  </si>
  <si>
    <t>5150150101 - Materiales y Suministros   - Reparaciones Locativas</t>
  </si>
  <si>
    <t>04020102 - Esp. en Control Fiscal</t>
  </si>
  <si>
    <t>5150959501 - Materiales y Suministros   - Señalizaciones</t>
  </si>
  <si>
    <t>04020103 - Esp. en Gerencia Financiera</t>
  </si>
  <si>
    <t>5150959502 - Materiales y Suministros   - Instalaciones</t>
  </si>
  <si>
    <t>04020104 - Esp. en Gerencia Financiera Internacional</t>
  </si>
  <si>
    <t>5150959595 - Materiales y Suministros   - Otros</t>
  </si>
  <si>
    <t>04020106 - Esp. en Gestión tributaria</t>
  </si>
  <si>
    <t>5155050101 - Gastos de Viaje   - Alojamiento y Manutencion</t>
  </si>
  <si>
    <t>04020107 - Esp. en Revisoría Fiscal y Auditoria Externa</t>
  </si>
  <si>
    <t>5155150101 - Gastos de Viaje   - Pasajes Aereos</t>
  </si>
  <si>
    <t>04020108 - Esp. en Gerencia Financiera con Enfasis Internacional</t>
  </si>
  <si>
    <t>5155200101 - Gastos de Viaje   - Pasajes Terrestres</t>
  </si>
  <si>
    <t>04020109 - Esp. en Gerencia Tributarìa</t>
  </si>
  <si>
    <t>5155959595 - Gastos de Viaje   - Otros</t>
  </si>
  <si>
    <t>04020110 - Esp. en Gestión de Proyectos</t>
  </si>
  <si>
    <t>5195050101 - Otros Gastos    - Comisiones</t>
  </si>
  <si>
    <t>04020111 - Esp. en Proyectos de Inversión</t>
  </si>
  <si>
    <t>5195100101 - Otros Gastos    - Suscripciones. Periodicos y Revistas</t>
  </si>
  <si>
    <t>04020112 - Esp. en Administración Financiera</t>
  </si>
  <si>
    <t>5195100102 - Otros Gastos    - Libros</t>
  </si>
  <si>
    <t>04020113 - Esp. en Finanzas Bursatiles</t>
  </si>
  <si>
    <t>5195150101 - Otros Gastos    - Musica Ambiental</t>
  </si>
  <si>
    <t>04020114 - Esp. en Gerencia de Recursos Humanos</t>
  </si>
  <si>
    <t>5195250101 - Materiales y Suministros   - Elementos De Aseo Y Cafeteria</t>
  </si>
  <si>
    <t>04020115 - Esp. en Gerencia Talento Humano</t>
  </si>
  <si>
    <t>5195300101 - Materiales y Suministros   - Utiles, Papeleria Y Fotocopias</t>
  </si>
  <si>
    <t>04020116 - Esp. en Negocios Internacionales con Énfasis en Logística Internacional</t>
  </si>
  <si>
    <t>5195350101 - Materiales y Suministros   - Combustibles Y Lubricantes</t>
  </si>
  <si>
    <t>04020117 - Esp. en Mercadeo de Capitales</t>
  </si>
  <si>
    <t>5195400101 - Otros Gastos    - Envases Y Empaques</t>
  </si>
  <si>
    <t>04020118 - Esp. en Gerencia empresarial</t>
  </si>
  <si>
    <t>5195450101 - Otros Gastos    - Taxis  Y Buses</t>
  </si>
  <si>
    <t>04020119 - Esp. en Planeación Estrategica</t>
  </si>
  <si>
    <t>5195500101 - Otros Gastos    - Estampillas</t>
  </si>
  <si>
    <t>04020120 - Esp. en Alta gerencia en Turismo de salud</t>
  </si>
  <si>
    <t>5195550101 - Otros Gastos    - Microfilmacion</t>
  </si>
  <si>
    <t>04020121 - Esp. en Gerencia de Negocios y Comercio Internacional</t>
  </si>
  <si>
    <t>5195600101 - Otros Gastos    - Casino Y Restaurante</t>
  </si>
  <si>
    <t>04020122 - Esp. en Contabilidad Financiera Internacional</t>
  </si>
  <si>
    <t>5195650101 - Otros Gastos    - Parqueaderos</t>
  </si>
  <si>
    <t>04020123 - Esp. en Administración Estratégica del Control Interno</t>
  </si>
  <si>
    <t>5195700101 - Otros Gastos    - Indemnizacion Por Daños A 3Ros</t>
  </si>
  <si>
    <t>04020124 - Esp. en Gerencia Financiera Sistematizada</t>
  </si>
  <si>
    <t>5195750101 - Otros Gastos    - Polvora Y Similares</t>
  </si>
  <si>
    <t>04020125 - Esp. en Gestión Tributaria y Aduanera</t>
  </si>
  <si>
    <t>5195959501 - Actividades Culturales y Deportivas  - Actividades Culturales Y Civicas</t>
  </si>
  <si>
    <t>04020126 - Esp. en Revisoría Fiscal</t>
  </si>
  <si>
    <t>5195959502 - Actividades Culturales y Deportivas  - Actividades Deportivas</t>
  </si>
  <si>
    <t>04020127 - Esp. en Planeación y Gestión Estratégica</t>
  </si>
  <si>
    <t>5195959503 - Materiales y Suministros   - Banderas Y Escudos</t>
  </si>
  <si>
    <t>04020128 - Esp. en Mercadeo</t>
  </si>
  <si>
    <t>5195959504 - Otros Gastos    - Congresos, Simposios, Semin Y Talleres</t>
  </si>
  <si>
    <t>04020129 - Esp. en  Alta Gerencia</t>
  </si>
  <si>
    <t>5195959505 - Otros Gastos    - Diplomas</t>
  </si>
  <si>
    <t>04020130 - Esp. en Tributaria</t>
  </si>
  <si>
    <t>5195959506 - Materiales y Suministros   - Elementos Computador y Telecomunica</t>
  </si>
  <si>
    <t>04020131 - Esp. en Seguridad y Salud en el Trabajo</t>
  </si>
  <si>
    <t>5195959507 - Materiales y Suministros   - Elementos De Fotografia Y Audiovisules</t>
  </si>
  <si>
    <t>04020132 - Esp. en Gerencia tributaria y auditoria de impuestos</t>
  </si>
  <si>
    <t>5195959508 - Materiales y Suministros   - Elementos De Imprenta Y Litografia</t>
  </si>
  <si>
    <t>04020133 - Esp. en Revisoria Fiscal y Auditoria</t>
  </si>
  <si>
    <t>5195959510 - Materiales y Suministros   - Elementos Electricos Y Electronicos</t>
  </si>
  <si>
    <t>04030101 - Maestría en Mercadeo</t>
  </si>
  <si>
    <t>5195959511 - Actividades Culturales y Deportivas  - Eventos Especiales Y Celebraciones</t>
  </si>
  <si>
    <t>04030102 - Maestría en Gestión Empresarial</t>
  </si>
  <si>
    <t>5195959512 - Otros Gastos    - Gastos Ceremonias De Grado</t>
  </si>
  <si>
    <t>04030103 - Maestría en Administración</t>
  </si>
  <si>
    <t>5195959513 - Otros Gastos    - Gastos Convenios</t>
  </si>
  <si>
    <t>04030301 - Maestría en Contabilidad</t>
  </si>
  <si>
    <t>5195959515 - Otros Gastos    - Gastos Funebres</t>
  </si>
  <si>
    <t>04030302 - Maestría en Administración de Empresas</t>
  </si>
  <si>
    <t>5195959517 - Materiales y Suministros   - Herramientas</t>
  </si>
  <si>
    <t>04030303 - Maestría en Tributacion</t>
  </si>
  <si>
    <t>5195959518 - Seguridad Industrial    - Higiene Y Seguridad Industrial</t>
  </si>
  <si>
    <t>04030304 - Maestría en Administración</t>
  </si>
  <si>
    <t>5195959519 - Otros Gastos    - Instrumentos Musicales</t>
  </si>
  <si>
    <t>05010101 - Ingeniería Ambiental</t>
  </si>
  <si>
    <t>5195959520 - Otros Gastos    - Materiales Didacticos</t>
  </si>
  <si>
    <t>05010102 - Ingeniería Comercíal</t>
  </si>
  <si>
    <t>5195959522 - Otros Gastos    - Obsequios Premios y Distinciones</t>
  </si>
  <si>
    <t>05010103 - Ingeniería de Sistemas</t>
  </si>
  <si>
    <t>5195959524 - Materiales y Suministros   - Repuestos En General</t>
  </si>
  <si>
    <t>05010104 - Ingeniería Industríal</t>
  </si>
  <si>
    <t>5195959525 - Materiales y Suministros   - Elementos de Ferreteria</t>
  </si>
  <si>
    <t>05010105 - Ingeniería Mecánica</t>
  </si>
  <si>
    <t>5195959526 - Materiales y Suministros   - Elementos de Lenceria y Roperia</t>
  </si>
  <si>
    <t>05010106 - Ingeniería Metalurgica</t>
  </si>
  <si>
    <t>5195959527 - Otros Gastos    - Auxilio de supervivencia sala general</t>
  </si>
  <si>
    <t>05010107 - Ingeniería Financiera</t>
  </si>
  <si>
    <t>5195959528 - Otros Gastos    - Fondo de estbilidad icetex</t>
  </si>
  <si>
    <t>05010108 - Ingeniería Civil</t>
  </si>
  <si>
    <t>5195959530 - Otros Gastos    - Becas Beneficiario Sala General</t>
  </si>
  <si>
    <t>05010109 - Ingeniería en Tecnologias de la informacion y las comunicaciones</t>
  </si>
  <si>
    <t>5195959531 - Otros Gastos    - Becas Beneficiario Consiliatura</t>
  </si>
  <si>
    <t>05020101 - Esp. en Gerencia de Mercadeo y Estrategia de Ventas</t>
  </si>
  <si>
    <t>5195959532 - Otros Gastos    - Beca Rep de Estudiantes ante consiliatura Y/O Consejo Directivo</t>
  </si>
  <si>
    <t>05020102 - Esp. en Alta Gerencia</t>
  </si>
  <si>
    <t>5195959595 - Otros Gastos    - Otros</t>
  </si>
  <si>
    <t>05020103 - Esp. en Mercadeo Agropecuario</t>
  </si>
  <si>
    <t>6201020201 - Honorarios     - Asesoria Juridica</t>
  </si>
  <si>
    <t>05020104 - Esp. en Gestión del Desarrollo Agropecuario</t>
  </si>
  <si>
    <t>6201020203 - Honorarios     - Asesoria Técnica</t>
  </si>
  <si>
    <t>05020105 - Esp. en Gerencia de Calidad Productos y Servicios</t>
  </si>
  <si>
    <t>6201020301 - Servicios Técnicos    - Asistencia Tenica</t>
  </si>
  <si>
    <t>05020106 - Esp. en Soldadura</t>
  </si>
  <si>
    <t>6201020303 - Publicidad     - Publicidad Y Propaganda</t>
  </si>
  <si>
    <t>05020107 - Esp. en Gerencia Ambiental</t>
  </si>
  <si>
    <t>6201020304 - Servicios Técnicos    - Transporte Fletes Y Acarreos</t>
  </si>
  <si>
    <t>05020108 - Esp. en Movilidad y Transporte</t>
  </si>
  <si>
    <t>6201020305 - Servicios Técnicos    - Encuadernacion Y Empaste</t>
  </si>
  <si>
    <t>05020109 - Esp. en Gerencia de Proyectos</t>
  </si>
  <si>
    <t>6201020306 - Servicios Técnicos    - Inhumacion de Cadaveres</t>
  </si>
  <si>
    <t>05020110 - Esp. en Seguridad y Salud del Trabajo</t>
  </si>
  <si>
    <t>6201020307 - Servicios Técnicos    - Grabacion y Produccion</t>
  </si>
  <si>
    <t>05020111 - Esp. en Gestión Ambiental</t>
  </si>
  <si>
    <t>6201020310 - Servicios Técnicos    - Microfilmacion</t>
  </si>
  <si>
    <t>05020112 - Esp. en Gerencia Logistica</t>
  </si>
  <si>
    <t>6201020311 - Servicios Técnicos    - Musica Ambiental</t>
  </si>
  <si>
    <t>05020113 - Esp. en Logística y Cadena de Suministro</t>
  </si>
  <si>
    <t>6201020312 - Servicios Técnicos    - Otros</t>
  </si>
  <si>
    <t>05020114 - Esp. en Ingeniería de la Calidad</t>
  </si>
  <si>
    <t>6201020401 - Servicios Públicos    - Aseo</t>
  </si>
  <si>
    <t>05020115 - Esp. en Gerencia del Talento Humano</t>
  </si>
  <si>
    <t>6201020402 - Servicios Públicos    - Acueducto Y Alcantarillado</t>
  </si>
  <si>
    <t>05020116 - Esp. en Gestión de Proyectos</t>
  </si>
  <si>
    <t>6201020403 - Servicios Públicos    - Energia Electrica</t>
  </si>
  <si>
    <t>05030101 - Maestría en Ingeniería</t>
  </si>
  <si>
    <t>6201020404 - Servicios Públicos    - Telefono</t>
  </si>
  <si>
    <t>05030102 - Maestría en Mercadeo</t>
  </si>
  <si>
    <t>6201020405 - Servicios Públicos    - Telefono Celular</t>
  </si>
  <si>
    <t>05030103 - Maestría en Sistemas Integrados de Gestión</t>
  </si>
  <si>
    <t>6201020406 - Servicios Públicos    - Internet</t>
  </si>
  <si>
    <t>05030104 - Maestría en Ingeniería Industríal</t>
  </si>
  <si>
    <t>6201020407 - Servicios Públicos    - Gas</t>
  </si>
  <si>
    <t>05030105 - Maestría MBA Administración</t>
  </si>
  <si>
    <t>6201020408 - Servicios Públicos    - Tv Satelital</t>
  </si>
  <si>
    <t>06010101 - Lic. en Biología y Química</t>
  </si>
  <si>
    <t>6201020501 - Gastos de Viaje   - Alojamiento Y Manutencion - Viaticos</t>
  </si>
  <si>
    <t>06010102 - Lic. en Matemáticas</t>
  </si>
  <si>
    <t>6201020503 - Gastos de Viaje   - Pasajes Aereos</t>
  </si>
  <si>
    <t>06010103 - Lic. Ed. Basica enf en Naturales</t>
  </si>
  <si>
    <t>6201020505 - Gastos de Viaje   - Pasajaes Terrestres</t>
  </si>
  <si>
    <t>06010104 - Lic. en Ciencias Naturales y Educación Ambiental</t>
  </si>
  <si>
    <t>6201020601 - Arrendamientos     - De Terrenos</t>
  </si>
  <si>
    <t>06010202 - Lic. Ed. Basica Énfasis Ciencias Sociales</t>
  </si>
  <si>
    <t>6201020602 - Arrendamientos     - Construcciones Y Edificaciones</t>
  </si>
  <si>
    <t>06010302 - Lic. en Ed. Basica enf Humanidades e Idiomas</t>
  </si>
  <si>
    <t>6201020603 - Arrendamientos     - Maquinaria y Equipo</t>
  </si>
  <si>
    <t>06010303 - Lic. en Español y Lenguas Extranjeras</t>
  </si>
  <si>
    <t>6201020604 - Arrendamientos     - Muebles y Equipo de Oficina</t>
  </si>
  <si>
    <t>06010304 - Lic. en Español e Inglés</t>
  </si>
  <si>
    <t>6201020605 - Arrendamientos     - Equipo de Computo</t>
  </si>
  <si>
    <t>06010401 - Lic.Educ. Básica énfasis en Educ. Física Recreación y Deportes</t>
  </si>
  <si>
    <t>6201020606 - Arrendamientos     - Telecomunicaciones Y Radio</t>
  </si>
  <si>
    <t>06010402 - Lic. Educación Física, Recreación y Deportes</t>
  </si>
  <si>
    <t>6201020607 - Arrendamientos     - Equipo Medico y de Laboratorio</t>
  </si>
  <si>
    <t>06010501 - Lic. en Pedagogía Infantil</t>
  </si>
  <si>
    <t>6201020608 - Arrendamientos     - Flota y Equipo de Transporte</t>
  </si>
  <si>
    <t>06010502 - Lic. en Educación Infantil</t>
  </si>
  <si>
    <t>6201020609 - Arrendamientos     - Acueductos Plantas y Redes</t>
  </si>
  <si>
    <t>06020101 - Esp. en Gerencia y Proyección Social de la Educación</t>
  </si>
  <si>
    <t>6201020610 - Arrendamientos     - Otros Arrendamientos</t>
  </si>
  <si>
    <t>06020102 - Esp. en Docencia Universitaria</t>
  </si>
  <si>
    <t>6201020701 - Mantenimientos     - De Terrenos</t>
  </si>
  <si>
    <t>06020103 - Especializacion en Informatica  Educativa</t>
  </si>
  <si>
    <t>6201020702 - Mantenimientos     - Construcciones Y Edificaciones</t>
  </si>
  <si>
    <t>06020105 - Especializacion en Didactica de la Matematica</t>
  </si>
  <si>
    <t>6201020703 - Mantenimientos     - Maquinaria y Equipo</t>
  </si>
  <si>
    <t>06020106 - Especializacion Enseñanza de Ciencia Social</t>
  </si>
  <si>
    <t>6201020704 - Mantenimientos     - Muebles y Equipo de Oficina</t>
  </si>
  <si>
    <t>06020107 - Especializacion en Derecho Educativo</t>
  </si>
  <si>
    <t>6201020705 - Mantenimientos     - Equipo de Computo</t>
  </si>
  <si>
    <t>06020108 - Especalizacion en Educacion para la Paz</t>
  </si>
  <si>
    <t>6201020706 - Mantenimientos     - Telecomunicaciones Y Radio</t>
  </si>
  <si>
    <t>06020109 - Especializacion en Psicologia Educativa</t>
  </si>
  <si>
    <t>6201020707 - Mantenimientos     - Equipo Medico y de Laboratorio</t>
  </si>
  <si>
    <t>06030101 - Maestría en Educación</t>
  </si>
  <si>
    <t>6201020708 - Mantenimientos     - Flota y Equipo de Transporte</t>
  </si>
  <si>
    <t>06030102 - Maestria en Didacticas de Lenguas Extranjeras</t>
  </si>
  <si>
    <t>6201020709 - Mantenimientos     - Acueductos Plantas y Redes</t>
  </si>
  <si>
    <t>06030103 - Maestría de Informatica Educativa</t>
  </si>
  <si>
    <t>6201020710 - Mantenimientos     - Arreglos Ornamentales</t>
  </si>
  <si>
    <t>06030104 - Maestría en Educacion Física</t>
  </si>
  <si>
    <t>6201020711 - Mantenimientos     - Repaciones Locativas</t>
  </si>
  <si>
    <t>07010101 - Filosofia</t>
  </si>
  <si>
    <t>6201020712 - Mantenimientos     - Otros Mantenimientos y Reparaciones</t>
  </si>
  <si>
    <t>07020101 - Esp. en Filosofía de Derecho y Teoria Juridica</t>
  </si>
  <si>
    <t>6201020801 - Seguros     - Manejo</t>
  </si>
  <si>
    <t>07030101 - Maestría en Filosofía del Derecho y teoria Juridica</t>
  </si>
  <si>
    <t>6201020802 - Seguros     - Cumplimiento</t>
  </si>
  <si>
    <t>08010101 - Escuela de Capacitación a Docentes</t>
  </si>
  <si>
    <t>6201020803 - Seguros     - Corriente Debil</t>
  </si>
  <si>
    <t>09010101 - Organización de relaciones Internacional</t>
  </si>
  <si>
    <t>6201020804 - Seguros     - Incendio</t>
  </si>
  <si>
    <t>10010101 - Tecnología en Veterinaria</t>
  </si>
  <si>
    <t>6201020805 - Seguros     - Terremoto</t>
  </si>
  <si>
    <t>10010102 - Zootecnia</t>
  </si>
  <si>
    <t>6201020806 - Seguros     - Sustraccion y Hurto</t>
  </si>
  <si>
    <t>6201020807 - Seguros     - Flota y Equipo de Transporte</t>
  </si>
  <si>
    <t>11010199 - Direcciòn Seccional  de Investigaciones</t>
  </si>
  <si>
    <t>6201020808 - Seguros     - Poliza Estudiantil</t>
  </si>
  <si>
    <t>12010101 - Hacienda Majavita</t>
  </si>
  <si>
    <t>6201020809 - Seguros     - Responsabilidad Civil</t>
  </si>
  <si>
    <t>12010102 - Centro de emprendimiento innovación y desarrollo empresarial CEIDEUL</t>
  </si>
  <si>
    <t>6201020810 - Seguros     - Rotura de Maquina</t>
  </si>
  <si>
    <t>12010103 - Centro de Lenguas Extranjeras CLEUL</t>
  </si>
  <si>
    <t>6201020811 - Seguros     - Obligatorio de Accidente</t>
  </si>
  <si>
    <t>12010104 - Centro de Práctica Social</t>
  </si>
  <si>
    <t>6201020812 - Seguros     - Lucro Cesante</t>
  </si>
  <si>
    <t>12010105 - Centro de educación continuada</t>
  </si>
  <si>
    <t>6201020813 - Seguros     - Transporte de Mercancia</t>
  </si>
  <si>
    <t>12010106 - Tienda Unilibrista</t>
  </si>
  <si>
    <t>6201020814 - Seguros     - Otros Seguros</t>
  </si>
  <si>
    <t>12010107 - Centro de Simulación Ciencias de la Salud</t>
  </si>
  <si>
    <t>6201020815 - Seguros     - ACTIVOS MENORES (2) S.M.M.L.V</t>
  </si>
  <si>
    <t>12010108 - Centro de proyeccion social</t>
  </si>
  <si>
    <t>6201020901 - Contribuciones y Afiliaciones   - Contribuciones</t>
  </si>
  <si>
    <t>13010101 - Microbiología Bquilla</t>
  </si>
  <si>
    <t>6201020902 - Contribuciones y Afiliaciones   - Afiliaciones Y Sostenimiento</t>
  </si>
  <si>
    <t>13030101 - Maestría Microbiología Molecular</t>
  </si>
  <si>
    <t>6201021001 - Otros Gastos    - Correo Porte y Telegramas</t>
  </si>
  <si>
    <t>13030102 - Maestría en Biotecnología</t>
  </si>
  <si>
    <t>6201021002 - Otros Gastos    - Combustibles y lubricantes</t>
  </si>
  <si>
    <t>14010101 - Ingenieria Ambiesntal Socorro</t>
  </si>
  <si>
    <t>6201021003 - Otros Gastos    - Taxis y Buses</t>
  </si>
  <si>
    <t>14010102 - Zootecnia</t>
  </si>
  <si>
    <t>6201021004 - Otros Gastos    - Parqueaderos</t>
  </si>
  <si>
    <t>14020101 - Esp. en Gestión Ambiental</t>
  </si>
  <si>
    <t>6201021005 - Otros Gastos    - Gastos Funebres</t>
  </si>
  <si>
    <t>88010101 - Biblioteca y Hemeroteca</t>
  </si>
  <si>
    <t>6201021007 - Otros Gastos    - Fondo de Sostenibilidad Icetex</t>
  </si>
  <si>
    <t>88010102 - Laboratorios</t>
  </si>
  <si>
    <t>6201021008 - Otros Gastos    - Obsequios Premios y Distinciones</t>
  </si>
  <si>
    <t>88010103 - Admisiones y Registro</t>
  </si>
  <si>
    <t>6201021201 - Actividades Culturales y Deportivas  - Actividades Culturales y Cívicas</t>
  </si>
  <si>
    <t>88010104 - Audiovisuales</t>
  </si>
  <si>
    <t>6201021202 - Actividades Culturales y Deportivas  - Actividades Deportivas</t>
  </si>
  <si>
    <t>88010105 - Salas de Informatica</t>
  </si>
  <si>
    <t>6201021203 - Actividades Culturales y Deportivas  - Eventos Especiales Y Celebraciones</t>
  </si>
  <si>
    <t>88010106 - Publicaciones</t>
  </si>
  <si>
    <t>6201021204 - Otros Gastos    - Gastos Ceremoniales de Grado</t>
  </si>
  <si>
    <t>89010101 - Area de Salud</t>
  </si>
  <si>
    <t>6201021301 - Seguridad Industrial    - Seguridad Induatrial y Señalizaciones</t>
  </si>
  <si>
    <t>89010102 - Area de Cultura</t>
  </si>
  <si>
    <t>6201021401 - Otros Gastos    - Casino Y Restaurante</t>
  </si>
  <si>
    <t>89010103 - Area de desarrollo Humano</t>
  </si>
  <si>
    <t>6201021501 - Materiales y Suministros   - Elemetos de Aseo y Cafeteria</t>
  </si>
  <si>
    <t>89010104 - Area de promoción Socioeconómica</t>
  </si>
  <si>
    <t>6201021601 - Gastos Legales    - Notariales</t>
  </si>
  <si>
    <t>89010105 - Area de Recreación y Deporte</t>
  </si>
  <si>
    <t>6201021602 - Gastos Legales    - Tramites y Licencias</t>
  </si>
  <si>
    <t>89010106 - Area de graduacion y permanencia con calidad</t>
  </si>
  <si>
    <t>6201021801 - Materiales y Suministros   - Armamento De Vigilancia</t>
  </si>
  <si>
    <t>89010107 - Area de Egresados</t>
  </si>
  <si>
    <t>6201021802 - Materiales y Suministros   - Elementos de Computador Y Telecomunicaion</t>
  </si>
  <si>
    <t>90010101 - Sala General</t>
  </si>
  <si>
    <t>6201021803 - Materiales y Suministros   - Elementos de Fotografia Y Audiovisuales</t>
  </si>
  <si>
    <t>90010102 - Consiliatura</t>
  </si>
  <si>
    <t>6201021804 - Materiales y Suministros   - Elementos de Imprenta</t>
  </si>
  <si>
    <t>90010103 - Presidencia Nacional</t>
  </si>
  <si>
    <t>6201021805 - Materiales y Suministros   - Elementos Electricos Y Electronicos</t>
  </si>
  <si>
    <t>90010104 - Rectoría Nacional</t>
  </si>
  <si>
    <t>6201021806 - Materiales y Suministros   - Herramientas</t>
  </si>
  <si>
    <t>90010105 - Secretaria General</t>
  </si>
  <si>
    <t>6201021807 - Materiales y Suministros   - Repuestos en General</t>
  </si>
  <si>
    <t>90010106 - Censoría Nacional</t>
  </si>
  <si>
    <t>6201021808 - Materiales y Suministros   - Elementos de Ferreteria</t>
  </si>
  <si>
    <t>6201021809 - Materiales y Suministros   - Elementos de Lenceria Y Roperia</t>
  </si>
  <si>
    <t>90010108 - Revisoría Fiscal</t>
  </si>
  <si>
    <t>6201021810 - Materiales y Suministros   - Banderas Y Escudos</t>
  </si>
  <si>
    <t>90010109 - Tribunal de Honor</t>
  </si>
  <si>
    <t>6201021814 - Materiales y Suministros   - Emvases y Empaques</t>
  </si>
  <si>
    <t>90010110 - Direccion Nacional TIC</t>
  </si>
  <si>
    <t>6201022001 - Materiales y Suministros   - Utiles Papeleria y Fotocopias</t>
  </si>
  <si>
    <t>6201022002 - Materiales y Suministros   - Diplomas</t>
  </si>
  <si>
    <t>90010112 - Dirección Nacional Aseguramiento Calidad</t>
  </si>
  <si>
    <t>6201022201 - Otros Gastos    - Gastos Convenios</t>
  </si>
  <si>
    <t>90010113 - Dirección Nacional de Investigación</t>
  </si>
  <si>
    <t>6201022301 - Otros Gastos    - Becas Sala General</t>
  </si>
  <si>
    <t>90010114 - Dirección Nacional de Comunicaciones</t>
  </si>
  <si>
    <t>6201022302 - Otros Gastos    - Becas Consiliatura</t>
  </si>
  <si>
    <t>90010115 - Dirección Nacional de Relaciones Interinstitucionales</t>
  </si>
  <si>
    <t>6201080101 - Impuestos     - Industria y Comercio</t>
  </si>
  <si>
    <t>91010101 - Consejo Directivo</t>
  </si>
  <si>
    <t>6201080102 - Impuestos     - Timbres</t>
  </si>
  <si>
    <t>91010102 - Presidencia Delegada</t>
  </si>
  <si>
    <t>6201080103 - Impuestos     - Propiedad Raiz</t>
  </si>
  <si>
    <t>91010103 - Rectoría Seccional</t>
  </si>
  <si>
    <t>6201080104 - Impuestos     - Valorizacion</t>
  </si>
  <si>
    <t>91010104 - Secretaria Seccional</t>
  </si>
  <si>
    <t>6201080105 - Impuestos     - Vehiculos</t>
  </si>
  <si>
    <t>91010105 - Censoría Delegada</t>
  </si>
  <si>
    <t>6201080106 - Impuestos     - Estampillas Pro Hospital Universitario</t>
  </si>
  <si>
    <t>91010106 - Planeación Seccional</t>
  </si>
  <si>
    <t>6201080107 - Impuestos     - Estampillas Pro-Dot y Des Tercera Edad</t>
  </si>
  <si>
    <t>91010107 - Auditoría Interna</t>
  </si>
  <si>
    <t>6201080108 - Impuestos     - Estampillas Procultura</t>
  </si>
  <si>
    <t>91010108 - Oficina Jurídica</t>
  </si>
  <si>
    <t>6202020201 - Honorarios     - Asesoria Juridica</t>
  </si>
  <si>
    <t>91010109 - Sistemas y Comunicaciones</t>
  </si>
  <si>
    <t>6202020203 - Honorarios     - Asesoria Técnica</t>
  </si>
  <si>
    <t>91010110 - Dirección de Bienestar</t>
  </si>
  <si>
    <t>6202020301 - Servicios Técnicos    - Asistencia Tenica</t>
  </si>
  <si>
    <t>91010111 - SGC - Oficina de Sistema de Gestion de Calidad</t>
  </si>
  <si>
    <t>6202020303 - Publicidad     - Publicidad Y Propaganda</t>
  </si>
  <si>
    <t>91010112 - Oficina de Aseguramiento Calidad</t>
  </si>
  <si>
    <t>6202020304 - Servicios Técnicos    - Transporte Fletes Y Acarreos</t>
  </si>
  <si>
    <t>91020101 - Oficina de Personal</t>
  </si>
  <si>
    <t>6202020305 - Servicios Técnicos    - Encuadernacion Y Empaste</t>
  </si>
  <si>
    <t>91030101 - Oficina Dirección Financiera-Sindicatura</t>
  </si>
  <si>
    <t>6202020306 - Servicios Técnicos    - Inhumacion de Cadaveres</t>
  </si>
  <si>
    <t>91030102 - Almacén</t>
  </si>
  <si>
    <t>6202020307 - Servicios Técnicos    - Grabacion y Produccion</t>
  </si>
  <si>
    <t>91030103 - Cartera</t>
  </si>
  <si>
    <t>6202020310 - Servicios Técnicos    - Microfilmacion</t>
  </si>
  <si>
    <t>91030104 - Contabilidad</t>
  </si>
  <si>
    <t>6202020311 - Servicios Técnicos    - Musica Ambiental</t>
  </si>
  <si>
    <t>91030105 - Presupuesto</t>
  </si>
  <si>
    <t>6202020312 - Servicios Técnicos    - Otros</t>
  </si>
  <si>
    <t>91030106 - Tesorería</t>
  </si>
  <si>
    <t>6202020401 - Servicios Públicos    - Aseo</t>
  </si>
  <si>
    <t>91030199 - Direccion Financiera</t>
  </si>
  <si>
    <t>6202020402 - Servicios Públicos    - Acueducto Y Alcantarillado</t>
  </si>
  <si>
    <t>91040101 - Oficina Dirección Administrativa</t>
  </si>
  <si>
    <t>6202020403 - Servicios Públicos    - Energia Electrica</t>
  </si>
  <si>
    <t>91040102 - Compras</t>
  </si>
  <si>
    <t>6202020404 - Servicios Públicos    - Telefono</t>
  </si>
  <si>
    <t>91040103 - Servicios Generales</t>
  </si>
  <si>
    <t>6202020405 - Servicios Públicos    - Telefono Celular</t>
  </si>
  <si>
    <t>91040104 - Seguridad y Vigilancia</t>
  </si>
  <si>
    <t>6202020406 - Servicios Públicos    - Internet</t>
  </si>
  <si>
    <t>91040105 - Mercadeo y Comunicaciones</t>
  </si>
  <si>
    <t>6202020407 - Servicios Públicos    - Gas</t>
  </si>
  <si>
    <t>6202020408 - Servicios Públicos    - Tv Satelital</t>
  </si>
  <si>
    <t>6202020501 - Gastos de Viaje   - Alojamiento Y Manutencion - Viaticos</t>
  </si>
  <si>
    <t>6202020503 - Gastos de Viaje   - Pasajes Aereos</t>
  </si>
  <si>
    <t>6202020505 - Gastos de Viaje   - Pasajaes Terrestres</t>
  </si>
  <si>
    <t>6202020601 - Arrendamientos     - De Terrenos</t>
  </si>
  <si>
    <t>6202020602 - Arrendamientos     - Construcciones Y Edificaciones</t>
  </si>
  <si>
    <t>6202020603 - Arrendamientos     - Maquinaria y Equipo</t>
  </si>
  <si>
    <t>6202020604 - Arrendamientos     - Muebles y Equipo de Oficina</t>
  </si>
  <si>
    <t>6202020605 - Arrendamientos     - Equipo de Computo</t>
  </si>
  <si>
    <t>6202020606 - Arrendamientos     - Telecomunicaciones Y Radio</t>
  </si>
  <si>
    <t>6202020607 - Arrendamientos     - Equipo Medico y de Laboratorio</t>
  </si>
  <si>
    <t>6202020608 - Arrendamientos     - Flota y Equipo de Transporte</t>
  </si>
  <si>
    <t>6202020609 - Arrendamientos     - Acueductos Plantas y Redes</t>
  </si>
  <si>
    <t>6202020610 - Arrendamientos     - Otros Arrendamientos</t>
  </si>
  <si>
    <t>6202020701 - Mantenimientos     - De Terrenos</t>
  </si>
  <si>
    <t>6202020702 - Mantenimientos     - Construcciones Y Edificaciones</t>
  </si>
  <si>
    <t>6202020703 - Mantenimientos     - Maquinaria y Equipo</t>
  </si>
  <si>
    <t>6202020704 - Mantenimientos     - Muebles y Equipo de Oficina</t>
  </si>
  <si>
    <t>6202020705 - Mantenimientos     - Equipo de Computo</t>
  </si>
  <si>
    <t>6202020706 - Mantenimientos     - Telecomunicaciones Y Radio</t>
  </si>
  <si>
    <t>6202020707 - Mantenimientos     - Equipo Medico y de Laboratorio</t>
  </si>
  <si>
    <t>6202020708 - Mantenimientos     - Flota y Equipo de Transporte</t>
  </si>
  <si>
    <t>6202020709 - Mantenimientos     - Acueductos Plantas y Redes</t>
  </si>
  <si>
    <t>6202020710 - Mantenimientos     - Arreglos Ornamentales</t>
  </si>
  <si>
    <t>6202020711 - Mantenimientos     - Repaciones Locativas</t>
  </si>
  <si>
    <t>6202020712 - Mantenimientos     - Otros Mantenimientos y Reparaciones</t>
  </si>
  <si>
    <t>6202020801 - Seguros     - Manejo</t>
  </si>
  <si>
    <t>6202020802 - Seguros     - Cumplimiento</t>
  </si>
  <si>
    <t>6202020803 - Seguros     - Corriente Debil</t>
  </si>
  <si>
    <t>6202020804 - Seguros     - Incendio</t>
  </si>
  <si>
    <t>6202020805 - Seguros     - Terremoto</t>
  </si>
  <si>
    <t>6202020806 - Seguros     - Sustraccion y Hurto</t>
  </si>
  <si>
    <t>6202020807 - Seguros     - Flota y Equipo de Transporte</t>
  </si>
  <si>
    <t>6202020808 - Seguros     - Poliza Estudiantil</t>
  </si>
  <si>
    <t>6202020809 - Seguros     - Responsabilidad Civil</t>
  </si>
  <si>
    <t>6202020810 - Seguros     - Rotura de Maquina</t>
  </si>
  <si>
    <t>6202020811 - Seguros     - Obligatorio de Accidente</t>
  </si>
  <si>
    <t>6202020812 - Seguros     - Lucro Cesante</t>
  </si>
  <si>
    <t>6202020813 - Seguros     - Transporte de Mercancia</t>
  </si>
  <si>
    <t>6202020814 - Seguros     - Otros Seguros</t>
  </si>
  <si>
    <t>6202020815 - Seguros     - ACTIVOS MENORES (2) S.M.M.L.V</t>
  </si>
  <si>
    <t>6202020901 - Contribuciones y Afiliaciones   - Contribuciones</t>
  </si>
  <si>
    <t>6202020902 - Contribuciones y Afiliaciones   - Afiliaciones Y Sostenimiento</t>
  </si>
  <si>
    <t>6202021001 - Otros Gastos    - Correo Porte y Telegramas</t>
  </si>
  <si>
    <t>6202021002 - Otros Gastos    - Combustibles y lubricantes</t>
  </si>
  <si>
    <t>6202021003 - Otros Gastos    - Taxis y Buses</t>
  </si>
  <si>
    <t>6202021004 - Otros Gastos    - Parqueaderos</t>
  </si>
  <si>
    <t>6202021005 - Otros Gastos    - Gastos Funebres</t>
  </si>
  <si>
    <t>6202021007 - Otros Gastos    - Fondo de Sostenibilidad Icetex</t>
  </si>
  <si>
    <t>6202021008 - Otros Gastos    - Obsequios Premios y Distinciones</t>
  </si>
  <si>
    <t>6202021201 - Actividades Culturales y Deportivas  - Actividades Culturales y Cívicas</t>
  </si>
  <si>
    <t>6202021202 - Actividades Culturales y Deportivas  - Actividades Deportivas</t>
  </si>
  <si>
    <t>6202021203 - Actividades Culturales y Deportivas  - Eventos Especiales Y Celebraciones</t>
  </si>
  <si>
    <t>6202021204 - Otros Gastos    - Gastos Ceremoniales de Grado</t>
  </si>
  <si>
    <t>6202021301 - Seguridad Industrial    - Seguridad Induatrial y Señalizaciones</t>
  </si>
  <si>
    <t>6202021401 - Otros Gastos    - Casino Y Restaurante</t>
  </si>
  <si>
    <t>6202021501 - Materiales y Suministros   - Elemetos de Aseo y Cafeteria</t>
  </si>
  <si>
    <t>6202021601 - Gastos Legales    - Notariales</t>
  </si>
  <si>
    <t>6202021602 - Gastos Legales    - Tramites y Licencias</t>
  </si>
  <si>
    <t>6202021801 - Materiales y Suministros   - Armamento De Vigilancia</t>
  </si>
  <si>
    <t>6202021802 - Materiales y Suministros   - Elementos de Computador Y Telecomunicaion</t>
  </si>
  <si>
    <t>6202021803 - Materiales y Suministros   - Elementos de Fotografia Y Audiovisuales</t>
  </si>
  <si>
    <t>6202021804 - Materiales y Suministros   - Elementos de Imprenta</t>
  </si>
  <si>
    <t>6202021805 - Materiales y Suministros   - Elementos Electricos Y Electronicos</t>
  </si>
  <si>
    <t>6202021806 - Materiales y Suministros   - Herramientas</t>
  </si>
  <si>
    <t>6202021807 - Materiales y Suministros   - Repuestos en General</t>
  </si>
  <si>
    <t>6202021808 - Materiales y Suministros   - Elementos de Ferreteria</t>
  </si>
  <si>
    <t>6202021809 - Materiales y Suministros   - Elementos de Lenceria Y Roperia</t>
  </si>
  <si>
    <t>6202021810 - Materiales y Suministros   - Banderas Y Escudos</t>
  </si>
  <si>
    <t>6202021814 - Materiales y Suministros   - Emvases y Empaques</t>
  </si>
  <si>
    <t>6202022001 - Materiales y Suministros   - Utiles Papeleria y Fotocopias</t>
  </si>
  <si>
    <t>6202022002 - Materiales y Suministros   - Diplomas</t>
  </si>
  <si>
    <t>6202022201 - Otros Gastos    - Gastos Convenios</t>
  </si>
  <si>
    <t>6202022301 - Otros Gastos    - Becas Sala General</t>
  </si>
  <si>
    <t>6202022302 - Otros Gastos    - Becas Consiliatura</t>
  </si>
  <si>
    <t>6202080101 - Impuestos     - Industria y Comercio</t>
  </si>
  <si>
    <t>6202080102 - Impuestos     - Timbres</t>
  </si>
  <si>
    <t>6202080103 - Impuestos     - Propiedad Raiz</t>
  </si>
  <si>
    <t>6202080104 - Impuestos     - Valorizacion</t>
  </si>
  <si>
    <t>6202080105 - Impuestos     - Vehiculos</t>
  </si>
  <si>
    <t>6202080106 - Impuestos     - Estampillas Pro Hospital Universitario</t>
  </si>
  <si>
    <t>6202080107 - Impuestos     - Estampillas Pro-Dot y Des Tercera Edad</t>
  </si>
  <si>
    <t>6202080108 - Impuestos     - Estampillas Procultura</t>
  </si>
  <si>
    <t>6203020201 - Servicios Técnicos    - Asesoria Juridica</t>
  </si>
  <si>
    <t>6203020203 - Servicios Técnicos    - Asesoria Técnica</t>
  </si>
  <si>
    <t>6203020301 - Servicios Técnicos    - Asistencia Tenica</t>
  </si>
  <si>
    <t>6203020303 - Servicios Técnicos    - Publicidad Y Propaganda</t>
  </si>
  <si>
    <t>6203020304 - Servicios Técnicos    - Transporte Fletes Y Acarreos</t>
  </si>
  <si>
    <t>6203020305 - Servicios Técnicos    - Encuadernacion Y Empaste</t>
  </si>
  <si>
    <t>6203020306 - Servicios Técnicos    - Inhumacion de Cadaveres</t>
  </si>
  <si>
    <t>6203020307 - Servicios Técnicos    - Grabacion y Produccion</t>
  </si>
  <si>
    <t>6203020310 - Servicios Técnicos    - Microfilmacion</t>
  </si>
  <si>
    <t>6203020311 - Servicios Técnicos    - Musica Ambiental</t>
  </si>
  <si>
    <t>6203020312 - Servicios Técnicos    - Otros</t>
  </si>
  <si>
    <t>6203020401 - Servicios Públicos    - Aseo</t>
  </si>
  <si>
    <t>6203020402 - Servicios Públicos    - Acueducto Y Alcantarillado</t>
  </si>
  <si>
    <t>6203020403 - Servicios Públicos    - Energia Electrica</t>
  </si>
  <si>
    <t>6203020404 - Servicios Públicos    - Telefono</t>
  </si>
  <si>
    <t>6203020405 - Servicios Públicos    - Telefono Celular</t>
  </si>
  <si>
    <t>6203020406 - Servicios Públicos    - Internet</t>
  </si>
  <si>
    <t>6203020407 - Servicios Públicos    - Gas</t>
  </si>
  <si>
    <t>6203020408 - Servicios Públicos    - Tv Satelital</t>
  </si>
  <si>
    <t>6203020501 - Gastos de Viaje   - Alojamiento Y Manutencion - Viaticos</t>
  </si>
  <si>
    <t>6203020503 - Gastos de Viaje   - Pasajes Aereos</t>
  </si>
  <si>
    <t>6203020505 - Gastos de Viaje   - Pasajaes Terrestres</t>
  </si>
  <si>
    <t>6203020601 - Arrendamientos     - De Terrenos</t>
  </si>
  <si>
    <t>6203020602 - Arrendamientos     - Construcciones Y Edificaciones</t>
  </si>
  <si>
    <t>6203020603 - Arrendamientos     - Maquinaria y Equipo</t>
  </si>
  <si>
    <t>6203020604 - Arrendamientos     - Muebles y Equipo de Oficina</t>
  </si>
  <si>
    <t>6203020605 - Arrendamientos     - Equipo de Computo</t>
  </si>
  <si>
    <t>6203020606 - Arrendamientos     - Telecomunicaciones Y Radio</t>
  </si>
  <si>
    <t>6203020607 - Arrendamientos     - Equipo Medico y de Laboratorio</t>
  </si>
  <si>
    <t>6203020608 - Arrendamientos     - Flota y Equipo de Transporte</t>
  </si>
  <si>
    <t>6203020609 - Arrendamientos     - Acueductos Plantas y Redes</t>
  </si>
  <si>
    <t>6203020610 - Arrendamientos     - Otros Arrendamientos</t>
  </si>
  <si>
    <t>6203020701 - Mantenimientos     - De Terrenos</t>
  </si>
  <si>
    <t>6203020702 - Mantenimientos     - Construcciones Y Edificaciones</t>
  </si>
  <si>
    <t>6203020703 - Mantenimientos     - Maquinaria y Equipo</t>
  </si>
  <si>
    <t>6203020704 - Mantenimientos     - Muebles y Equipo de Oficina</t>
  </si>
  <si>
    <t>6203020705 - Mantenimientos     - Equipo de Computo</t>
  </si>
  <si>
    <t>6203020706 - Mantenimientos     - Telecomunicaciones Y Radio</t>
  </si>
  <si>
    <t>6203020707 - Mantenimientos     - Equipo Medico y de Laboratorio</t>
  </si>
  <si>
    <t>6203020708 - Mantenimientos     - Flota y Equipo de Transporte</t>
  </si>
  <si>
    <t>6203020709 - Mantenimientos     - Acueductos Plantas y Redes</t>
  </si>
  <si>
    <t>6203020710 - Mantenimientos     - Arreglos Ornamentales</t>
  </si>
  <si>
    <t>6203020711 - Mantenimientos     - Repaciones Locativas</t>
  </si>
  <si>
    <t>6203020712 - Mantenimientos     - Otros Mantenimientos y Reparaciones</t>
  </si>
  <si>
    <t>6203020801 - Seguros     - Manejo</t>
  </si>
  <si>
    <t>6203020802 - Seguros     - Cumplimiento</t>
  </si>
  <si>
    <t>6203020803 - Seguros     - Corriente Debil</t>
  </si>
  <si>
    <t>6203020804 - Seguros     - Incendio</t>
  </si>
  <si>
    <t>6203020805 - Seguros     - Terremoto</t>
  </si>
  <si>
    <t>6203020806 - Seguros     - Sustraccion y Hurto</t>
  </si>
  <si>
    <t>6203020807 - Seguros     - Flota y Equipo de Transporte</t>
  </si>
  <si>
    <t>6203020808 - Seguros     - Poliza Estudiantil</t>
  </si>
  <si>
    <t>6203020809 - Seguros     - Responsabilidad Civil</t>
  </si>
  <si>
    <t>6203020810 - Seguros     - Rotura de Maquina</t>
  </si>
  <si>
    <t>6203020811 - Seguros     - Obligatorio de Accidente</t>
  </si>
  <si>
    <t>6203020812 - Seguros     - Lucro Cesante</t>
  </si>
  <si>
    <t>6203020813 - Seguros     - Transporte de Mercancia</t>
  </si>
  <si>
    <t>6203020814 - Seguros     - Otros Seguros</t>
  </si>
  <si>
    <t>6203020815 - Seguros     - ACTIVOS MENORES (2) S.M.M.L.V</t>
  </si>
  <si>
    <t>6203020901 - Contribuciones y Afiliaciones   - Contribuciones</t>
  </si>
  <si>
    <t>6203020902 - Contribuciones y Afiliaciones   - Afiliaciones Y Sostenimiento</t>
  </si>
  <si>
    <t>6203021001 - Otros Gastos    - Correo Porte y Telegramas</t>
  </si>
  <si>
    <t>6203021002 - Otros Gastos    - Combustibles y lubricantes</t>
  </si>
  <si>
    <t>6203021003 - Otros Gastos    - Taxis y Buses</t>
  </si>
  <si>
    <t>6203021004 - Otros Gastos    - Parqueaderos</t>
  </si>
  <si>
    <t>6203021005 - Otros Gastos    - Gastos Funebres</t>
  </si>
  <si>
    <t>6203021007 - Otros Gastos    - Fondo de Sostenibilidad Icetex</t>
  </si>
  <si>
    <t>6203021008 - Otros Gastos    - Obsequios Premios y Distinciones</t>
  </si>
  <si>
    <t>6203021201 - Actividades Culturales y Deportivas  - Actividades Culturales y Cívicas</t>
  </si>
  <si>
    <t>6203021202 - Actividades Culturales y Deportivas  - Actividades Deportivas</t>
  </si>
  <si>
    <t>6203021203 - Actividades Culturales y Deportivas  - Eventos Especiales Y Celebraciones</t>
  </si>
  <si>
    <t>6203021204 - Otros Gastos    - Gastos Ceremoniales de Grado</t>
  </si>
  <si>
    <t>6203021301 - Seguridad Industrial    - Seguridad Induatrial y Señalizaciones</t>
  </si>
  <si>
    <t>6203021401 - Otros Gastos    - Casino Y Restaurante</t>
  </si>
  <si>
    <t>6203021501 - Materiales y Suministros   - Elemetos de Aseo y Cafeteria</t>
  </si>
  <si>
    <t>6203021601 - Gastos Legales    - Notariales</t>
  </si>
  <si>
    <t>6203021602 - Gastos Legales    - Tramites y Licencias</t>
  </si>
  <si>
    <t>6203021801 - Materiales y Suministros   - Armamento De Vigilancia</t>
  </si>
  <si>
    <t>6203021802 - Materiales y Suministros   - Elementos de Computador Y Telecomunicaion</t>
  </si>
  <si>
    <t>6203021803 - Materiales y Suministros   - Elementos de Fotografia Y Audiovisuales</t>
  </si>
  <si>
    <t>6203021804 - Materiales y Suministros   - Elementos de Imprenta</t>
  </si>
  <si>
    <t>6203021805 - Materiales y Suministros   - Elementos Electricos Y Electronicos</t>
  </si>
  <si>
    <t>6203021806 - Materiales y Suministros   - Herramientas</t>
  </si>
  <si>
    <t>6203021807 - Materiales y Suministros   - Repuestos en General</t>
  </si>
  <si>
    <t>6203021808 - Materiales y Suministros   - Elementos de Ferreteria</t>
  </si>
  <si>
    <t>6203021809 - Materiales y Suministros   - Elementos de Lenceria Y Roperia</t>
  </si>
  <si>
    <t>6203021810 - Materiales y Suministros   - Banderas Y Escudos</t>
  </si>
  <si>
    <t>6203021814 - Materiales y Suministros   - Emvases y Empaques</t>
  </si>
  <si>
    <t>6203022001 - Materiales y Suministros   - Utiles Papeleria y Fotocopias</t>
  </si>
  <si>
    <t>6203022002 - Materiales y Suministros   - Diplomas</t>
  </si>
  <si>
    <t>6203022201 - Otros Gastos    - Gastos Convenios</t>
  </si>
  <si>
    <t>6203022301 - Otros Gastos    - Becas Sala General</t>
  </si>
  <si>
    <t>6203022302 - Otros Gastos    - Becas Consiliatura</t>
  </si>
  <si>
    <t>6203080101 - Impuestos     - Industria y Comercio</t>
  </si>
  <si>
    <t>6203080102 - Impuestos     - Timbres</t>
  </si>
  <si>
    <t>6203080103 - Impuestos     - Propiedad Raiz</t>
  </si>
  <si>
    <t>6203080104 - Impuestos     - Valorizacion</t>
  </si>
  <si>
    <t>6203080105 - Impuestos     - Vehiculos</t>
  </si>
  <si>
    <t>6203080106 - Impuestos     - Estampillas Pro Hospital Universitario</t>
  </si>
  <si>
    <t>6203080107 - Impuestos     - Estampillas Pro-Dot y Des Tercera Edad</t>
  </si>
  <si>
    <t>6203080108 - Impuestos     - Estampillas Procultura</t>
  </si>
  <si>
    <t>6204020201 - Honorarios     - Asesoria Juridica</t>
  </si>
  <si>
    <t>6204020203 - Honorarios     - Asesoria Técnica</t>
  </si>
  <si>
    <t>6204020301 - Servicios Técnicos    - Asistencia Tenica</t>
  </si>
  <si>
    <t>6204020303 - Publicidad     - Publicidad Y Propaganda</t>
  </si>
  <si>
    <t>6204020304 - Servicios Técnicos    - Transporte Fletes Y Acarreos</t>
  </si>
  <si>
    <t>6204020305 - Servicios Técnicos    - Encuadernacion Y Empaste</t>
  </si>
  <si>
    <t>6204020306 - Servicios Técnicos    - Inhumacion de Cadaveres</t>
  </si>
  <si>
    <t>6204020307 - Servicios Técnicos    - Grabacion y Produccion</t>
  </si>
  <si>
    <t>6204020310 - Servicios Técnicos    - Microfilmacion</t>
  </si>
  <si>
    <t>6204020311 - Servicios Técnicos    - Musica Ambiental</t>
  </si>
  <si>
    <t>6204020312 - Servicios Técnicos    - Otros</t>
  </si>
  <si>
    <t>6204020401 - Servicios Públicos    - Aseo</t>
  </si>
  <si>
    <t>6204020402 - Servicios Públicos    - Acueducto Y Alcantarillado</t>
  </si>
  <si>
    <t>6204020403 - Servicios Públicos    - Energia Electrica</t>
  </si>
  <si>
    <t>6204020404 - Servicios Públicos    - Telefono</t>
  </si>
  <si>
    <t>6204020405 - Servicios Públicos    - Telefono Celular</t>
  </si>
  <si>
    <t>6204020406 - Servicios Públicos    - Internet</t>
  </si>
  <si>
    <t>6204020407 - Servicios Públicos    - Gas</t>
  </si>
  <si>
    <t>6204020408 - Servicios Públicos    - Tv Satelital</t>
  </si>
  <si>
    <t>6204020501 - Gastos de Viaje   - Alojamiento Y Manutencion - Viaticos</t>
  </si>
  <si>
    <t>6204020503 - Gastos de Viaje   - Pasajes Aereos</t>
  </si>
  <si>
    <t>6204020505 - Gastos de Viaje   - Pasajaes Terrestres</t>
  </si>
  <si>
    <t>6204020601 - Arrendamientos     - De Terrenos</t>
  </si>
  <si>
    <t>6204020602 - Arrendamientos     - Construcciones Y Edificaciones</t>
  </si>
  <si>
    <t>6204020603 - Arrendamientos     - Maquinaria y Equipo</t>
  </si>
  <si>
    <t>6204020604 - Arrendamientos     - Muebles y Equipo de Oficina</t>
  </si>
  <si>
    <t>6204020605 - Arrendamientos     - Equipo de Computo</t>
  </si>
  <si>
    <t>6204020606 - Arrendamientos     - Telecomunicaciones Y Radio</t>
  </si>
  <si>
    <t>6204020607 - Arrendamientos     - Equipo Medico y de Laboratorio</t>
  </si>
  <si>
    <t>6204020608 - Arrendamientos     - Flota y Equipo de Transporte</t>
  </si>
  <si>
    <t>6204020609 - Arrendamientos     - Acueductos Plantas y Redes</t>
  </si>
  <si>
    <t>6204020610 - Arrendamientos     - Otros Arrendamientos</t>
  </si>
  <si>
    <t>6204020701 - Mantenimientos     - De Terrenos</t>
  </si>
  <si>
    <t>6204020702 - Mantenimientos     - Construcciones Y Edificaciones</t>
  </si>
  <si>
    <t>6204020703 - Mantenimientos     - Maquinaria y Equipo</t>
  </si>
  <si>
    <t>6204020704 - Mantenimientos     - Muebles y Equipo de Oficina</t>
  </si>
  <si>
    <t>6204020705 - Mantenimientos     - Equipo de Computo</t>
  </si>
  <si>
    <t>6204020706 - Mantenimientos     - Telecomunicaciones Y Radio</t>
  </si>
  <si>
    <t>6204020707 - Mantenimientos     - Equipo Medico y de Laboratorio</t>
  </si>
  <si>
    <t>6204020708 - Mantenimientos     - Flota y Equipo de Transporte</t>
  </si>
  <si>
    <t>6204020709 - Mantenimientos     - Acueductos Plantas y Redes</t>
  </si>
  <si>
    <t>6204020710 - Mantenimientos     - Arreglos Ornamentales</t>
  </si>
  <si>
    <t>6204020711 - Mantenimientos     - Repaciones Locativas</t>
  </si>
  <si>
    <t>6204020712 - Mantenimientos     - Otros Mantenimientos y Reparaciones</t>
  </si>
  <si>
    <t>6204020801 - Seguros     - Manejo</t>
  </si>
  <si>
    <t>6204020802 - Seguros     - Cumplimiento</t>
  </si>
  <si>
    <t>6204020803 - Seguros     - Corriente Debil</t>
  </si>
  <si>
    <t>6204020804 - Seguros     - Incendio</t>
  </si>
  <si>
    <t>6204020805 - Seguros     - Terremoto</t>
  </si>
  <si>
    <t>6204020806 - Seguros     - Sustraccion y Hurto</t>
  </si>
  <si>
    <t>6204020807 - Seguros     - Flota y Equipo de Transporte</t>
  </si>
  <si>
    <t>6204020808 - Seguros     - Poliza Estudiantil</t>
  </si>
  <si>
    <t>6204020809 - Seguros     - Responsabilidad Civil</t>
  </si>
  <si>
    <t>6204020810 - Seguros     - Rotura de Maquina</t>
  </si>
  <si>
    <t>6204020811 - Seguros     - Obligatorio de Accidente</t>
  </si>
  <si>
    <t>6204020812 - Seguros     - Lucro Cesante</t>
  </si>
  <si>
    <t>6204020813 - Seguros     - Transporte de Mercancia</t>
  </si>
  <si>
    <t>6204020814 - Seguros     - Otros Seguros</t>
  </si>
  <si>
    <t>6204020815 - Seguros     - ACTIVOS MENORES (2) S.M.M.L.V</t>
  </si>
  <si>
    <t>6204020901 - Contribuciones y Afiliaciones   - Contribuciones</t>
  </si>
  <si>
    <t>6204020902 - Contribuciones y Afiliaciones   - Afiliaciones Y Sostenimiento</t>
  </si>
  <si>
    <t>6204021001 - Otros Gastos    - Correo Porte y Telegramas</t>
  </si>
  <si>
    <t>6204021002 - Otros Gastos    - Combustibles y lubricantes</t>
  </si>
  <si>
    <t>6204021003 - Otros Gastos    - Taxis y Buses</t>
  </si>
  <si>
    <t>6204021004 - Otros Gastos    - Parqueaderos</t>
  </si>
  <si>
    <t>6204021005 - Otros Gastos    - Gastos Funebres</t>
  </si>
  <si>
    <t>6204021007 - Otros Gastos    - Fondo de Sostenibilidad Icetex</t>
  </si>
  <si>
    <t>6204021008 - Otros Gastos    - Obsequios Premios y Distinciones</t>
  </si>
  <si>
    <t>6204021201 - Actividades Culturales y Deportivas  - Actividades Culturales y Cívicas</t>
  </si>
  <si>
    <t>6204021202 - Actividades Culturales y Deportivas  - Actividades Deportivas</t>
  </si>
  <si>
    <t>6204021203 - Actividades Culturales y Deportivas  - Eventos Especiales Y Celebraciones</t>
  </si>
  <si>
    <t>6204021204 - Otros Gastos    - Gastos Ceremoniales de Grado</t>
  </si>
  <si>
    <t>6204021301 - Seguridad Industrial    - Seguridad Induatrial y Señalizaciones</t>
  </si>
  <si>
    <t>6204021401 - Otros Gastos    - Casino Y Restaurante</t>
  </si>
  <si>
    <t>6204021501 - Materiales y Suministros   - Elemetos de Aseo y Cafeteria</t>
  </si>
  <si>
    <t>6204021601 - Gastos Legales    - Notariales</t>
  </si>
  <si>
    <t>6204021602 - Gastos Legales    - Tramites y Licencias</t>
  </si>
  <si>
    <t>6204021801 - Materiales y Suministros   - Armamento De Vigilancia</t>
  </si>
  <si>
    <t>6204021802 - Materiales y Suministros   - Elementos de Computador Y Telecomunicaion</t>
  </si>
  <si>
    <t>6204021803 - Materiales y Suministros   - Elementos de Fotografia Y Audiovisuales</t>
  </si>
  <si>
    <t>6204021804 - Materiales y Suministros   - Elementos de Imprenta</t>
  </si>
  <si>
    <t>6204021805 - Materiales y Suministros   - Elementos Electricos Y Electronicos</t>
  </si>
  <si>
    <t>6204021806 - Materiales y Suministros   - Herramientas</t>
  </si>
  <si>
    <t>6204021807 - Materiales y Suministros   - Repuestos en General</t>
  </si>
  <si>
    <t>6204021808 - Materiales y Suministros   - Elementos de Ferreteria</t>
  </si>
  <si>
    <t>6204021809 - Materiales y Suministros   - Elementos de Lenceria Y Roperia</t>
  </si>
  <si>
    <t>6204021810 - Materiales y Suministros   - Banderas Y Escudos</t>
  </si>
  <si>
    <t>6204021814 - Materiales y Suministros   - Emvases y Empaques</t>
  </si>
  <si>
    <t>6204022001 - Materiales y Suministros   - Utiles Papeleria y Fotocopias</t>
  </si>
  <si>
    <t>6204022002 - Materiales y Suministros   - Diplomas</t>
  </si>
  <si>
    <t>6204022201 - Otros Gastos    - Gastos Convenios</t>
  </si>
  <si>
    <t>6204022301 - Otros Gastos    - Becas Sala General</t>
  </si>
  <si>
    <t>6204022302 - Otros Gastos    - Becas Consiliatura</t>
  </si>
  <si>
    <t>6204080101 - Impuestos     - Industria y Comercio</t>
  </si>
  <si>
    <t>6204080102 - Impuestos     - Timbres</t>
  </si>
  <si>
    <t>6204080103 - Impuestos     - Propiedad Raiz</t>
  </si>
  <si>
    <t>6204080104 - Impuestos     - Valorizacion</t>
  </si>
  <si>
    <t>6204080105 - Impuestos     - Vehiculos</t>
  </si>
  <si>
    <t>6204080106 - Impuestos     - Estampillas Pro Hospital Universitario</t>
  </si>
  <si>
    <t>6204080107 - Impuestos     - Estampillas Pro-Dot y Des Tercera Edad</t>
  </si>
  <si>
    <t>6204080108 - Impuestos     - Estampillas Procultura</t>
  </si>
  <si>
    <t>6207020201 - Honorarios     - Asesoria Juridica</t>
  </si>
  <si>
    <t>6207020203 - Honorarios     - Asesoria Técnica</t>
  </si>
  <si>
    <t>6207020301 - Servicios Técnicos    - Asistencia Tenica</t>
  </si>
  <si>
    <t>6207020303 - Publicidad     - Publicidad Y Propaganda</t>
  </si>
  <si>
    <t>6207020304 - Servicios Técnicos    - Transporte Fletes Y Acarreos</t>
  </si>
  <si>
    <t>6207020305 - Servicios Técnicos    - Encuadernacion Y Empaste</t>
  </si>
  <si>
    <t>6207020306 - Servicios Técnicos    - Inhumacion de Cadaveres</t>
  </si>
  <si>
    <t>6207020307 - Servicios Técnicos    - Grabacion y Produccion</t>
  </si>
  <si>
    <t>6207020310 - Servicios Técnicos    - Microfilmacion</t>
  </si>
  <si>
    <t>6207020311 - Servicios Técnicos    - Musica Ambiental</t>
  </si>
  <si>
    <t>6207020312 - Servicios Técnicos    - Otros</t>
  </si>
  <si>
    <t>6207020401 - Servicios Públicos    - Aseo</t>
  </si>
  <si>
    <t>6207020402 - Servicios Públicos    - Acueducto Y Alcantarillado</t>
  </si>
  <si>
    <t>6207020403 - Servicios Públicos    - Energia Electrica</t>
  </si>
  <si>
    <t>6207020404 - Servicios Públicos    - Telefono</t>
  </si>
  <si>
    <t>6207020405 - Servicios Públicos    - Telefono Celular</t>
  </si>
  <si>
    <t>6207020406 - Servicios Públicos    - Internet</t>
  </si>
  <si>
    <t>6207020407 - Servicios Públicos    - Gas</t>
  </si>
  <si>
    <t>6207020408 - Servicios Públicos    - Tv Satelital</t>
  </si>
  <si>
    <t>6207020501 - Gastos de Viaje   - Alojamiento Y Manutencion - Viaticos</t>
  </si>
  <si>
    <t>6207020503 - Gastos de Viaje   - Pasajes Aereos</t>
  </si>
  <si>
    <t>6207020505 - Gastos de Viaje   - Pasajaes Terrestres</t>
  </si>
  <si>
    <t>6207020601 - Arrendamientos     - De Terrenos</t>
  </si>
  <si>
    <t>6207020602 - Arrendamientos     - Construcciones Y Edificaciones</t>
  </si>
  <si>
    <t>6207020603 - Arrendamientos     - Maquinaria y Equipo</t>
  </si>
  <si>
    <t>6207020604 - Arrendamientos     - Muebles y Equipo de Oficina</t>
  </si>
  <si>
    <t>6207020605 - Arrendamientos     - Equipo de Computo</t>
  </si>
  <si>
    <t>6207020606 - Arrendamientos     - Telecomunicaciones Y Radio</t>
  </si>
  <si>
    <t>6207020607 - Arrendamientos     - Equipo Medico y de Laboratorio</t>
  </si>
  <si>
    <t>6207020608 - Arrendamientos     - Flota y Equipo de Transporte</t>
  </si>
  <si>
    <t>6207020609 - Arrendamientos     - Acueductos Plantas y Redes</t>
  </si>
  <si>
    <t>6207020610 - Arrendamientos     - Otros Arrendamientos</t>
  </si>
  <si>
    <t>6207020701 - Mantenimientos     - De Terrenos</t>
  </si>
  <si>
    <t>6207020702 - Mantenimientos     - Construcciones Y Edificaciones</t>
  </si>
  <si>
    <t>6207020703 - Mantenimientos     - Maquinaria y Equipo</t>
  </si>
  <si>
    <t>6207020704 - Mantenimientos     - Muebles y Equipo de Oficina</t>
  </si>
  <si>
    <t>6207020705 - Mantenimientos     - Equipo de Computo</t>
  </si>
  <si>
    <t>6207020706 - Mantenimientos     - Telecomunicaciones Y Radio</t>
  </si>
  <si>
    <t>6207020707 - Mantenimientos     - Equipo Medico y de Laboratorio</t>
  </si>
  <si>
    <t>6207020708 - Mantenimientos     - Flota y Equipo de Transporte</t>
  </si>
  <si>
    <t>6207020709 - Mantenimientos     - Acueductos Plantas y Redes</t>
  </si>
  <si>
    <t>6207020710 - Mantenimientos     - Arreglos Ornamentales</t>
  </si>
  <si>
    <t>6207020711 - Mantenimientos     - Repaciones Locativas</t>
  </si>
  <si>
    <t>6207020712 - Mantenimientos     - Otros Mantenimientos y Reparaciones</t>
  </si>
  <si>
    <t>6207020801 - Seguros     - Manejo</t>
  </si>
  <si>
    <t>6207020802 - Seguros     - Cumplimiento</t>
  </si>
  <si>
    <t>6207020803 - Seguros     - Corriente Debil</t>
  </si>
  <si>
    <t>6207020804 - Seguros     - Incendio</t>
  </si>
  <si>
    <t>6207020805 - Seguros     - Terremoto</t>
  </si>
  <si>
    <t>6207020806 - Seguros     - Sustraccion y Hurto</t>
  </si>
  <si>
    <t>6207020807 - Seguros     - Flota y Equipo de Transporte</t>
  </si>
  <si>
    <t>6207020808 - Seguros     - Poliza Estudiantil</t>
  </si>
  <si>
    <t>6207020809 - Seguros     - Responsabilidad Civil</t>
  </si>
  <si>
    <t>6207020810 - Seguros     - Rotura de Maquina</t>
  </si>
  <si>
    <t>6207020811 - Seguros     - Obligatorio de Accidente</t>
  </si>
  <si>
    <t>6207020812 - Seguros     - Lucro Cesante</t>
  </si>
  <si>
    <t>6207020813 - Seguros     - Transporte de Mercancia</t>
  </si>
  <si>
    <t>6207020814 - Seguros     - Otros Seguros</t>
  </si>
  <si>
    <t>6207020901 - Contribuciones y Afiliaciones   - Contribuciones</t>
  </si>
  <si>
    <t>6207020902 - Contribuciones y Afiliaciones   - Afiliaciones Y Sostenimiento</t>
  </si>
  <si>
    <t>6207021001 - Otros Gastos    - Correo Porte y Telegramas</t>
  </si>
  <si>
    <t>6207021002 - Otros Gastos    - Combustibles y lubricantes</t>
  </si>
  <si>
    <t>6207021003 - Otros Gastos    - Taxis y Buses</t>
  </si>
  <si>
    <t>6207021004 - Otros Gastos    - Parqueaderos</t>
  </si>
  <si>
    <t>6207021005 - Otros Gastos    - Gastos Funebres</t>
  </si>
  <si>
    <t>6207021007 - Otros Gastos    - Fondo de Sostenibilidad Icetex</t>
  </si>
  <si>
    <t>6207021008 - Otros Gastos    - Obsequios Premios y Distinciones</t>
  </si>
  <si>
    <t>6207021201 - Actividades Culturales y Deportivas  - Actividades Culturales y Cívicas</t>
  </si>
  <si>
    <t>6207021202 - Actividades Culturales y Deportivas  - Actividades Deportivas</t>
  </si>
  <si>
    <t>6207021203 - Actividades Culturales y Deportivas  - Eventos Especiales Y Celebraciones</t>
  </si>
  <si>
    <t>6207021204 - Otros Gastos    - Gastos Ceremoniales de Grado</t>
  </si>
  <si>
    <t>6207021301 - Seguridad Industrial    - Seguridad Induatrial y Señalizaciones</t>
  </si>
  <si>
    <t>6207021401 - Otros Gastos    - Casino Y Restaurante</t>
  </si>
  <si>
    <t>6207021501 - Materiales y Suministros   - Elemetos de Aseo y Cafeteria</t>
  </si>
  <si>
    <t>6207021601 - Gastos Legales    - Notariales</t>
  </si>
  <si>
    <t>6207021602 - Gastos Legales    - Tramites y Licencias</t>
  </si>
  <si>
    <t>6207021801 - Materiales y Suministros   - Armamento De Vigilancia</t>
  </si>
  <si>
    <t>6207021802 - Materiales y Suministros   - Elementos de Computador Y Telecomunicaion</t>
  </si>
  <si>
    <t>6207021803 - Materiales y Suministros   - Elementos de Fotografia Y Audiovisuales</t>
  </si>
  <si>
    <t>6207021804 - Materiales y Suministros   - Elementos de Imprenta</t>
  </si>
  <si>
    <t>6207021805 - Materiales y Suministros   - Elementos Electricos Y Electronicos</t>
  </si>
  <si>
    <t>6207021806 - Materiales y Suministros   - Herramientas</t>
  </si>
  <si>
    <t>6207021807 - Materiales y Suministros   - Repuestos en General</t>
  </si>
  <si>
    <t>6207021808 - Materiales y Suministros   - Elementos de Ferreteria</t>
  </si>
  <si>
    <t>6207021809 - Materiales y Suministros   - Elementos de Lenceria Y Roperia</t>
  </si>
  <si>
    <t>6207021810 - Materiales y Suministros   - Banderas Y Escudos</t>
  </si>
  <si>
    <t>6207021814 - Materiales y Suministros   - Emvases y Empaques</t>
  </si>
  <si>
    <t>6207022001 - Materiales y Suministros   - Utiles Papeleria y Fotocopias</t>
  </si>
  <si>
    <t>6207022002 - Materiales y Suministros   - Diplomas</t>
  </si>
  <si>
    <t>6207022201 - Otros Gastos    - Gastos Convenios</t>
  </si>
  <si>
    <t>6207022202 - Otros Gastos    - Becas Consiliatura</t>
  </si>
  <si>
    <t>6207022301 - Otros Gastos    - Becas Sala General</t>
  </si>
  <si>
    <t>6207022302 - Otros Gastos    - Becas Consiliatura</t>
  </si>
  <si>
    <t>6207080101 - Impuestos     - Industria y Comercio</t>
  </si>
  <si>
    <t>6207080102 - Impuestos     - Timbres</t>
  </si>
  <si>
    <t>6207080103 - Impuestos     - Propiedad Raiz</t>
  </si>
  <si>
    <t>6207080104 - Impuestos     - Valorizacion</t>
  </si>
  <si>
    <t>6207080105 - Impuestos     - Vehiculos</t>
  </si>
  <si>
    <t>6207080106 - Impuestos     - Estampillas Pro Hospital Universitario</t>
  </si>
  <si>
    <t>6207080107 - Impuestos     - Estampillas Pro-Dot y Des Tercera Edad</t>
  </si>
  <si>
    <t>6207080108 - Impuestos     - Estampillas Procultura</t>
  </si>
  <si>
    <t>6208020201 - Honorarios     - Asesoria Juridica</t>
  </si>
  <si>
    <t>6208020203 - Honorarios     - Asesoria Técnica</t>
  </si>
  <si>
    <t>6208020301 - Servicios Técnicos    - Asistencia Tenica</t>
  </si>
  <si>
    <t>6208020303 - Publicidad     - Publicidad Y Propaganda</t>
  </si>
  <si>
    <t>6208020304 - Servicios Técnicos    - Transporte Fletes Y Acarreos</t>
  </si>
  <si>
    <t>6208020305 - Servicios Técnicos    - Encuadernacion Y Empaste</t>
  </si>
  <si>
    <t>6208020306 - Servicios Técnicos    - Inhumacion de Cadaveres</t>
  </si>
  <si>
    <t>6208020307 - Servicios Técnicos    - Grabacion y Produccion</t>
  </si>
  <si>
    <t>6208020310 - Servicios Técnicos    - Microfilmacion</t>
  </si>
  <si>
    <t>6208020311 - Servicios Técnicos    - Musica Ambiental</t>
  </si>
  <si>
    <t>6208020312 - Servicios Técnicos    - Otros</t>
  </si>
  <si>
    <t>6208020401 - Servicios Públicos    - Aseo</t>
  </si>
  <si>
    <t>6208020402 - Servicios Públicos    - Acueducto Y Alcantarillado</t>
  </si>
  <si>
    <t>6208020403 - Servicios Públicos    - Energia Electrica</t>
  </si>
  <si>
    <t>6208020404 - Servicios Públicos    - Telefono</t>
  </si>
  <si>
    <t>6208020405 - Servicios Públicos    - Telefono Celular</t>
  </si>
  <si>
    <t>6208020406 - Servicios Públicos    - Internet</t>
  </si>
  <si>
    <t>6208020407 - Servicios Públicos    - Gas</t>
  </si>
  <si>
    <t>6208020408 - Servicios Públicos    - Tv Satelital</t>
  </si>
  <si>
    <t>6208020501 - Gastos de Viaje   - Alojamiento Y Manutencion - Viaticos</t>
  </si>
  <si>
    <t>6208020503 - Gastos de Viaje   - Pasajes Aereos</t>
  </si>
  <si>
    <t>6208020505 - Gastos de Viaje   - Pasajaes Terrestres</t>
  </si>
  <si>
    <t>6208020601 - Arrendamientos     - De Terrenos</t>
  </si>
  <si>
    <t>6208020602 - Arrendamientos     - Construcciones Y Edificaciones</t>
  </si>
  <si>
    <t>6208020603 - Arrendamientos     - Maquinaria y Equipo</t>
  </si>
  <si>
    <t>6208020604 - Arrendamientos     - Muebles y Equipo de Oficina</t>
  </si>
  <si>
    <t>6208020605 - Arrendamientos     - Equipo de Computo</t>
  </si>
  <si>
    <t>6208020606 - Arrendamientos     - Telecomunicaciones Y Radio</t>
  </si>
  <si>
    <t>6208020607 - Arrendamientos     - Equipo Medico y de Laboratorio</t>
  </si>
  <si>
    <t>6208020608 - Arrendamientos     - Flota y Equipo de Transporte</t>
  </si>
  <si>
    <t>6208020609 - Arrendamientos     - Acueductos Plantas y Redes</t>
  </si>
  <si>
    <t>6208020610 - Arrendamientos     - Otros Arrendamientos</t>
  </si>
  <si>
    <t>6208020701 - Mantenimientos     - De Terrenos</t>
  </si>
  <si>
    <t>6208020702 - Mantenimientos     - Construcciones Y Edificaciones</t>
  </si>
  <si>
    <t>6208020703 - Mantenimientos     - Maquinaria y Equipo</t>
  </si>
  <si>
    <t>6208020704 - Mantenimientos     - Muebles y Equipo de Oficina</t>
  </si>
  <si>
    <t>6208020705 - Mantenimientos     - Equipo de Computo</t>
  </si>
  <si>
    <t>6208020706 - Mantenimientos     - Telecomunicaciones Y Radio</t>
  </si>
  <si>
    <t>6208020707 - Mantenimientos     - Equipo Medico y de Laboratorio</t>
  </si>
  <si>
    <t>6208020708 - Mantenimientos     - Flota y Equipo de Transporte</t>
  </si>
  <si>
    <t>6208020709 - Mantenimientos     - Acueductos Plantas y Redes</t>
  </si>
  <si>
    <t>6208020710 - Mantenimientos     - Arreglos Ornamentales</t>
  </si>
  <si>
    <t>6208020711 - Mantenimientos     - Repaciones Locativas</t>
  </si>
  <si>
    <t>6208020712 - Mantenimientos     - Otros Mantenimientos y Reparaciones</t>
  </si>
  <si>
    <t>6208020801 - Seguros     - Manejo</t>
  </si>
  <si>
    <t>6208020802 - Seguros     - Cumplimiento</t>
  </si>
  <si>
    <t>6208020803 - Seguros     - Corriente Debil</t>
  </si>
  <si>
    <t>6208020804 - Seguros     - Incendio</t>
  </si>
  <si>
    <t>6208020805 - Seguros     - Terremoto</t>
  </si>
  <si>
    <t>6208020806 - Seguros     - Sustraccion y Hurto</t>
  </si>
  <si>
    <t>6208020807 - Seguros     - Flota y Equipo de Transporte</t>
  </si>
  <si>
    <t>6208020808 - Seguros     - Poliza Estudiantil</t>
  </si>
  <si>
    <t>6208020809 - Seguros     - Responsabilidad Civil</t>
  </si>
  <si>
    <t>6208020810 - Seguros     - Rotura de Maquina</t>
  </si>
  <si>
    <t>6208020811 - Seguros     - Obligatorio de Accidente</t>
  </si>
  <si>
    <t>6208020812 - Seguros     - Lucro Cesante</t>
  </si>
  <si>
    <t>6208020813 - Seguros     - Transporte de Mercancia</t>
  </si>
  <si>
    <t>6208020814 - Seguros     - Otros Seguros</t>
  </si>
  <si>
    <t>6208020901 - Contribuciones y Afiliaciones   - Contribuciones</t>
  </si>
  <si>
    <t>6208020902 - Contribuciones y Afiliaciones   - Afiliaciones Y Sostenimiento</t>
  </si>
  <si>
    <t>6208021001 - Otros Gastos    - Correo Porte y Telegramas</t>
  </si>
  <si>
    <t>6208021002 - Otros Gastos    - Combustibles y lubricantes</t>
  </si>
  <si>
    <t>6208021003 - Otros Gastos    - Taxis y Buses</t>
  </si>
  <si>
    <t>6208021004 - Otros Gastos    - Parqueaderos</t>
  </si>
  <si>
    <t>6208021005 - Otros Gastos    - Gastos Funebres</t>
  </si>
  <si>
    <t>6208021007 - Otros Gastos    - Fondo de Sostenibilidad Icetex</t>
  </si>
  <si>
    <t>6208021008 - Otros Gastos    - Obsequios Premios y Distinciones</t>
  </si>
  <si>
    <t>6208021201 - Actividades Culturales y Deportivas  - Actividades Culturales y Cívicas</t>
  </si>
  <si>
    <t>6208021202 - Actividades Culturales y Deportivas  - Actividades Deportivas</t>
  </si>
  <si>
    <t>6208021203 - Actividades Culturales y Deportivas  - Eventos Especiales Y Celebraciones</t>
  </si>
  <si>
    <t>6208021204 - Otros Gastos    - Gastos Ceremoniales de Grado</t>
  </si>
  <si>
    <t>6208021301 - Seguridad Industrial    - Seguridad Induatrial y Señalizaciones</t>
  </si>
  <si>
    <t>6208021401 - Otros Gastos    - Casino Y Restaurante</t>
  </si>
  <si>
    <t>6208021501 - Materiales y Suministros   - Elemetos de Aseo y Cafeteria</t>
  </si>
  <si>
    <t>6208021601 - Gastos Legales    - Notariales</t>
  </si>
  <si>
    <t>6208021602 - Gastos Legales    - Tramites y Licencias</t>
  </si>
  <si>
    <t>6208021801 - Materiales y Suministros   - Armamento De Vigilancia</t>
  </si>
  <si>
    <t>6208021802 - Materiales y Suministros   - Elementos de Computador Y Telecomunicaion</t>
  </si>
  <si>
    <t>6208021803 - Materiales y Suministros   - Elementos de Fotografia Y Audiovisuales</t>
  </si>
  <si>
    <t>6208021804 - Materiales y Suministros   - Elementos de Imprenta</t>
  </si>
  <si>
    <t>6208021805 - Materiales y Suministros   - Elementos Electricos Y Electronicos</t>
  </si>
  <si>
    <t>6208021806 - Materiales y Suministros   - Herramientas</t>
  </si>
  <si>
    <t>6208021807 - Materiales y Suministros   - Repuestos en General</t>
  </si>
  <si>
    <t>6208021808 - Materiales y Suministros   - Elementos de Ferreteria</t>
  </si>
  <si>
    <t>6208021809 - Materiales y Suministros   - Elementos de Lenceria Y Roperia</t>
  </si>
  <si>
    <t>6208021810 - Materiales y Suministros   - Banderas Y Escudos</t>
  </si>
  <si>
    <t>6208021814 - Materiales y Suministros   - Emvases y Empaques</t>
  </si>
  <si>
    <t>6208022001 - Materiales y Suministros   - Utiles Papeleria y Fotocopias</t>
  </si>
  <si>
    <t>6208022002 - Materiales y Suministros   - Diplomas</t>
  </si>
  <si>
    <t>6208022201 - Otros Gastos    - Gastos Convenios</t>
  </si>
  <si>
    <t>6208022301 - Otros Gastos    - Becas Sala General</t>
  </si>
  <si>
    <t>6208022302 - Otros Gastos    - Becas Consiliatura</t>
  </si>
  <si>
    <t>6208080101 - Impuestos     - Industria y Comercio</t>
  </si>
  <si>
    <t>6208080102 - Impuestos     - Timbres</t>
  </si>
  <si>
    <t>6208080103 - Impuestos     - Propiedad Raiz</t>
  </si>
  <si>
    <t>6208080104 - Impuestos     - Valorizacion</t>
  </si>
  <si>
    <t>6208080105 - Impuestos     - Vehiculos</t>
  </si>
  <si>
    <t>6208080106 - Impuestos     - Estampillas Pro Hospital Universitario</t>
  </si>
  <si>
    <t>6208080107 - Impuestos     - Estampillas Pro-Dot y Des Tercera Edad</t>
  </si>
  <si>
    <t>6208080108 - Impuestos     - Estampillas Procultura</t>
  </si>
  <si>
    <t>6208080109 - Impuestos     - Otros Impuestos</t>
  </si>
  <si>
    <t>6209020201 - Honorarios     - Asesoria Juridica</t>
  </si>
  <si>
    <t>6209020203 - Honorarios     - Asesoria Técnica</t>
  </si>
  <si>
    <t>6209020301 - Servicios Técnicos    - Asistencia Tenica</t>
  </si>
  <si>
    <t>6209020303 - Publicidad     - Publicidad Y Propaganda</t>
  </si>
  <si>
    <t>6209020304 - Servicios Técnicos    - Transporte Fletes Y Acarreos</t>
  </si>
  <si>
    <t>6209020305 - Servicios Técnicos    - Encuadernacion Y Empaste</t>
  </si>
  <si>
    <t>6209020306 - Servicios Técnicos    - Inhumacion de Cadaveres</t>
  </si>
  <si>
    <t>6209020307 - Servicios Técnicos    - Grabacion y Produccion</t>
  </si>
  <si>
    <t>6209020310 - Servicios Técnicos    - Microfilmacion</t>
  </si>
  <si>
    <t>6209020311 - Servicios Técnicos    - Musica Ambiental</t>
  </si>
  <si>
    <t>6209020312 - Servicios Técnicos    - Otros</t>
  </si>
  <si>
    <t>6209020401 - Servicios Públicos    - Aseo</t>
  </si>
  <si>
    <t>6209020402 - Servicios Públicos    - Acueducto Y Alcantarillado</t>
  </si>
  <si>
    <t>6209020403 - Servicios Públicos    - Energia Electrica</t>
  </si>
  <si>
    <t>6209020404 - Servicios Públicos    - Telefono</t>
  </si>
  <si>
    <t>6209020405 - Servicios Públicos    - Telefono Celular</t>
  </si>
  <si>
    <t>6209020406 - Servicios Públicos    - Internet</t>
  </si>
  <si>
    <t>6209020407 - Servicios Públicos    - Gas</t>
  </si>
  <si>
    <t>6209020408 - Servicios Públicos    - Tv Satelital</t>
  </si>
  <si>
    <t>6209020501 - Gastos de Viaje   - Alojamiento Y Manutencion - Viaticos</t>
  </si>
  <si>
    <t>6209020503 - Gastos de Viaje   - Pasajes Aereos</t>
  </si>
  <si>
    <t>6209020505 - Gastos de Viaje   - Pasajaes Terrestres</t>
  </si>
  <si>
    <t>6209020601 - Arrendamientos     - De Terrenos</t>
  </si>
  <si>
    <t>6209020602 - Arrendamientos     - Construcciones Y Edificaciones</t>
  </si>
  <si>
    <t>6209020603 - Arrendamientos     - Maquinaria y Equipo</t>
  </si>
  <si>
    <t>6209020604 - Arrendamientos     - Muebles y Equipo de Oficina</t>
  </si>
  <si>
    <t>6209020605 - Arrendamientos     - Equipo de Computo</t>
  </si>
  <si>
    <t>6209020606 - Arrendamientos     - Telecomunicaciones Y Radio</t>
  </si>
  <si>
    <t>6209020607 - Arrendamientos     - Equipo Medico y de Laboratorio</t>
  </si>
  <si>
    <t>6209020608 - Arrendamientos     - Flota y Equipo de Transporte</t>
  </si>
  <si>
    <t>6209020609 - Arrendamientos     - Acueductos Plantas y Redes</t>
  </si>
  <si>
    <t>6209020610 - Arrendamientos     - Otros Arrendamientos</t>
  </si>
  <si>
    <t>6209020701 - Mantenimientos     - De Terrenos</t>
  </si>
  <si>
    <t>6209020702 - Mantenimientos     - Construcciones Y Edificaciones</t>
  </si>
  <si>
    <t>6209020703 - Mantenimientos     - Maquinaria y Equipo</t>
  </si>
  <si>
    <t>6209020704 - Mantenimientos     - Muebles y Equipo de Oficina</t>
  </si>
  <si>
    <t>6209020705 - Mantenimientos     - Equipo de Computo</t>
  </si>
  <si>
    <t>6209020706 - Mantenimientos     - Telecomunicaciones Y Radio</t>
  </si>
  <si>
    <t>6209020707 - Mantenimientos     - Equipo Medico y de Laboratorio</t>
  </si>
  <si>
    <t>6209020708 - Mantenimientos     - Flota y Equipo de Transporte</t>
  </si>
  <si>
    <t>6209020709 - Mantenimientos     - Acueductos Plantas y Redes</t>
  </si>
  <si>
    <t>6209020710 - Mantenimientos     - Arreglos Ornamentales</t>
  </si>
  <si>
    <t>6209020711 - Mantenimientos     - Repaciones Locativas</t>
  </si>
  <si>
    <t>6209020712 - Mantenimientos     - Otros Mantenimientos y Reparaciones</t>
  </si>
  <si>
    <t>6209020801 - Seguros     - Manejo</t>
  </si>
  <si>
    <t>6209020802 - Seguros     - Cumplimiento</t>
  </si>
  <si>
    <t>6209020803 - Seguros     - Corriente Debil</t>
  </si>
  <si>
    <t>6209020804 - Seguros     - Incendio</t>
  </si>
  <si>
    <t>6209020805 - Seguros     - Terremoto</t>
  </si>
  <si>
    <t>6209020806 - Seguros     - Sustraccion y Hurto</t>
  </si>
  <si>
    <t>6209020807 - Seguros     - Flota y Equipo de Transporte</t>
  </si>
  <si>
    <t>6209020808 - Seguros     - Poliza Estudiantil</t>
  </si>
  <si>
    <t>6209020809 - Seguros     - Responsabilidad Civil</t>
  </si>
  <si>
    <t>6209020810 - Seguros     - Rotura de Maquina</t>
  </si>
  <si>
    <t>6209020811 - Seguros     - Obligatorio de Accidente</t>
  </si>
  <si>
    <t>6209020812 - Seguros     - Lucro Cesante</t>
  </si>
  <si>
    <t>6209020813 - Seguros     - Transporte de Mercancia</t>
  </si>
  <si>
    <t>6209020814 - Seguros     - Otros Seguros</t>
  </si>
  <si>
    <t>6209020901 - Contribuciones y Afiliaciones   - Contribuciones</t>
  </si>
  <si>
    <t>6209020902 - Contribuciones y Afiliaciones   - Afiliaciones Y Sostenimiento</t>
  </si>
  <si>
    <t>6209021001 - Otros Gastos    - Correo Porte y Telegramas</t>
  </si>
  <si>
    <t>6209021002 - Otros Gastos    - Combustibles y lubricantes</t>
  </si>
  <si>
    <t>6209021003 - Otros Gastos    - Taxis y Buses</t>
  </si>
  <si>
    <t>6209021004 - Otros Gastos    - Parqueaderos</t>
  </si>
  <si>
    <t>6209021005 - Otros Gastos    - Gastos Funebres</t>
  </si>
  <si>
    <t>6209021007 - Otros Gastos    - Fondo de Sostenibilidad Icetex</t>
  </si>
  <si>
    <t>6209021008 - Otros Gastos    - Obsequios Premios y Distinciones</t>
  </si>
  <si>
    <t>6209021201 - Actividades Culturales y Deportivas  - Actividades Culturales y Cívicas</t>
  </si>
  <si>
    <t>6209021202 - Actividades Culturales y Deportivas  - Actividades Deportivas</t>
  </si>
  <si>
    <t>6209021203 - Actividades Culturales y Deportivas  - Eventos Especiales Y Celebraciones</t>
  </si>
  <si>
    <t>6209021204 - Otros Gastos    - Gastos Ceremoniales de Grado</t>
  </si>
  <si>
    <t>6209021301 - Seguridad Industrial    - Seguridad Induatrial y Señalizaciones</t>
  </si>
  <si>
    <t>6209021401 - Otros Gastos    - Casino Y Restaurante</t>
  </si>
  <si>
    <t>6209021501 - Materiales y Suministros   - Elemetos de Aseo y Cafeteria</t>
  </si>
  <si>
    <t>6209021601 - Gastos Legales    - Notariales</t>
  </si>
  <si>
    <t>6209021602 - Gastos Legales    - Tramites y Licencias</t>
  </si>
  <si>
    <t>6209021801 - Materiales y Suministros   - Armamento De Vigilancia</t>
  </si>
  <si>
    <t>6209021802 - Materiales y Suministros   - Elementos de Computador Y Telecomunicaion</t>
  </si>
  <si>
    <t>6209021803 - Materiales y Suministros   - Elementos de Fotografia Y Audiovisuales</t>
  </si>
  <si>
    <t>6209021804 - Materiales y Suministros   - Elementos de Imprenta</t>
  </si>
  <si>
    <t>6209021805 - Materiales y Suministros   - Elementos Electricos Y Electronicos</t>
  </si>
  <si>
    <t>6209021806 - Materiales y Suministros   - Herramientas</t>
  </si>
  <si>
    <t>6209021807 - Materiales y Suministros   - Repuestos en General</t>
  </si>
  <si>
    <t>6209021808 - Materiales y Suministros   - Elementos de Ferreteria</t>
  </si>
  <si>
    <t>6209021809 - Materiales y Suministros   - Elementos de Lenceria Y Roperia</t>
  </si>
  <si>
    <t>6209021810 - Materiales y Suministros   - Banderas Y Escudos</t>
  </si>
  <si>
    <t>6209021814 - Materiales y Suministros   - Emvases y Empaques</t>
  </si>
  <si>
    <t>6209022001 - Materiales y Suministros   - Utiles Papeleria y Fotocopias</t>
  </si>
  <si>
    <t>6209022002 - Materiales y Suministros   - Diplomas</t>
  </si>
  <si>
    <t>6209022201 - Otros Gastos    - Gastos Convenios</t>
  </si>
  <si>
    <t>6209022301 - Otros Gastos    - Becas Sala General</t>
  </si>
  <si>
    <t>6209022302 - Otros Gastos    - Becas Consiliatura</t>
  </si>
  <si>
    <t>6209080101 - Impuestos     - Industria y Comercio</t>
  </si>
  <si>
    <t>6209080102 - Impuestos     - Timbres</t>
  </si>
  <si>
    <t>6209080103 - Impuestos     - Propiedad Raiz</t>
  </si>
  <si>
    <t>6209080104 - Impuestos     - Valorizacion</t>
  </si>
  <si>
    <t>6209080105 - Impuestos     - Vehiculos</t>
  </si>
  <si>
    <t>6209080106 - Impuestos     - Estampillas Pro Hospital Universitario</t>
  </si>
  <si>
    <t>6209080107 - Impuestos     - Estampillas Pro-Dot y Des Tercera Edad</t>
  </si>
  <si>
    <t>6209080108 - Impuestos     - Estampillas Procultura</t>
  </si>
  <si>
    <t>6210020201 - Honorarios     - Asesoria Juridica</t>
  </si>
  <si>
    <t>6210020203 - Honorarios     - Asesoria Técnica</t>
  </si>
  <si>
    <t>6210020301 - Servicios Técnicos    - Asistencia Tenica</t>
  </si>
  <si>
    <t>6210020303 - Publicidad     - Publicidad Y Propaganda</t>
  </si>
  <si>
    <t>6210020304 - Servicios Técnicos    - Transporte Fletes Y Acarreos</t>
  </si>
  <si>
    <t>6210020305 - Servicios Técnicos    - Encuadernacion Y Empaste</t>
  </si>
  <si>
    <t>6210020306 - Servicios Técnicos    - Inhumacion de Cadaveres</t>
  </si>
  <si>
    <t>6210020307 - Servicios Técnicos    - Grabacion y Produccion</t>
  </si>
  <si>
    <t>6210020310 - Servicios Técnicos    - Microfilmacion</t>
  </si>
  <si>
    <t>6210020311 - Servicios Técnicos    - Musica Ambiental</t>
  </si>
  <si>
    <t>6210020312 - Servicios Técnicos    - Otros</t>
  </si>
  <si>
    <t>6210020401 - Servicios Públicos    - Aseo</t>
  </si>
  <si>
    <t>6210020402 - Servicios Públicos    - Acueducto Y Alcantarillado</t>
  </si>
  <si>
    <t>6210020403 - Servicios Públicos    - Energia Electrica</t>
  </si>
  <si>
    <t>6210020404 - Servicios Públicos    - Telefono</t>
  </si>
  <si>
    <t>6210020405 - Servicios Públicos    - Telefono Celular</t>
  </si>
  <si>
    <t>6210020406 - Servicios Públicos    - Internet</t>
  </si>
  <si>
    <t>6210020407 - Servicios Públicos    - Gas</t>
  </si>
  <si>
    <t>6210020408 - Servicios Públicos    - Tv Satelital</t>
  </si>
  <si>
    <t>6210020501 - Gastos de Viaje   - Alojamiento Y Manutencion - Viaticos</t>
  </si>
  <si>
    <t>6210020503 - Gastos de Viaje   - Pasajes Aereos</t>
  </si>
  <si>
    <t>6210020505 - Gastos de Viaje   - Pasajaes Terrestres</t>
  </si>
  <si>
    <t>6210020601 - Arrendamientos     - De Terrenos</t>
  </si>
  <si>
    <t>6210020602 - Arrendamientos     - Construcciones Y Edificaciones</t>
  </si>
  <si>
    <t>6210020603 - Arrendamientos     - Maquinaria y Equipo</t>
  </si>
  <si>
    <t>6210020604 - Arrendamientos     - Muebles y Equipo de Oficina</t>
  </si>
  <si>
    <t>6210020605 - Arrendamientos     - Equipo de Computo</t>
  </si>
  <si>
    <t>6210020606 - Arrendamientos     - Telecomunicaciones Y Radio</t>
  </si>
  <si>
    <t>6210020607 - Arrendamientos     - Equipo Medico y de Laboratorio</t>
  </si>
  <si>
    <t>6210020608 - Arrendamientos     - Flota y Equipo de Transporte</t>
  </si>
  <si>
    <t>6210020609 - Arrendamientos     - Acueductos Plantas y Redes</t>
  </si>
  <si>
    <t>6210020610 - Arrendamientos     - Otros Arrendamientos</t>
  </si>
  <si>
    <t>6210020701 - Mantenimientos     - De Terrenos</t>
  </si>
  <si>
    <t>6210020702 - Mantenimientos     - Construcciones Y Edificaciones</t>
  </si>
  <si>
    <t>6210020703 - Mantenimientos     - Maquinaria y Equipo</t>
  </si>
  <si>
    <t>6210020704 - Mantenimientos     - Muebles y Equipo de Oficina</t>
  </si>
  <si>
    <t>6210020705 - Mantenimientos     - Equipo de Computo</t>
  </si>
  <si>
    <t>6210020706 - Mantenimientos     - Telecomunicaciones Y Radio</t>
  </si>
  <si>
    <t>6210020707 - Mantenimientos     - Equipo Medico y de Laboratorio</t>
  </si>
  <si>
    <t>6210020708 - Mantenimientos     - Flota y Equipo de Transporte</t>
  </si>
  <si>
    <t>6210020709 - Mantenimientos     - Acueductos Plantas y Redes</t>
  </si>
  <si>
    <t>6210020710 - Mantenimientos     - Arreglos Ornamentales</t>
  </si>
  <si>
    <t>6210020711 - Mantenimientos     - Repaciones Locativas</t>
  </si>
  <si>
    <t>6210020712 - Mantenimientos     - Otros Mantenimientos y Reparaciones</t>
  </si>
  <si>
    <t>6210020801 - Seguros     - Manejo</t>
  </si>
  <si>
    <t>6210020802 - Seguros     - Cumplimiento</t>
  </si>
  <si>
    <t>6210020803 - Seguros     - Corriente Debil</t>
  </si>
  <si>
    <t>6210020804 - Seguros     - Incendio</t>
  </si>
  <si>
    <t>6210020805 - Seguros     - Terremoto</t>
  </si>
  <si>
    <t>6210020806 - Seguros     - Sustraccion y Hurto</t>
  </si>
  <si>
    <t>6210020807 - Seguros     - Flota y Equipo de Transporte</t>
  </si>
  <si>
    <t>6210020808 - Seguros     - Poliza Estudiantil</t>
  </si>
  <si>
    <t>6210020809 - Seguros     - Responsabilidad Civil</t>
  </si>
  <si>
    <t>6210020810 - Seguros     - Rotura de Maquina</t>
  </si>
  <si>
    <t>6210020811 - Seguros     - Obligatorio de Accidente</t>
  </si>
  <si>
    <t>6210020812 - Seguros     - Lucro Cesante</t>
  </si>
  <si>
    <t>6210020813 - Seguros     - Transporte de Mercancia</t>
  </si>
  <si>
    <t>6210020814 - Seguros     - Otros Seguros</t>
  </si>
  <si>
    <t>6210020901 - Contribuciones y Afiliaciones   - Contribuciones</t>
  </si>
  <si>
    <t>6210020902 - Contribuciones y Afiliaciones   - Afiliaciones Y Sostenimiento</t>
  </si>
  <si>
    <t>6210021001 - Otros Gastos    - Correo Porte y Telegramas</t>
  </si>
  <si>
    <t>6210021002 - Otros Gastos    - Combustibles y lubricantes</t>
  </si>
  <si>
    <t>6210021003 - Otros Gastos    - Taxis y Buses</t>
  </si>
  <si>
    <t>6210021004 - Otros Gastos    - Parqueaderos</t>
  </si>
  <si>
    <t>6210021005 - Otros Gastos    - Gastos Funebres</t>
  </si>
  <si>
    <t>6210021007 - Otros Gastos    - Fondo de Sostenibilidad Icetex</t>
  </si>
  <si>
    <t>6210021008 - Otros Gastos    - Obsequios Premios y Distinciones</t>
  </si>
  <si>
    <t>6210021201 - Actividades Culturales y Deportivas  - Actividades Culturales y Cívicas</t>
  </si>
  <si>
    <t>6210021202 - Actividades Culturales y Deportivas  - Actividades Deportivas</t>
  </si>
  <si>
    <t>6210021203 - Actividades Culturales y Deportivas  - Eventos Especiales Y Celebraciones</t>
  </si>
  <si>
    <t>6210021204 - Otros Gastos    - Gastos Ceremoniales de Grado</t>
  </si>
  <si>
    <t>6210021301 - Seguridad Industrial    - Seguridad Induatrial y Señalizaciones</t>
  </si>
  <si>
    <t>6210021401 - Otros Gastos    - Casino Y Restaurante</t>
  </si>
  <si>
    <t>6210021501 - Materiales y Suministros   - Elemetos de Aseo y Cafeteria</t>
  </si>
  <si>
    <t>6210021601 - Gastos Legales    - Notariales</t>
  </si>
  <si>
    <t>6210021602 - Gastos Legales    - Tramites y Licencias</t>
  </si>
  <si>
    <t>6210021801 - Materiales y Suministros   - Armamento De Vigilancia</t>
  </si>
  <si>
    <t>6210021802 - Materiales y Suministros   - Elementos de Computador Y Telecomunicaion</t>
  </si>
  <si>
    <t>6210021803 - Materiales y Suministros   - Elementos de Fotografia Y Audiovisuales</t>
  </si>
  <si>
    <t>6210021804 - Materiales y Suministros   - Elementos de Imprenta</t>
  </si>
  <si>
    <t>6210021805 - Materiales y Suministros   - Elementos Electricos Y Electronicos</t>
  </si>
  <si>
    <t>6210021806 - Materiales y Suministros   - Herramientas</t>
  </si>
  <si>
    <t>6210021807 - Materiales y Suministros   - Repuestos en General</t>
  </si>
  <si>
    <t>6210021808 - Materiales y Suministros   - Elementos de Ferreteria</t>
  </si>
  <si>
    <t>6210021809 - Materiales y Suministros   - Elementos de Lenceria Y Roperia</t>
  </si>
  <si>
    <t>6210021810 - Materiales y Suministros   - Banderas Y Escudos</t>
  </si>
  <si>
    <t>6210021814 - Materiales y Suministros   - Emvases y Empaques</t>
  </si>
  <si>
    <t>6210022001 - Materiales y Suministros   - Utiles Papeleria y Fotocopias</t>
  </si>
  <si>
    <t>6210022002 - Materiales y Suministros   - Diplomas</t>
  </si>
  <si>
    <t>6210022201 - Otros Gastos    - Gastos Convenios</t>
  </si>
  <si>
    <t>6210080101 - Impuestos     - Industria y Comercio</t>
  </si>
  <si>
    <t>6210080102 - Impuestos     - Timbres</t>
  </si>
  <si>
    <t>6210080103 - Impuestos     - Propiedad Raiz</t>
  </si>
  <si>
    <t>6210080104 - Impuestos     - Valorizacion</t>
  </si>
  <si>
    <t>6210080105 - Impuestos     - Vehiculos</t>
  </si>
  <si>
    <t>6210080106 - Impuestos     - Estampillas Pro Hospital Universitario</t>
  </si>
  <si>
    <t>6210080107 - Impuestos     - Estampillas Pro-Dot y Des Tercera Edad</t>
  </si>
  <si>
    <t>6210080108 - Impuestos     - Estampillas Procultura</t>
  </si>
  <si>
    <t>6221020201 - Honorarios     - Asesoria Juridica</t>
  </si>
  <si>
    <t>6221020203 - Honorarios     - Asesoria Técnica</t>
  </si>
  <si>
    <t>6221020301 - Servicios Técnicos    - Asistencia Tenica</t>
  </si>
  <si>
    <t>6221020303 - Publicidad     - Publicidad Y Propaganda</t>
  </si>
  <si>
    <t>6221020304 - Servicios Técnicos    - Transporte Fletes Y Acarreos</t>
  </si>
  <si>
    <t>6221020305 - Servicios Técnicos    - Encuadernacion Y Empaste</t>
  </si>
  <si>
    <t>6221020306 - Servicios Técnicos    - Inhumacion de Cadaveres</t>
  </si>
  <si>
    <t>6221020307 - Servicios Técnicos    - Grabacion y Produccion</t>
  </si>
  <si>
    <t>6221020310 - Servicios Técnicos    - Microfilmacion</t>
  </si>
  <si>
    <t>6221020311 - Servicios Técnicos    - Musica Ambiental</t>
  </si>
  <si>
    <t>6221020312 - Servicios Técnicos    - Otros</t>
  </si>
  <si>
    <t>6221020401 - Servicios Públicos    - Aseo</t>
  </si>
  <si>
    <t>6221020402 - Servicios Públicos    - Acueducto Y Alcantarillado</t>
  </si>
  <si>
    <t>6221020403 - Servicios Públicos    - Energia Electrica</t>
  </si>
  <si>
    <t>6221020404 - Servicios Públicos    - Telefono</t>
  </si>
  <si>
    <t>6221020405 - Servicios Públicos    - Telefono Celular</t>
  </si>
  <si>
    <t>6221020406 - Servicios Públicos    - Internet</t>
  </si>
  <si>
    <t>6221020407 - Servicios Públicos    - Gas</t>
  </si>
  <si>
    <t>6221020408 - Servicios Públicos    - Tv Satelital</t>
  </si>
  <si>
    <t>6221020501 - Gastos de Viaje   - Alojamiento Y Manutencion - Viaticos</t>
  </si>
  <si>
    <t>6221020503 - Gastos de Viaje   - Pasajes Aereos</t>
  </si>
  <si>
    <t>6221020505 - Gastos de Viaje   - Pasajaes Terrestres</t>
  </si>
  <si>
    <t>6221020601 - Arrendamientos     - De Terrenos</t>
  </si>
  <si>
    <t>6221020602 - Arrendamientos     - Construcciones Y Edificaciones</t>
  </si>
  <si>
    <t>6221020603 - Arrendamientos     - Maquinaria y Equipo</t>
  </si>
  <si>
    <t>6221020604 - Arrendamientos     - Muebles y Equipo de Oficina</t>
  </si>
  <si>
    <t>6221020605 - Arrendamientos     - Equipo de Computo</t>
  </si>
  <si>
    <t>6221020606 - Arrendamientos     - Telecomunicaciones Y Radio</t>
  </si>
  <si>
    <t>6221020607 - Arrendamientos     - Equipo Medico y de Laboratorio</t>
  </si>
  <si>
    <t>6221020608 - Arrendamientos     - Flota y Equipo de Transporte</t>
  </si>
  <si>
    <t>6221020609 - Arrendamientos     - Acueductos Plantas y Redes</t>
  </si>
  <si>
    <t>6221020610 - Arrendamientos     - Otros Arrendamientos</t>
  </si>
  <si>
    <t>6221020701 - Mantenimientos     - De Terrenos</t>
  </si>
  <si>
    <t>6221020702 - Mantenimientos     - Construcciones Y Edificaciones</t>
  </si>
  <si>
    <t>6221020703 - Mantenimientos     - Maquinaria y Equipo</t>
  </si>
  <si>
    <t>6221020704 - Mantenimientos     - Muebles y Equipo de Oficina</t>
  </si>
  <si>
    <t>6221020705 - Mantenimientos     - Equipo de Computo</t>
  </si>
  <si>
    <t>6221020706 - Mantenimientos     - Telecomunicaciones Y Radio</t>
  </si>
  <si>
    <t>6221020707 - Mantenimientos     - Equipo Medico y de Laboratorio</t>
  </si>
  <si>
    <t>6221020708 - Mantenimientos     - Flota y Equipo de Transporte</t>
  </si>
  <si>
    <t>6221020709 - Mantenimientos     - Acueductos Plantas y Redes</t>
  </si>
  <si>
    <t>6221020710 - Mantenimientos     - Arreglos Ornamentales</t>
  </si>
  <si>
    <t>6221020711 - Mantenimientos     - Repaciones Locativas</t>
  </si>
  <si>
    <t>6221020712 - Mantenimientos     - Otros Mantenimientos y Reparaciones</t>
  </si>
  <si>
    <t>6221020801 - Seguros     - Manejo</t>
  </si>
  <si>
    <t>6221020802 - Seguros     - Cumplimiento</t>
  </si>
  <si>
    <t>6221020803 - Seguros     - Corriente Debil</t>
  </si>
  <si>
    <t>6221020804 - Seguros     - Incendio</t>
  </si>
  <si>
    <t>6221020805 - Seguros     - Terremoto</t>
  </si>
  <si>
    <t>6221020806 - Seguros     - Sustraccion y Hurto</t>
  </si>
  <si>
    <t>6221020807 - Seguros     - Flota y Equipo de Transporte</t>
  </si>
  <si>
    <t>6221020808 - Seguros     - Poliza Estudiantil</t>
  </si>
  <si>
    <t>6221020809 - Seguros     - Responsabilidad Civil</t>
  </si>
  <si>
    <t>6221020810 - Seguros     - Rotura de Maquina</t>
  </si>
  <si>
    <t>6221020811 - Seguros     - Obligatorio de Accidente</t>
  </si>
  <si>
    <t>6221020812 - Seguros     - Lucro Cesante</t>
  </si>
  <si>
    <t>6221020813 - Seguros     - Transporte de Mercancia</t>
  </si>
  <si>
    <t>6221020814 - Seguros     - Otros Seguros</t>
  </si>
  <si>
    <t>6221020901 - Contribuciones y Afiliaciones   - Contribuciones</t>
  </si>
  <si>
    <t>6221020902 - Contribuciones y Afiliaciones   - Afiliaciones Y Sostenimiento</t>
  </si>
  <si>
    <t>6221021001 - Otros Gastos    - Correo Porte y Telegramas</t>
  </si>
  <si>
    <t>6221021002 - Otros Gastos    - Combustibles y lubricantes</t>
  </si>
  <si>
    <t>6221021003 - Otros Gastos    - Taxis y Buses</t>
  </si>
  <si>
    <t>6221021004 - Otros Gastos    - Parqueaderos</t>
  </si>
  <si>
    <t>6221021005 - Otros Gastos    - Gastos Funebres</t>
  </si>
  <si>
    <t>6221021007 - Otros Gastos    - Fondo de Sostenibilidad Icetex</t>
  </si>
  <si>
    <t>6221021008 - Otros Gastos    - Obsequios Premios y Distinciones</t>
  </si>
  <si>
    <t>6221021201 - Actividades Culturales y Deportivas  - Actividades Culturales y Cívicas</t>
  </si>
  <si>
    <t>6221021202 - Actividades Culturales y Deportivas  - Actividades Deportivas</t>
  </si>
  <si>
    <t>6221021203 - Actividades Culturales y Deportivas  - Eventos Especiales Y Celebraciones</t>
  </si>
  <si>
    <t>6221021204 - Otros Gastos    - Gastos Ceremoniales de Grado</t>
  </si>
  <si>
    <t>6221021301 - Seguridad Industrial    - Seguridad Induatrial y Señalizaciones</t>
  </si>
  <si>
    <t>6221021401 - Otros Gastos    - Casino Y Restaurante</t>
  </si>
  <si>
    <t>6221021501 - Materiales y Suministros   - Elemetos de Aseo y Cafeteria</t>
  </si>
  <si>
    <t>6221021601 - Gastos Legales    - Notariales</t>
  </si>
  <si>
    <t>6221021602 - Gastos Legales    - Tramites y Licencias</t>
  </si>
  <si>
    <t>6221021801 - Materiales y Suministros   - Armamento De Vigilancia</t>
  </si>
  <si>
    <t>6221021802 - Materiales y Suministros   - Elementos de Computador Y Telecomunicaion</t>
  </si>
  <si>
    <t>6221021803 - Materiales y Suministros   - Elementos de Fotografia Y Audiovisuales</t>
  </si>
  <si>
    <t>6221021804 - Materiales y Suministros   - Elementos de Imprenta</t>
  </si>
  <si>
    <t>6221021805 - Materiales y Suministros   - Elementos Electricos Y Electronicos</t>
  </si>
  <si>
    <t>6221021806 - Materiales y Suministros   - Herramientas</t>
  </si>
  <si>
    <t>6221021807 - Materiales y Suministros   - Repuestos en General</t>
  </si>
  <si>
    <t>6221021808 - Materiales y Suministros   - Elementos de Ferreteria</t>
  </si>
  <si>
    <t>6221021809 - Materiales y Suministros   - Elementos de Lenceria Y Roperia</t>
  </si>
  <si>
    <t>6221021810 - Materiales y Suministros   - Banderas Y Escudos</t>
  </si>
  <si>
    <t>6221021814 - Materiales y Suministros   - Emvases y Empaques</t>
  </si>
  <si>
    <t>6221022001 - Materiales y Suministros   - Utiles Papeleria y Fotocopias</t>
  </si>
  <si>
    <t>6221022002 - Materiales y Suministros   - Diplomas</t>
  </si>
  <si>
    <t>6221022201 - Otros Gastos    - Gastos Convenios</t>
  </si>
  <si>
    <t>6221080101 - Impuestos     - Industria y Comercio</t>
  </si>
  <si>
    <t>6221080102 - Impuestos     - Timbres</t>
  </si>
  <si>
    <t>6221080103 - Impuestos     - Propiedad Raiz</t>
  </si>
  <si>
    <t>6221080104 - Impuestos     - Valorizacion</t>
  </si>
  <si>
    <t>6221080105 - Impuestos     - Vehiculos</t>
  </si>
  <si>
    <t>6221080106 - Impuestos     - Estampillas Pro Hospital Universitario</t>
  </si>
  <si>
    <t>6221080107 - Impuestos     - Estampillas Pro-Dot y Des Tercera Edad</t>
  </si>
  <si>
    <t>6221080108 - Impuestos     - Estampillas Procultura</t>
  </si>
  <si>
    <t>6250021001 - Otros Gastos    - MATERIAL TIENDA UNILIBRISTA</t>
  </si>
  <si>
    <t>1504050101 - Terrenos - Urbanos</t>
  </si>
  <si>
    <t>1504100101 - Terrenos - Rurales</t>
  </si>
  <si>
    <t>1508050101 - Construcciones y Edificaciones   - Construcciones y Edificaciones</t>
  </si>
  <si>
    <t>1516050101 - Construcciones y Edificaciones   - Edificios</t>
  </si>
  <si>
    <t>1516100101 - Construcciones y Edificaciones   - Oficinas</t>
  </si>
  <si>
    <t>1516150101 - Construcciones y Edificaciones   - Colegios y Escuelas</t>
  </si>
  <si>
    <t>1520050101 - Maquinaria y equipo   - Maquinaria y Equipo</t>
  </si>
  <si>
    <t>1520050102 - Maquinaria y equipo   - Equipo de construcción</t>
  </si>
  <si>
    <t>1520050103 - Maquinaria y equipo   - Equipo Agropecuario de Silvicultura Avicultura y Pesca</t>
  </si>
  <si>
    <t>1520050104 - Maquinaria y equipo   - Equipo de Enseñanza</t>
  </si>
  <si>
    <t>1520050105 - Maquinaria y equipo   - Herramientas y Accesorios</t>
  </si>
  <si>
    <t>1520050106 - Maquinaria y equipo   - Equipo de Ayuda Audiovisual</t>
  </si>
  <si>
    <t>1520050107 - Maquinaria y equipo   - Equipo de Aseo</t>
  </si>
  <si>
    <t>1520050108 - Maquinaria y equipo   - Equipo de Seguridad y Rescate</t>
  </si>
  <si>
    <t>1524050101 - Muebles y equipo de oficina - Muebles y Enseres</t>
  </si>
  <si>
    <t>1524100101 - Muebles y equipo de oficina - Equipos</t>
  </si>
  <si>
    <t>1524959595 - Muebles y equipo de oficina - Otros</t>
  </si>
  <si>
    <t>1528050101 - Equipo de computo   - Equipos Por Procesamiento de Datos</t>
  </si>
  <si>
    <t>1528100101 - Equipo de telecomunicaciones   - Equipo de Telecomunicaciones</t>
  </si>
  <si>
    <t>1528150101 - Equipo de telecomunicaciones   - Equipos de Radio</t>
  </si>
  <si>
    <t>1528250101 - Equipo de telecomunicaciones   - Líneas Telefónicas</t>
  </si>
  <si>
    <t>1528959595 - Equipo de telecomunicaciones   - Otros</t>
  </si>
  <si>
    <t>1532050101 - Equipos y elementos de laboratorio - Médico</t>
  </si>
  <si>
    <t>1532100101 - Equipos y elementos de laboratorio - Odontològico</t>
  </si>
  <si>
    <t>1532150101 - Equipos y elementos de laboratorio - Laboratorio</t>
  </si>
  <si>
    <t>1532200101 - Equipos y elementos de laboratorio - Instrumental</t>
  </si>
  <si>
    <t>1532959595 - Equipos y elementos de laboratorio - Otros</t>
  </si>
  <si>
    <t>1540050101 - Vehículos     - Autos Camionetas y Camperos</t>
  </si>
  <si>
    <t>1556050101 - Acueducto, planta y redes  - Instalaciones para Agua y Energia</t>
  </si>
  <si>
    <t>1556100101 - Acueducto, planta y redes  - Acueducto, Acequias y Canalizaciones</t>
  </si>
  <si>
    <t>1556150101 - Acueducto, planta y redes  - Plantas de Generacion Hidraulica</t>
  </si>
  <si>
    <t>1556280101 - Acueducto, planta y redes  - Plantas de Generacion Diesel, Gasolina</t>
  </si>
  <si>
    <t>1556300101 - Plantas y redes de comunicaci´pn - Plantas de Telecomunicacion</t>
  </si>
  <si>
    <t>1556500101 - Plantas y redes de comunicaci´pn - Redes de Distribucion</t>
  </si>
  <si>
    <t>1556959595 - Plantas y redes de comunicaci´pn - Otros</t>
  </si>
  <si>
    <t>1560050101 - Otras inversiones    - Armamento de Vigilancia</t>
  </si>
  <si>
    <t>1584050101 - Cultivos en desarrollo semovientes  - Ganado Vacuno</t>
  </si>
  <si>
    <t>1584050102 - Cultivos en desarrollo semovientes  - Cultivos en Desarrollo</t>
  </si>
  <si>
    <t>1805050101 - Bienes de arte y cultura - Elementos de Museo</t>
  </si>
  <si>
    <t>1805050102 - Bienes de arte y cultura - Monumentos</t>
  </si>
  <si>
    <t>1805050103 - Bienes de arte y cultura - Obras de Arte</t>
  </si>
  <si>
    <t>1805100101 - Bienes de arte y cultura - Bibliotecas</t>
  </si>
  <si>
    <t>1805100102 - Bienes de arte y cultura - Equipos Industriales</t>
  </si>
  <si>
    <t>1805100103 - Bienes de arte y cultura - Escudos y Banderas</t>
  </si>
  <si>
    <t>1805959501 - Bienestar Universitario - Elementos Coreograficos</t>
  </si>
  <si>
    <t>1805959502 - Bienes de arte y cultura - Equipos Industriales</t>
  </si>
  <si>
    <t>1805959503 - Bienes de arte y cultura - Escudos y Banderas</t>
  </si>
  <si>
    <t>1805959504 - Bienestar Universitario - Instrumentos Musicales</t>
  </si>
  <si>
    <t>1805959595 - Bienes de arte y cultura - Otros Bienes de Arte y Cultura</t>
  </si>
  <si>
    <t>1895200101 - Bienes de arte y cultura - Bienes Recibidos en Pago</t>
  </si>
  <si>
    <t>1895959595 - Bienes de arte y cultura - Otros</t>
  </si>
  <si>
    <t>1899050101 - Bienes de arte y cultura - Bienes de Arte y Cultura</t>
  </si>
  <si>
    <t>1899959595 - Bienes de arte y cultura - Diversos</t>
  </si>
  <si>
    <t>5105210102 - Movilidad académica    - Viaticos al Exterior</t>
  </si>
  <si>
    <t>5105630104 - Capacitación Egresados    - CAPACITACION EGRESADOS</t>
  </si>
  <si>
    <t>5155050102 - Movilidad académica    - Alojamiento en el Exterior</t>
  </si>
  <si>
    <t>5155150102 - Movilidad académica    - Pasajes Aereos para el Exterior</t>
  </si>
  <si>
    <t>5195100103 - Publicaciones     - Publicaciones</t>
  </si>
  <si>
    <t>5195100104 - Material Bibliográfico - Suscripion Bases de Datos</t>
  </si>
  <si>
    <t>5195800101 - Activos Menores    - Activos Menores (2) S.M.M.L.V</t>
  </si>
  <si>
    <t>5195959509 - Bienestar Universitario - Elementos Deportivos</t>
  </si>
  <si>
    <t>5195959514 - Bienestar Universitario - Vestuario y Uniformes</t>
  </si>
  <si>
    <t>5195959521 - Bienes de arte y cultura - Obras De Arte Y Elementos De Museo</t>
  </si>
  <si>
    <t>5195959523 - Equipos y elementos de laboratorio - Reactivos Y Elementos De Laboratorio</t>
  </si>
  <si>
    <t>5195959529 - Programas de Computador   - Programas para Computador</t>
  </si>
  <si>
    <t>6201020502 - Movilidad académica    - Alojamiento Y Manutencion - Viaticos al Exterior</t>
  </si>
  <si>
    <t>6201020504 - Movilidad académica    - Pasajes Aereos - Al Exterior</t>
  </si>
  <si>
    <t>6201021101 - Material Bibliográfico - Suscripciones Periodicos y revistas</t>
  </si>
  <si>
    <t>6201021102 - Material Bibliográfico - Libros</t>
  </si>
  <si>
    <t>6201021103 - Publicaciones     - Publicaciones</t>
  </si>
  <si>
    <t>6201021104 - Material Bibliográfico - Suscripiones en Bases de Datos</t>
  </si>
  <si>
    <t>6201021701 - Programas de Computador   - Programas para Computacion Sotfware</t>
  </si>
  <si>
    <t>6201021811 - Bienestar Universitario - Vestuarios y Uniformes</t>
  </si>
  <si>
    <t>6201021812 - Bienes de arte y cultura - Obras De Arte Y Elementos De Museo</t>
  </si>
  <si>
    <t>6201021813 - Equipos y elementos de laboratorio - Reactivos y Elementos de laboratorio</t>
  </si>
  <si>
    <t>6201021815 - Activos Menores    - Activos Menores (2) Salarios Minimos</t>
  </si>
  <si>
    <t>6201021901 - Bienestar Universitario - Material Didactico</t>
  </si>
  <si>
    <t>6201021902 - Bienestar Universitario - Instrumentos musicales</t>
  </si>
  <si>
    <t>6201021903 - Bienestar Universitario - Elementos deportivos</t>
  </si>
  <si>
    <t>6201022101 - Capacitación Estudiantes    - Capacitacion Estudiantes Congresos Simposios Seminarios</t>
  </si>
  <si>
    <t>6201022102 - Capacitación Egresados    - Becas Egresados</t>
  </si>
  <si>
    <t>6201030103 - Capacitación Docente    - Licencias Remuneradas</t>
  </si>
  <si>
    <t>6201030203 - Capacitación Docente    - Licencias Remuneradas</t>
  </si>
  <si>
    <t>6201030303 - Capacitación Docente    - Licencias Remuneradas</t>
  </si>
  <si>
    <t>6201030403 - Capacitación Docente    - Licencias Remuneradas</t>
  </si>
  <si>
    <t>6201100302 - Capacitación Docente    - Capacitacion a Docentes</t>
  </si>
  <si>
    <t>6201100402 - Capacitación Docente    - Capacitacion a Docentes</t>
  </si>
  <si>
    <t>6202020502 - Movilidad académica    - Alojamiento Y Manutencion - Viaticos al Exterior</t>
  </si>
  <si>
    <t>6202020504 - Movilidad académica    - Pasajes Aereos - Al Exterior</t>
  </si>
  <si>
    <t>6202021101 - Material Bibliográfico - Suscripciones Periodicos y revistas</t>
  </si>
  <si>
    <t>6202021102 - Material Bibliográfico - Libros</t>
  </si>
  <si>
    <t>6202021103 - Publicaciones     - Publicaciones</t>
  </si>
  <si>
    <t>6202021104 - Material Bibliográfico - Suscripiones en Bases de Datos</t>
  </si>
  <si>
    <t>6202021701 - Programas de Computador   - Programas para Computacion Sotfware</t>
  </si>
  <si>
    <t>6202021811 - Bienestar Universitario - Vestuarios y Uniformes</t>
  </si>
  <si>
    <t>6202021812 - Bienes de arte y cultura - Obras De Arte Y Elementos De Museo</t>
  </si>
  <si>
    <t>6202021813 - Equipos y elementos de laboratorio - Reactivos y Elementos de laboratorio</t>
  </si>
  <si>
    <t>6202021815 - Activos Menores    - Activos Menores (2) S.M.M.L.V Basica</t>
  </si>
  <si>
    <t>6202021901 - Bienestar Universitario - Material Didactico</t>
  </si>
  <si>
    <t>6202021902 - Bienestar Universitario - Instrumentos musicales</t>
  </si>
  <si>
    <t>6202021903 - Bienestar Universitario - Elementos deportivos</t>
  </si>
  <si>
    <t>6202022101 - Capacitación Estudiantes    - Capacitacion Estudiantes Congresos Simposios Seminarios</t>
  </si>
  <si>
    <t>6202022102 - Capacitación Egresados    - Becas Egresados</t>
  </si>
  <si>
    <t>6202030103 - Capacitación Docente    - Licencias Remuneradas</t>
  </si>
  <si>
    <t>6202040509 - Capacitación Docente    - Licencias Remuneradas</t>
  </si>
  <si>
    <t>6202040609 - Capacitación Docente    - Licencias Remuneradas</t>
  </si>
  <si>
    <t>6202040709 - Capacitación Docente    - Licencias Remuneradas</t>
  </si>
  <si>
    <t>6202100302 - Capacitación Docente    - Capacitacion a Docentes</t>
  </si>
  <si>
    <t>6202100402 - Capacitación Docente    - Capacitacion a Docentes</t>
  </si>
  <si>
    <t>6203020502 - Movilidad académica    - Alojamiento Y Manutencion - Viaticos al Exterior</t>
  </si>
  <si>
    <t>6203020504 - Movilidad académica    - Pasajes Aereos - Al Exterior</t>
  </si>
  <si>
    <t>6203021101 - Material Bibliográfico - Suscripciones Periodicos y revistas</t>
  </si>
  <si>
    <t>6203021102 - Material Bibliográfico - Libros</t>
  </si>
  <si>
    <t>6203021103 - Publicaciones     - Publicaciones</t>
  </si>
  <si>
    <t>6203021104 - Material Bibliográfico - Suscripiones en Bases de Datos</t>
  </si>
  <si>
    <t>6203021701 - Programas de Computador   - Programas para Computacion Sotfware</t>
  </si>
  <si>
    <t>6203021811 - Bienestar Universitario - Vestuarios y Uniformes</t>
  </si>
  <si>
    <t>6203021812 - Bienes de arte y cultura - Obras De Arte Y Elementos De Museo</t>
  </si>
  <si>
    <t>6203021813 - Equipos y elementos de laboratorio - Reactivos y Elementos de laboratorio</t>
  </si>
  <si>
    <t>6203021815 - Activos Menores    - Activos Menores (2) Salarios Minimos</t>
  </si>
  <si>
    <t>6203021901 - Bienestar Universitario - Material Didactico</t>
  </si>
  <si>
    <t>6203021902 - Bienestar Universitario - Instrumentos musicales</t>
  </si>
  <si>
    <t>6203021903 - Bienestar Universitario - Elementos deportivos</t>
  </si>
  <si>
    <t>6203022101 - Capacitación Estudiantes    - Capacitacion Estudiantes Congresos Simposios Seminarios</t>
  </si>
  <si>
    <t>6203022102 - Capacitación Egresados    - Becas Egresados</t>
  </si>
  <si>
    <t>6203030103 - Capacitación Docente    - Licencias Remuneradas</t>
  </si>
  <si>
    <t>6203030203 - Capacitación Docente    - Licencias Remuneradas</t>
  </si>
  <si>
    <t>6203030303 - Capacitación Docente    - Licencias Remuneradas</t>
  </si>
  <si>
    <t>6203030403 - Capacitación Docente    - Licencias Remuneradas</t>
  </si>
  <si>
    <t>6203100302 - Capacitación Docente    - Capacitacion a Docentes</t>
  </si>
  <si>
    <t>6203100402 - Capacitación Docente    - Capacitacion a Docentes</t>
  </si>
  <si>
    <t>6204020502 - Movilidad académica    - Alojamiento Y Manutencion - Viaticos al Exterior</t>
  </si>
  <si>
    <t>6204020504 - Movilidad académica    - Pasajes Aereos - Al Exterior</t>
  </si>
  <si>
    <t>6204021101 - Material Bibliográfico - Suscripciones Periodicos y revistas</t>
  </si>
  <si>
    <t>6204021102 - Material Bibliográfico - Libros</t>
  </si>
  <si>
    <t>6204021103 - Publicaciones     - Publicaciones</t>
  </si>
  <si>
    <t>6204021104 - Material Bibliográfico - Suscripiones en Bases de Datos</t>
  </si>
  <si>
    <t>6204021701 - Programas de Computador   - Programas para Computacion Sotfware</t>
  </si>
  <si>
    <t>6204021811 - Bienestar Universitario - Vestuarios y Uniformes</t>
  </si>
  <si>
    <t>6204021812 - Bienes de arte y cultura - Obras De Arte Y Elementos De Museo</t>
  </si>
  <si>
    <t>6204021813 - Equipos y elementos de laboratorio - Reactivos y Elementos de laboratorio</t>
  </si>
  <si>
    <t>6204021815 - Activos Menores    - Activos Menores (2) Salarios Minimos</t>
  </si>
  <si>
    <t>6204021901 - Bienestar Universitario - Material Didactico</t>
  </si>
  <si>
    <t>6204021902 - Bienestar Universitario - Instrumentos musicales</t>
  </si>
  <si>
    <t>6204021903 - Bienestar Universitario - Elementos deportivos</t>
  </si>
  <si>
    <t>6204022101 - Capacitación Estudiantes    - Capacitacion Estudiantes Congresos Simposios Seminarios</t>
  </si>
  <si>
    <t>6204022102 - Capacitación Egresados    - Becas Egresados</t>
  </si>
  <si>
    <t>6204022103 - Capacitación Estudiantes    - Becas Excelencia Colegio</t>
  </si>
  <si>
    <t>6204030103 - Capacitación Docente    - Licencias Remuneradas</t>
  </si>
  <si>
    <t>6204030203 - Capacitación Docente    - Licencias Remuneradas</t>
  </si>
  <si>
    <t>6204030303 - Capacitación Docente    - Licencias Remuneradas</t>
  </si>
  <si>
    <t>6204030403 - Capacitación Docente    - Licencias Remuneradas</t>
  </si>
  <si>
    <t>6204100302 - Capacitación Docente    - Capacitacion a Docentes</t>
  </si>
  <si>
    <t>6204100402 - Capacitación Docente    - Capacitacion a Docentes</t>
  </si>
  <si>
    <t>6207020502 - Movilidad académica    - Alojamiento Y Manutencion - Viaticos al Exterior</t>
  </si>
  <si>
    <t>6207020504 - Movilidad académica    - Pasajes Aereos - Al Exterior</t>
  </si>
  <si>
    <t>6207021101 - Material Bibliográfico - Suscripciones Periodicos y revistas</t>
  </si>
  <si>
    <t>6207021102 - Material Bibliográfico - Libros</t>
  </si>
  <si>
    <t>6207021103 - Publicaciones     - Publicaciones</t>
  </si>
  <si>
    <t>6207021104 - Material Bibliográfico - Suscripiones en Bases de Datos</t>
  </si>
  <si>
    <t>6207021701 - Programas de Computador   - Programas para Computacion Sotfware</t>
  </si>
  <si>
    <t>6207021811 - Bienestar Universitario - Vestuarios y Uniformes</t>
  </si>
  <si>
    <t>6207021812 - Bienes de arte y cultura - Obras De Arte Y Elementos De Museo</t>
  </si>
  <si>
    <t>6207021813 - Equipos y elementos de laboratorio - Reactivos y Elementos de laboratorio</t>
  </si>
  <si>
    <t>6207021815 - Activos Menores    - Activos Menores (2) S.M.M.L.V Tecnologica</t>
  </si>
  <si>
    <t>6207021901 - Bienestar Universitario - Material Didactico</t>
  </si>
  <si>
    <t>6207021902 - Bienestar Universitario - Instrumentos musicales</t>
  </si>
  <si>
    <t>6207021903 - Bienestar Universitario - Elementos deportivos</t>
  </si>
  <si>
    <t>6207022101 - Capacitación Estudiantes    - Capacitacion Estudiantes Congresos Simposios Seminarios</t>
  </si>
  <si>
    <t>6207022102 - Capacitación Egresados    - Becas Egresados</t>
  </si>
  <si>
    <t>6207030103 - Capacitación Docente    - Licencias Remuneradas</t>
  </si>
  <si>
    <t>6207030203 - Capacitación Docente    - Licencias Remuneradas</t>
  </si>
  <si>
    <t>6207030303 - Capacitación Docente    - Licencias Remuneradas</t>
  </si>
  <si>
    <t>6207030403 - Capacitación Docente    - Licencias Remuneradas</t>
  </si>
  <si>
    <t>6207100302 - Capacitación Docente    - Capacitacion a Docentes</t>
  </si>
  <si>
    <t>6207100402 - Capacitación Docente    - Capacitacion a Docentes</t>
  </si>
  <si>
    <t>6208020502 - Movilidad académica    - Alojamiento Y Manutencion - Viaticos al Exterior</t>
  </si>
  <si>
    <t>6208020504 - Movilidad académica    - Pasajes Aereos - Al Exterior</t>
  </si>
  <si>
    <t>6208021101 - Material Bibliográfico - Suscripciones Periodicos y revistas</t>
  </si>
  <si>
    <t>6208021102 - Material Bibliográfico - Libros</t>
  </si>
  <si>
    <t>6208021103 - Publicaciones     - Publicaciones</t>
  </si>
  <si>
    <t>6208021104 - Material Bibliográfico - Suscripiones en Bases de Datos</t>
  </si>
  <si>
    <t>6208021701 - Programas de Computador   - Programas para Computacion Sotfware</t>
  </si>
  <si>
    <t>6208021811 - Bienestar Universitario - Vestuarios y Uniformes</t>
  </si>
  <si>
    <t>6208021812 - Bienes de arte y cultura - Obras De Arte Y Elementos De Museo</t>
  </si>
  <si>
    <t>6208021813 - Equipos y elementos de laboratorio - Reactivos y Elementos de laboratorio</t>
  </si>
  <si>
    <t>6208021815 - Activos Menores    - ACTIVOS MENORES (2) S.M.M.L.V</t>
  </si>
  <si>
    <t>6208021901 - Bienestar Universitario - Material Didactico</t>
  </si>
  <si>
    <t>6208021902 - Bienestar Universitario - Instrumentos musicales</t>
  </si>
  <si>
    <t>6208021903 - Bienestar Universitario - Elementos deportivos</t>
  </si>
  <si>
    <t>6208022101 - Capacitación Estudiantes    - Capacitacion Estudiantes Congresos Simposios Seminarios</t>
  </si>
  <si>
    <t>6208022102 - Capacitación Egresados    - Becas Egresados</t>
  </si>
  <si>
    <t>6208022103 - Capacitación Estudiantes    - Becas Estimulo Ciencia-Cultura y Tecnologia</t>
  </si>
  <si>
    <t>6208022104 - Capacitación Estudiantes    - Becas Estimulo Por Mérito Deportivo</t>
  </si>
  <si>
    <t>6208022105 - Capacitación Egresados    - Beca egresado acuerdo 01 26 de enero de 2010</t>
  </si>
  <si>
    <t>6208030103 - Capacitación Docente    - Licencias Remuneradas</t>
  </si>
  <si>
    <t>6208030203 - Capacitación Docente    - Licencias Remuneradas</t>
  </si>
  <si>
    <t>6208030303 - Capacitación Docente    - Licencias Remuneradas</t>
  </si>
  <si>
    <t>6208030403 - Capacitación Docente    - Licencias Remuneradas</t>
  </si>
  <si>
    <t>6208100302 - Capacitación Docente    - Capacitacion a Docentes</t>
  </si>
  <si>
    <t>6208100305 - Capacitación Docente    - Becas Convencion Asproul</t>
  </si>
  <si>
    <t>6208100402 - Capacitación Docente    - Capacitacion a Docentes</t>
  </si>
  <si>
    <t>6209020502 - Movilidad académica    - Alojamiento Y Manutencion - Viaticos al Exterior</t>
  </si>
  <si>
    <t>6209020504 - Movilidad académica    - Pasajes Aereos - Al Exterior</t>
  </si>
  <si>
    <t>6209021101 - Material Bibliográfico - Suscripciones Periodicos y revistas</t>
  </si>
  <si>
    <t>6209021102 - Material Bibliográfico - Libros</t>
  </si>
  <si>
    <t>6209021103 - Publicaciones     - Publicaciones</t>
  </si>
  <si>
    <t>6209021104 - Material Bibliográfico - Suscripiones en Bases de Datos</t>
  </si>
  <si>
    <t>6209021701 - Programas de Computador   - Programas para Computacion Sotfware</t>
  </si>
  <si>
    <t>6209021811 - Bienestar Universitario - Vestuarios y Uniformes</t>
  </si>
  <si>
    <t>6209021812 - Bienes de arte y cultura - Obras De Arte Y Elementos De Museo</t>
  </si>
  <si>
    <t>6209021813 - Equipos y elementos de laboratorio - Reactivos y Elementos de laboratorio</t>
  </si>
  <si>
    <t>6209021815 - Activos Menores    - ACTIVOS MENORES (2) S.M.M.L.V</t>
  </si>
  <si>
    <t>6209021901 - Bienestar Universitario - Material Didactico</t>
  </si>
  <si>
    <t>6209021902 - Bienestar Universitario - Instrumentos musicales</t>
  </si>
  <si>
    <t>6209021903 - Bienestar Universitario - Elementos deportivos</t>
  </si>
  <si>
    <t>6209022101 - Capacitación Estudiantes    - Capacitacion Estudiantes Congresos Simposios Seminarios</t>
  </si>
  <si>
    <t>6209022102 - Capacitación Egresados    - Becas Egresados</t>
  </si>
  <si>
    <t>6209022103 - Capacitación Estudiantes    - Becas Estimulo Ciencia-Cultura y Tecnologia</t>
  </si>
  <si>
    <t>6209022104 - Capacitación Estudiantes    - Becas Estimulo Por Mérito Deportivo</t>
  </si>
  <si>
    <t>6209022105 - Capacitación Egresados    - Beca egresado acuerdo 01 26 de enero de 2010</t>
  </si>
  <si>
    <t>6209030103 - Capacitación Docente    - Licencias Remuneradas</t>
  </si>
  <si>
    <t>6209030203 - Capacitación Docente    - Licencias Remuneradas</t>
  </si>
  <si>
    <t>6209030303 - Capacitación Docente    - Licencias Remuneradas</t>
  </si>
  <si>
    <t>6209030403 - Capacitación Docente    - Licencias Remuneradas</t>
  </si>
  <si>
    <t>6209100302 - Capacitación Docente    - Capacitacion a Docentes</t>
  </si>
  <si>
    <t>6209100402 - Capacitación Docente    - Capacitacion a Docentes</t>
  </si>
  <si>
    <t>6210020502 - Movilidad académica    - Alojamiento Y Manutencion - Viaticos al Exterior</t>
  </si>
  <si>
    <t>6210020504 - Movilidad académica    - Pasajes Aereos - Al Exterior</t>
  </si>
  <si>
    <t>6210021101 - Material Bibliográfico - Suscripciones Periodicos y revistas</t>
  </si>
  <si>
    <t>6210021102 - Material Bibliográfico - Libros</t>
  </si>
  <si>
    <t>6210021103 - Publicaciones     - Publicaciones</t>
  </si>
  <si>
    <t>6210021104 - Material Bibliográfico - Suscripiones en Bases de Datos</t>
  </si>
  <si>
    <t>6210021701 - Programas de Computador   - Programas para Computacion Sotfware</t>
  </si>
  <si>
    <t>6210021811 - Bienestar Universitario - Vestuarios y Uniformes</t>
  </si>
  <si>
    <t>6210021812 - Bienes de arte y cultura - Obras De Arte Y Elementos De Museo</t>
  </si>
  <si>
    <t>6210021813 - Equipos y elementos de laboratorio - Reactivos y Elementos de laboratorio</t>
  </si>
  <si>
    <t>6210021815 - Activos Menores    - Activos Menores (2) S.M.M.L.V Investigacion</t>
  </si>
  <si>
    <t>6210021901 - Bienestar Universitario - Material Didactico</t>
  </si>
  <si>
    <t>6210021902 - Bienestar Universitario - Instrumentos musicales</t>
  </si>
  <si>
    <t>6210021903 - Bienestar Universitario - Elementos deportivos</t>
  </si>
  <si>
    <t>6210022101 - Capacitación Estudiantes    - Capacitacion Estudiantes Congresos Simposios Seminarios</t>
  </si>
  <si>
    <t>6210022102 - Capacitación Egresados    - Becas Egresados</t>
  </si>
  <si>
    <t>6210030103 - Capacitación Docente    - Licencias Remuneradas</t>
  </si>
  <si>
    <t>6210030203 - Capacitación Docente    - Licencias Remuneradas</t>
  </si>
  <si>
    <t>6210030303 - Capacitación Docente    - Licencias Remuneradas</t>
  </si>
  <si>
    <t>6210030403 - Capacitación Docente    - Licencias Remuneradas</t>
  </si>
  <si>
    <t>6210100302 - Capacitación Docente    - Capacitacion a Docentes</t>
  </si>
  <si>
    <t>6210100402 - Capacitación Docente    - Capacitacion a Docentes</t>
  </si>
  <si>
    <t>6210110101 - Estimulo a la producción  - Estimulo a la Producción Académica</t>
  </si>
  <si>
    <t>6221020502 - Movilidad académica    - Alojamiento Y Manutencion - Viaticos al Exterior</t>
  </si>
  <si>
    <t>6221020504 - Movilidad académica    - Pasajes Aereos - Al Exterior</t>
  </si>
  <si>
    <t>6221021101 - Material Bibliográfico - Suscripciones Periodicos y revistas</t>
  </si>
  <si>
    <t>6221021102 - Material Bibliográfico - Libros</t>
  </si>
  <si>
    <t>6221021103 - Publicaciones     - Publicaciones</t>
  </si>
  <si>
    <t>6221021104 - Material Bibliográfico - Suscripiones en Bases de Datos</t>
  </si>
  <si>
    <t>6221021701 - Programas de Computador   - Programas para Computacion Sotfware</t>
  </si>
  <si>
    <t>6221021811 - Bienestar Universitario - Vestuarios y Uniformes</t>
  </si>
  <si>
    <t>6221021812 - Bienes de arte y cultura - Obras De Arte Y Elementos De Museo</t>
  </si>
  <si>
    <t>6221021813 - Equipos y elementos de laboratorio - Reactivos y Elementos de laboratorio</t>
  </si>
  <si>
    <t>6221021815 - Activos Menores    - Activos Menores (2) S.M.M.L.V Extensiva</t>
  </si>
  <si>
    <t>6221021901 - Bienestar Universitario - Material Didactico</t>
  </si>
  <si>
    <t>6221021902 - Bienestar Universitario - Instrumentos musicales</t>
  </si>
  <si>
    <t>6221021903 - Bienestar Universitario - Elementos deportivos</t>
  </si>
  <si>
    <t>6221022101 - Capacitación Estudiantes    - Capacitacion Estudiantes Congresos Simposios Seminarios</t>
  </si>
  <si>
    <t>6221022102 - Capacitación Egresados    - Becas Egresados</t>
  </si>
  <si>
    <t>6221030103 - Capacitación Docente    - Licencias Remuneradas</t>
  </si>
  <si>
    <t>6221030203 - Capacitación Docente    - Licencias Remuneradas</t>
  </si>
  <si>
    <t>6221030303 - Capacitación Docente    - Licencias Remuneradas</t>
  </si>
  <si>
    <t>6221030403 - Capacitación Docente    - Licencias Remuneradas</t>
  </si>
  <si>
    <t>6221100302 - Capacitación Docente    - Capacitacion a Docentes</t>
  </si>
  <si>
    <t>6221100402 - Capacitación Docente    - Capacitacion a Docentes</t>
  </si>
  <si>
    <t>6221110101 - Estimulo a la producción  - Estimulo a la Produccion Academica</t>
  </si>
  <si>
    <t>Código de cuenta</t>
  </si>
  <si>
    <t>Nombre de cuenta</t>
  </si>
  <si>
    <t>Tipo</t>
  </si>
  <si>
    <t>Clase</t>
  </si>
  <si>
    <t>Grupo</t>
  </si>
  <si>
    <t>Subgrupo</t>
  </si>
  <si>
    <t>Nivel de Educación</t>
  </si>
  <si>
    <t>Modalidad de Contratación</t>
  </si>
  <si>
    <t>Gasto o Inversión</t>
  </si>
  <si>
    <t>CuentaConcep</t>
  </si>
  <si>
    <t>Cuenta2</t>
  </si>
  <si>
    <t>Gastos Deportivos y de Recreacion</t>
  </si>
  <si>
    <t>EGRESO</t>
  </si>
  <si>
    <t>Gastos de Administración y Operación</t>
  </si>
  <si>
    <t xml:space="preserve">Actividades Culturales y Deportivas </t>
  </si>
  <si>
    <t>G-</t>
  </si>
  <si>
    <t>Actividades Culturales</t>
  </si>
  <si>
    <t>Actividades Deportivas</t>
  </si>
  <si>
    <t>Actividades Culturales Y Civicas</t>
  </si>
  <si>
    <t>N/A</t>
  </si>
  <si>
    <t>Eventos Especiales Y Celebraciones</t>
  </si>
  <si>
    <t>Terrenos</t>
  </si>
  <si>
    <t xml:space="preserve">Arrendamientos    </t>
  </si>
  <si>
    <t>Edificios</t>
  </si>
  <si>
    <t>Maquinaria Y Equipo</t>
  </si>
  <si>
    <t>Muebles Y Enseres</t>
  </si>
  <si>
    <t>Equipo</t>
  </si>
  <si>
    <t>Otros</t>
  </si>
  <si>
    <t>Equipos de Procesamiento de Datos</t>
  </si>
  <si>
    <t>Equipos De Telecomunicaciones</t>
  </si>
  <si>
    <t>Equipos De Radio</t>
  </si>
  <si>
    <t>Lineas Telefonicas</t>
  </si>
  <si>
    <t>Medico</t>
  </si>
  <si>
    <t>Odontologico</t>
  </si>
  <si>
    <t>Laboratorio</t>
  </si>
  <si>
    <t>Instrumental</t>
  </si>
  <si>
    <t>Autos Camionetas y Camperos</t>
  </si>
  <si>
    <t>Instalaciones Para Agua y Energia</t>
  </si>
  <si>
    <t>Acueducto, Acequias y Canalizaciones</t>
  </si>
  <si>
    <t>Plantas De Generacion Hidraulica</t>
  </si>
  <si>
    <t>Plantas De Generacion Diesel, Gasolina</t>
  </si>
  <si>
    <t>Redes De Distribucion</t>
  </si>
  <si>
    <t>Semovientes</t>
  </si>
  <si>
    <t>Contribuciones</t>
  </si>
  <si>
    <t xml:space="preserve">Contribuciones y Afiliaciones  </t>
  </si>
  <si>
    <t>Afiliaciones Y Sostenimiento</t>
  </si>
  <si>
    <t>Viaticos</t>
  </si>
  <si>
    <t xml:space="preserve">Gastos de Viaje  </t>
  </si>
  <si>
    <t>Alojamiento y Manutencion</t>
  </si>
  <si>
    <t>Pasajes Aereos</t>
  </si>
  <si>
    <t>Pasajes Terrestres</t>
  </si>
  <si>
    <t>Notariales</t>
  </si>
  <si>
    <t xml:space="preserve">Gastos Legales   </t>
  </si>
  <si>
    <t>Tramites y Licencias</t>
  </si>
  <si>
    <t>Junta Directiva</t>
  </si>
  <si>
    <t xml:space="preserve">Honorarios    </t>
  </si>
  <si>
    <t>Revisoria Fiscal</t>
  </si>
  <si>
    <t>Auditoria Externa</t>
  </si>
  <si>
    <t>Avaluos</t>
  </si>
  <si>
    <t>Asesoria Juridica</t>
  </si>
  <si>
    <t>Asesoria Tecnica</t>
  </si>
  <si>
    <t>Personal de la Salud</t>
  </si>
  <si>
    <t>Otros Servicios Profesionales</t>
  </si>
  <si>
    <t>Industria  y  Comercio</t>
  </si>
  <si>
    <t xml:space="preserve">Impuestos    </t>
  </si>
  <si>
    <t>De Timbres</t>
  </si>
  <si>
    <t>A La Propiedad Raiz</t>
  </si>
  <si>
    <t>De Valorizacion</t>
  </si>
  <si>
    <t>De Vehiculos</t>
  </si>
  <si>
    <t>Impuesto al consumo 8% ley 1607-2012</t>
  </si>
  <si>
    <t>Estampilla Pro - Hospt. Universitario</t>
  </si>
  <si>
    <t>Estampilla Pro-Dot y  Des Terc Edad</t>
  </si>
  <si>
    <t>Estampilla Procultura</t>
  </si>
  <si>
    <t xml:space="preserve">Mantenimientos    </t>
  </si>
  <si>
    <t>Maquinaria y  Equipo</t>
  </si>
  <si>
    <t>Muebles y Enseres</t>
  </si>
  <si>
    <t>Equipos de Telecomunicaciones</t>
  </si>
  <si>
    <t>Equipos de Radio</t>
  </si>
  <si>
    <t>MANTENIMIENTO AUDIVISUALES</t>
  </si>
  <si>
    <t>Armamento De Vigilancia</t>
  </si>
  <si>
    <t>Arreglos Ornamentales</t>
  </si>
  <si>
    <t>Instalaciones Electricas</t>
  </si>
  <si>
    <t xml:space="preserve">Materiales y Suministros  </t>
  </si>
  <si>
    <t>Reparaciones Locativas</t>
  </si>
  <si>
    <t>Señalizaciones</t>
  </si>
  <si>
    <t>Instalaciones</t>
  </si>
  <si>
    <t>Elementos De Aseo Y Cafeteria</t>
  </si>
  <si>
    <t>Utiles, Papeleria Y Fotocopias</t>
  </si>
  <si>
    <t>Combustibles Y Lubricantes</t>
  </si>
  <si>
    <t>Banderas Y Escudos</t>
  </si>
  <si>
    <t>Elementos Computador y Telecomunica</t>
  </si>
  <si>
    <t>Elementos De Fotografia Y Audiovisules</t>
  </si>
  <si>
    <t>Elementos De Imprenta Y Litografia</t>
  </si>
  <si>
    <t>Elementos Electricos Y Electronicos</t>
  </si>
  <si>
    <t>Herramientas</t>
  </si>
  <si>
    <t>Repuestos En General</t>
  </si>
  <si>
    <t>Elementos de Ferreteria</t>
  </si>
  <si>
    <t>Elementos de Lenceria y Roperia</t>
  </si>
  <si>
    <t>Correo, Portes y Telegramas</t>
  </si>
  <si>
    <t xml:space="preserve">Otros Gastos   </t>
  </si>
  <si>
    <t>Comisiones</t>
  </si>
  <si>
    <t>Suscripciones. Periodicos y Revistas</t>
  </si>
  <si>
    <t>Libros</t>
  </si>
  <si>
    <t>Musica Ambiental</t>
  </si>
  <si>
    <t>Envases Y Empaques</t>
  </si>
  <si>
    <t>Taxis  Y Buses</t>
  </si>
  <si>
    <t>Estampillas</t>
  </si>
  <si>
    <t>Microfilmacion</t>
  </si>
  <si>
    <t>Casino Y Restaurante</t>
  </si>
  <si>
    <t>Parqueaderos</t>
  </si>
  <si>
    <t>Indemnizacion Por Daños A 3Ros</t>
  </si>
  <si>
    <t>Polvora Y Similares</t>
  </si>
  <si>
    <t>Congresos, Simposios, Semin Y Talleres</t>
  </si>
  <si>
    <t>Diplomas</t>
  </si>
  <si>
    <t>Gastos Ceremonias De Grado</t>
  </si>
  <si>
    <t>Gastos Convenios</t>
  </si>
  <si>
    <t>Gastos Funebres</t>
  </si>
  <si>
    <t>Instrumentos Musicales</t>
  </si>
  <si>
    <t>Materiales Didacticos</t>
  </si>
  <si>
    <t>Obsequios Premios y Distinciones</t>
  </si>
  <si>
    <t>Auxilio de supervivencia sala general</t>
  </si>
  <si>
    <t>Fondo de estbilidad icetex</t>
  </si>
  <si>
    <t>Becas Beneficiario Sala General</t>
  </si>
  <si>
    <t>Becas Beneficiario Consiliatura</t>
  </si>
  <si>
    <t>Beca Rep de Estudiantes ante consiliatura Y/O Consejo Directivo</t>
  </si>
  <si>
    <t>Publicidad Propaganda y Promocion</t>
  </si>
  <si>
    <t xml:space="preserve">Publicidad    </t>
  </si>
  <si>
    <t>Higiene Y Seguridad Industrial</t>
  </si>
  <si>
    <t xml:space="preserve">Seguridad Industrial   </t>
  </si>
  <si>
    <t>Manejo</t>
  </si>
  <si>
    <t xml:space="preserve">Seguros    </t>
  </si>
  <si>
    <t>Cumplimiento</t>
  </si>
  <si>
    <t>Corriente Debil</t>
  </si>
  <si>
    <t>Incendio</t>
  </si>
  <si>
    <t>Terremoto</t>
  </si>
  <si>
    <t>Sustraccion y Hurto</t>
  </si>
  <si>
    <t>Flota y Equipo De Transporte</t>
  </si>
  <si>
    <t>Poliza Estudiantil</t>
  </si>
  <si>
    <t>Responsabilidad Civil y Extracontractual</t>
  </si>
  <si>
    <t>Rotura De Maquinaria</t>
  </si>
  <si>
    <t>Obligatorio Accidente De Transito</t>
  </si>
  <si>
    <t>Lucro Cesante</t>
  </si>
  <si>
    <t>Transporte De Mercancia</t>
  </si>
  <si>
    <t>POLIZA ESTUDIANTIL</t>
  </si>
  <si>
    <t>Aseo</t>
  </si>
  <si>
    <t xml:space="preserve">Servicios Públicos   </t>
  </si>
  <si>
    <t>Acueducto y Alcantarillado</t>
  </si>
  <si>
    <t>Energia Electrica</t>
  </si>
  <si>
    <t>Telefono</t>
  </si>
  <si>
    <t>Telefono Celular</t>
  </si>
  <si>
    <t>Internet - Fax y Telex</t>
  </si>
  <si>
    <t>Gas</t>
  </si>
  <si>
    <t>Tv. Satelital - Tv. Cable</t>
  </si>
  <si>
    <t>Asistencia Tecnica</t>
  </si>
  <si>
    <t xml:space="preserve">Servicios Técnicos   </t>
  </si>
  <si>
    <t>Transporte, Fletes y Acarreos</t>
  </si>
  <si>
    <t>Encuadernacion y Empaste</t>
  </si>
  <si>
    <t>Inhumacion De Cadaveres</t>
  </si>
  <si>
    <t>Grabacion Y/O Produccion</t>
  </si>
  <si>
    <t>Viaticos al Exterior</t>
  </si>
  <si>
    <t>Inversiones Académicas</t>
  </si>
  <si>
    <t xml:space="preserve">Movilidad </t>
  </si>
  <si>
    <t xml:space="preserve">Movilidad académica   </t>
  </si>
  <si>
    <t>I-</t>
  </si>
  <si>
    <t>CAPACITACION EGRESADOS</t>
  </si>
  <si>
    <t>Capacitación Estudiantes y Egresados</t>
  </si>
  <si>
    <t xml:space="preserve">Capacitación Egresados   </t>
  </si>
  <si>
    <t>Alojamiento en el Exterior</t>
  </si>
  <si>
    <t>Pasajes Aereos para el Exterior</t>
  </si>
  <si>
    <t>Publicaciones</t>
  </si>
  <si>
    <t xml:space="preserve">Publicaciones    </t>
  </si>
  <si>
    <t>Suscripion Bases de Datos</t>
  </si>
  <si>
    <t>Biblioteca</t>
  </si>
  <si>
    <t>Material Bibliográfico</t>
  </si>
  <si>
    <t>Activos Menores (2) S.M.M.L.V</t>
  </si>
  <si>
    <t>Muebles y enseres</t>
  </si>
  <si>
    <t xml:space="preserve">Activos Menores   </t>
  </si>
  <si>
    <t>Elementos Deportivos</t>
  </si>
  <si>
    <t>Bienestar Universitario</t>
  </si>
  <si>
    <t>Vestuario y Uniformes</t>
  </si>
  <si>
    <t>Obras De Arte Y Elementos De Museo</t>
  </si>
  <si>
    <t>Bienes de arte y cultura</t>
  </si>
  <si>
    <t>Reactivos Y Elementos De Laboratorio</t>
  </si>
  <si>
    <t>Infraestructura física (Muebles y Tecnología)</t>
  </si>
  <si>
    <t>Equipo y Laboratorio</t>
  </si>
  <si>
    <t>Equipos y elementos de laboratorio</t>
  </si>
  <si>
    <t>Programas para Computador</t>
  </si>
  <si>
    <t>Equipos de tecnología y audiovisuales</t>
  </si>
  <si>
    <t xml:space="preserve">Programas de Computador  </t>
  </si>
  <si>
    <t>Urbanos</t>
  </si>
  <si>
    <t>Planta física (Inmuebles)</t>
  </si>
  <si>
    <t>Construcciones y Edificaciones</t>
  </si>
  <si>
    <t>S/C.C.</t>
  </si>
  <si>
    <t>Rurales</t>
  </si>
  <si>
    <t xml:space="preserve">Construcciones y Edificaciones  </t>
  </si>
  <si>
    <t>Oficinas</t>
  </si>
  <si>
    <t>Colegios y Escuelas</t>
  </si>
  <si>
    <t>Maquinaria y Equipo</t>
  </si>
  <si>
    <t xml:space="preserve">Maquinaria y equipo  </t>
  </si>
  <si>
    <t>Equipo de construcción</t>
  </si>
  <si>
    <t>Equipo Agropecuario de Silvicultura Avicultura y Pesca</t>
  </si>
  <si>
    <t>Equipo de Enseñanza</t>
  </si>
  <si>
    <t>Herramientas y Accesorios</t>
  </si>
  <si>
    <t>Equipo de Ayuda Audiovisual</t>
  </si>
  <si>
    <t>Equipo de Aseo</t>
  </si>
  <si>
    <t>Equipo de Seguridad y Rescate</t>
  </si>
  <si>
    <t>Muebles y equipo de oficina</t>
  </si>
  <si>
    <t>Equipos</t>
  </si>
  <si>
    <t>Equipos Por Procesamiento de Datos</t>
  </si>
  <si>
    <t xml:space="preserve">Equipo de computo  </t>
  </si>
  <si>
    <t>Equipo de Telecomunicaciones</t>
  </si>
  <si>
    <t xml:space="preserve">Equipo de telecomunicaciones  </t>
  </si>
  <si>
    <t>Líneas Telefónicas</t>
  </si>
  <si>
    <t>Médico</t>
  </si>
  <si>
    <t>Odontològico</t>
  </si>
  <si>
    <t>Vehículos</t>
  </si>
  <si>
    <t xml:space="preserve">Vehículos    </t>
  </si>
  <si>
    <t>Instalaciones para Agua y Energia</t>
  </si>
  <si>
    <t xml:space="preserve">Acueducto, planta y redes </t>
  </si>
  <si>
    <t>Plantas de Generacion Hidraulica</t>
  </si>
  <si>
    <t>Plantas de Generacion Diesel, Gasolina</t>
  </si>
  <si>
    <t>Plantas de Telecomunicacion</t>
  </si>
  <si>
    <t>Plantas y redes de comunicaci´pn</t>
  </si>
  <si>
    <t>Redes de Distribucion</t>
  </si>
  <si>
    <t>Armamento de Vigilancia</t>
  </si>
  <si>
    <t>Otras inversiones</t>
  </si>
  <si>
    <t xml:space="preserve">Otras inversiones   </t>
  </si>
  <si>
    <t>Ganado Vacuno</t>
  </si>
  <si>
    <t xml:space="preserve">Cultivos en desarrollo semovientes </t>
  </si>
  <si>
    <t>Cultivos en Desarrollo</t>
  </si>
  <si>
    <t>Elementos de Museo</t>
  </si>
  <si>
    <t>Monumentos</t>
  </si>
  <si>
    <t>Obras de Arte</t>
  </si>
  <si>
    <t>Bibliotecas</t>
  </si>
  <si>
    <t>Equipos Industriales</t>
  </si>
  <si>
    <t>Escudos y Banderas</t>
  </si>
  <si>
    <t>Elementos Coreograficos</t>
  </si>
  <si>
    <t>Otros Bienes de Arte y Cultura</t>
  </si>
  <si>
    <t>Bienes Recibidos en Pago</t>
  </si>
  <si>
    <t>Bienes de Arte y Cultura</t>
  </si>
  <si>
    <t>Diversos</t>
  </si>
  <si>
    <t xml:space="preserve">Actividades Culturales y Cívicas </t>
  </si>
  <si>
    <t>Gastos por servicios educativos</t>
  </si>
  <si>
    <t xml:space="preserve">Actividades Deportivas </t>
  </si>
  <si>
    <t xml:space="preserve">Eventos Especiales Y Celebraciones </t>
  </si>
  <si>
    <t xml:space="preserve">De Terrenos </t>
  </si>
  <si>
    <t xml:space="preserve">Construcciones Y Edificaciones </t>
  </si>
  <si>
    <t xml:space="preserve">Maquinaria y Equipo </t>
  </si>
  <si>
    <t xml:space="preserve">Muebles y Equipo de Oficina </t>
  </si>
  <si>
    <t xml:space="preserve">Equipo de Computo </t>
  </si>
  <si>
    <t xml:space="preserve">Telecomunicaciones Y Radio </t>
  </si>
  <si>
    <t xml:space="preserve">Equipo Medico y de Laboratorio </t>
  </si>
  <si>
    <t xml:space="preserve">Flota y Equipo de Transporte </t>
  </si>
  <si>
    <t xml:space="preserve">Acueductos Plantas y Redes </t>
  </si>
  <si>
    <t xml:space="preserve">Otros Arrendamientos </t>
  </si>
  <si>
    <t xml:space="preserve">Contribuciones </t>
  </si>
  <si>
    <t xml:space="preserve">Afiliaciones Y Sostenimiento </t>
  </si>
  <si>
    <t xml:space="preserve">Alojamiento Y Manutencion - Viaticos </t>
  </si>
  <si>
    <t xml:space="preserve">Pasajes Aereos </t>
  </si>
  <si>
    <t xml:space="preserve">Pasajaes Terrestres </t>
  </si>
  <si>
    <t xml:space="preserve">Notariales </t>
  </si>
  <si>
    <t xml:space="preserve">Tramites y Licencias </t>
  </si>
  <si>
    <t xml:space="preserve">Asesoria Juridica </t>
  </si>
  <si>
    <t xml:space="preserve">Asesoria Técnica </t>
  </si>
  <si>
    <t xml:space="preserve">Industria y Comercio </t>
  </si>
  <si>
    <t xml:space="preserve">Timbres </t>
  </si>
  <si>
    <t xml:space="preserve">Propiedad Raiz </t>
  </si>
  <si>
    <t xml:space="preserve">Valorizacion </t>
  </si>
  <si>
    <t xml:space="preserve">Vehiculos </t>
  </si>
  <si>
    <t xml:space="preserve">Estampillas Pro Hospital Universitario </t>
  </si>
  <si>
    <t xml:space="preserve">Estampillas Pro-Dot y Des Tercera Edad </t>
  </si>
  <si>
    <t xml:space="preserve">Estampillas Procultura </t>
  </si>
  <si>
    <t xml:space="preserve">Arreglos Ornamentales </t>
  </si>
  <si>
    <t xml:space="preserve">Repaciones Locativas </t>
  </si>
  <si>
    <t xml:space="preserve">Otros Mantenimientos y Reparaciones </t>
  </si>
  <si>
    <t xml:space="preserve">Elemetos de Aseo y Cafeteria </t>
  </si>
  <si>
    <t xml:space="preserve">Armamento De Vigilancia </t>
  </si>
  <si>
    <t xml:space="preserve">Elementos de Computador Y Telecomunicaion </t>
  </si>
  <si>
    <t xml:space="preserve">Elementos de Fotografia Y Audiovisuales </t>
  </si>
  <si>
    <t xml:space="preserve">Elementos de Imprenta </t>
  </si>
  <si>
    <t xml:space="preserve">Elementos Electricos Y Electronicos </t>
  </si>
  <si>
    <t xml:space="preserve">Herramientas </t>
  </si>
  <si>
    <t xml:space="preserve">Repuestos en General </t>
  </si>
  <si>
    <t xml:space="preserve">Elementos de Ferreteria </t>
  </si>
  <si>
    <t xml:space="preserve">Elementos de Lenceria Y Roperia </t>
  </si>
  <si>
    <t xml:space="preserve">Banderas Y Escudos </t>
  </si>
  <si>
    <t xml:space="preserve">Emvases y Empaques </t>
  </si>
  <si>
    <t xml:space="preserve">Utiles Papeleria y Fotocopias </t>
  </si>
  <si>
    <t xml:space="preserve">Diplomas </t>
  </si>
  <si>
    <t xml:space="preserve">Correo Porte y Telegramas </t>
  </si>
  <si>
    <t xml:space="preserve">Combustibles y lubricantes </t>
  </si>
  <si>
    <t xml:space="preserve">Taxis y Buses </t>
  </si>
  <si>
    <t xml:space="preserve">Parqueaderos </t>
  </si>
  <si>
    <t xml:space="preserve">Gastos Funebres </t>
  </si>
  <si>
    <t xml:space="preserve">Fondo de Sostenibilidad Icetex </t>
  </si>
  <si>
    <t xml:space="preserve">Obsequios Premios y Distinciones </t>
  </si>
  <si>
    <t xml:space="preserve">Gastos Ceremoniales de Grado </t>
  </si>
  <si>
    <t xml:space="preserve">Casino Y Restaurante </t>
  </si>
  <si>
    <t xml:space="preserve">Gastos Convenios </t>
  </si>
  <si>
    <t xml:space="preserve">MATERIAL TIENDA UNILIBRISTA </t>
  </si>
  <si>
    <t xml:space="preserve">Publicidad Y Propaganda </t>
  </si>
  <si>
    <t xml:space="preserve">Seguridad Induatrial y Señalizaciones </t>
  </si>
  <si>
    <t xml:space="preserve">Manejo </t>
  </si>
  <si>
    <t xml:space="preserve">Cumplimiento </t>
  </si>
  <si>
    <t xml:space="preserve">Corriente Debil </t>
  </si>
  <si>
    <t xml:space="preserve">Incendio </t>
  </si>
  <si>
    <t xml:space="preserve">Terremoto </t>
  </si>
  <si>
    <t xml:space="preserve">Sustraccion y Hurto </t>
  </si>
  <si>
    <t xml:space="preserve">Poliza Estudiantil </t>
  </si>
  <si>
    <t xml:space="preserve">Responsabilidad Civil </t>
  </si>
  <si>
    <t xml:space="preserve">Rotura de Maquina </t>
  </si>
  <si>
    <t xml:space="preserve">Obligatorio de Accidente </t>
  </si>
  <si>
    <t xml:space="preserve">Lucro Cesante </t>
  </si>
  <si>
    <t xml:space="preserve">Transporte de Mercancia </t>
  </si>
  <si>
    <t xml:space="preserve">Otros Seguros </t>
  </si>
  <si>
    <t xml:space="preserve">Aseo </t>
  </si>
  <si>
    <t xml:space="preserve">Acueducto Y Alcantarillado </t>
  </si>
  <si>
    <t xml:space="preserve">Energia Electrica </t>
  </si>
  <si>
    <t xml:space="preserve">Telefono </t>
  </si>
  <si>
    <t xml:space="preserve">Telefono Celular </t>
  </si>
  <si>
    <t xml:space="preserve">Internet </t>
  </si>
  <si>
    <t xml:space="preserve">Gas </t>
  </si>
  <si>
    <t xml:space="preserve">Tv Satelital </t>
  </si>
  <si>
    <t xml:space="preserve">Asistencia Tenica </t>
  </si>
  <si>
    <t xml:space="preserve">Transporte Fletes Y Acarreos </t>
  </si>
  <si>
    <t xml:space="preserve">Encuadernacion Y Empaste </t>
  </si>
  <si>
    <t xml:space="preserve">Inhumacion de Cadaveres </t>
  </si>
  <si>
    <t xml:space="preserve">Grabacion y Produccion </t>
  </si>
  <si>
    <t xml:space="preserve">Microfilmacion </t>
  </si>
  <si>
    <t xml:space="preserve">Musica Ambiental </t>
  </si>
  <si>
    <t xml:space="preserve">Otros </t>
  </si>
  <si>
    <t xml:space="preserve">Alojamiento Y Manutencion - Viaticos al Exterior </t>
  </si>
  <si>
    <t xml:space="preserve">Pasajes Aereos - Al Exterior </t>
  </si>
  <si>
    <t xml:space="preserve">Suscripciones Periodicos y revistas </t>
  </si>
  <si>
    <t xml:space="preserve">Libros </t>
  </si>
  <si>
    <t xml:space="preserve">Publicaciones </t>
  </si>
  <si>
    <t xml:space="preserve">Suscripiones en Bases de Datos </t>
  </si>
  <si>
    <t xml:space="preserve">Programas para Computacion Sotfware </t>
  </si>
  <si>
    <t xml:space="preserve">Vestuarios y Uniformes </t>
  </si>
  <si>
    <t xml:space="preserve">Obras De Arte Y Elementos De Museo </t>
  </si>
  <si>
    <t xml:space="preserve">Reactivos y Elementos de laboratorio </t>
  </si>
  <si>
    <t xml:space="preserve">Activos Menores (2) S.M.M.L.V Extensiva </t>
  </si>
  <si>
    <t xml:space="preserve">Material Didactico </t>
  </si>
  <si>
    <t xml:space="preserve">Instrumentos musicales </t>
  </si>
  <si>
    <t xml:space="preserve">Elementos deportivos </t>
  </si>
  <si>
    <t xml:space="preserve">Capacitacion Estudiantes Congresos Simposios Seminarios </t>
  </si>
  <si>
    <t xml:space="preserve">Capacitación Estudiantes   </t>
  </si>
  <si>
    <t xml:space="preserve">Becas Egresados </t>
  </si>
  <si>
    <t xml:space="preserve">Licencias Remuneradas </t>
  </si>
  <si>
    <t>Capacitación Docente</t>
  </si>
  <si>
    <t xml:space="preserve">Capacitación Docente   </t>
  </si>
  <si>
    <t>Tiempo Completo</t>
  </si>
  <si>
    <t>Medio Tiempo</t>
  </si>
  <si>
    <t>Catedratico</t>
  </si>
  <si>
    <t>Otras Vinculaciones</t>
  </si>
  <si>
    <t xml:space="preserve">Capacitacion a Docentes </t>
  </si>
  <si>
    <t xml:space="preserve">Estimulo a la Produccion Academica </t>
  </si>
  <si>
    <t xml:space="preserve">Estimulo a la producción </t>
  </si>
  <si>
    <t xml:space="preserve">Urbanos </t>
  </si>
  <si>
    <t xml:space="preserve">Rurales </t>
  </si>
  <si>
    <t xml:space="preserve">Construcciones y Edificaciones </t>
  </si>
  <si>
    <t xml:space="preserve">Edificios </t>
  </si>
  <si>
    <t xml:space="preserve">Oficinas </t>
  </si>
  <si>
    <t xml:space="preserve">Colegios y Escuelas </t>
  </si>
  <si>
    <t xml:space="preserve">Equipo de construcción </t>
  </si>
  <si>
    <t xml:space="preserve">Equipo Agropecuario de Silvicultura Avicultura y Pesca </t>
  </si>
  <si>
    <t xml:space="preserve">Equipo de Enseñanza </t>
  </si>
  <si>
    <t xml:space="preserve">Herramientas y Accesorios </t>
  </si>
  <si>
    <t xml:space="preserve">Equipo de Ayuda Audiovisual </t>
  </si>
  <si>
    <t xml:space="preserve">Equipo de Aseo </t>
  </si>
  <si>
    <t xml:space="preserve">Equipo de Seguridad y Rescate </t>
  </si>
  <si>
    <t xml:space="preserve">Muebles y Enseres </t>
  </si>
  <si>
    <t xml:space="preserve">Equipos </t>
  </si>
  <si>
    <t xml:space="preserve">Equipos Por Procesamiento de Datos </t>
  </si>
  <si>
    <t xml:space="preserve">Equipo de Telecomunicaciones </t>
  </si>
  <si>
    <t xml:space="preserve">Equipos de Radio </t>
  </si>
  <si>
    <t xml:space="preserve">Líneas Telefónicas </t>
  </si>
  <si>
    <t xml:space="preserve">Médico </t>
  </si>
  <si>
    <t xml:space="preserve">Odontològico </t>
  </si>
  <si>
    <t xml:space="preserve">Laboratorio </t>
  </si>
  <si>
    <t xml:space="preserve">Instrumental </t>
  </si>
  <si>
    <t xml:space="preserve">Autos Camionetas y Camperos </t>
  </si>
  <si>
    <t xml:space="preserve">Instalaciones para Agua y Energia </t>
  </si>
  <si>
    <t xml:space="preserve">Acueducto, Acequias y Canalizaciones </t>
  </si>
  <si>
    <t xml:space="preserve">Plantas de Generacion Hidraulica </t>
  </si>
  <si>
    <t xml:space="preserve">Plantas de Generacion Diesel, Gasolina </t>
  </si>
  <si>
    <t xml:space="preserve">Plantas de Telecomunicacion </t>
  </si>
  <si>
    <t xml:space="preserve">Redes de Distribucion </t>
  </si>
  <si>
    <t xml:space="preserve">Armamento de Vigilancia </t>
  </si>
  <si>
    <t xml:space="preserve">Ganado Vacuno </t>
  </si>
  <si>
    <t xml:space="preserve">Cultivos en Desarrollo </t>
  </si>
  <si>
    <t xml:space="preserve">Elementos de Museo </t>
  </si>
  <si>
    <t xml:space="preserve">Monumentos </t>
  </si>
  <si>
    <t xml:space="preserve">Obras de Arte </t>
  </si>
  <si>
    <t xml:space="preserve">Bibliotecas </t>
  </si>
  <si>
    <t xml:space="preserve">Equipos Industriales </t>
  </si>
  <si>
    <t xml:space="preserve">Escudos y Banderas </t>
  </si>
  <si>
    <t xml:space="preserve">Elementos Coreograficos </t>
  </si>
  <si>
    <t xml:space="preserve">Instrumentos Musicales </t>
  </si>
  <si>
    <t xml:space="preserve">Otros Bienes de Arte y Cultura </t>
  </si>
  <si>
    <t xml:space="preserve">Bienes Recibidos en Pago </t>
  </si>
  <si>
    <t xml:space="preserve">Bienes de Arte y Cultura </t>
  </si>
  <si>
    <t xml:space="preserve">Diversos </t>
  </si>
  <si>
    <t xml:space="preserve">Actividades Culturales y Cívicas  </t>
  </si>
  <si>
    <t xml:space="preserve">Actividades Deportivas  </t>
  </si>
  <si>
    <t xml:space="preserve">Eventos Especiales Y Celebraciones  </t>
  </si>
  <si>
    <t xml:space="preserve">De Terrenos  </t>
  </si>
  <si>
    <t xml:space="preserve">Construcciones Y Edificaciones  </t>
  </si>
  <si>
    <t xml:space="preserve">Maquinaria y Equipo  </t>
  </si>
  <si>
    <t xml:space="preserve">Muebles y Equipo de Oficina  </t>
  </si>
  <si>
    <t xml:space="preserve">Equipo de Computo  </t>
  </si>
  <si>
    <t xml:space="preserve">Telecomunicaciones Y Radio  </t>
  </si>
  <si>
    <t xml:space="preserve">Equipo Medico y de Laboratorio  </t>
  </si>
  <si>
    <t xml:space="preserve">Flota y Equipo de Transporte  </t>
  </si>
  <si>
    <t xml:space="preserve">Acueductos Plantas y Redes  </t>
  </si>
  <si>
    <t xml:space="preserve">Otros Arrendamientos  </t>
  </si>
  <si>
    <t xml:space="preserve">Contribuciones  </t>
  </si>
  <si>
    <t xml:space="preserve">Afiliaciones Y Sostenimiento  </t>
  </si>
  <si>
    <t xml:space="preserve">Alojamiento Y Manutencion - Viaticos  </t>
  </si>
  <si>
    <t xml:space="preserve">Pasajes Aereos  </t>
  </si>
  <si>
    <t xml:space="preserve">Pasajaes Terrestres  </t>
  </si>
  <si>
    <t xml:space="preserve">Notariales  </t>
  </si>
  <si>
    <t xml:space="preserve">Tramites y Licencias  </t>
  </si>
  <si>
    <t xml:space="preserve">Asesoria Juridica  </t>
  </si>
  <si>
    <t xml:space="preserve">Asesoria Técnica  </t>
  </si>
  <si>
    <t xml:space="preserve">Industria y Comercio  </t>
  </si>
  <si>
    <t xml:space="preserve">Timbres  </t>
  </si>
  <si>
    <t xml:space="preserve">Propiedad Raiz  </t>
  </si>
  <si>
    <t xml:space="preserve">Valorizacion  </t>
  </si>
  <si>
    <t xml:space="preserve">Vehiculos  </t>
  </si>
  <si>
    <t xml:space="preserve">Estampillas Pro Hospital Universitario  </t>
  </si>
  <si>
    <t xml:space="preserve">Estampillas Pro-Dot y Des Tercera Edad  </t>
  </si>
  <si>
    <t xml:space="preserve">Estampillas Procultura  </t>
  </si>
  <si>
    <t xml:space="preserve">Arreglos Ornamentales  </t>
  </si>
  <si>
    <t xml:space="preserve">Repaciones Locativas  </t>
  </si>
  <si>
    <t xml:space="preserve">Otros Mantenimientos y Reparaciones  </t>
  </si>
  <si>
    <t xml:space="preserve">Elemetos de Aseo y Cafeteria  </t>
  </si>
  <si>
    <t xml:space="preserve">Armamento De Vigilancia  </t>
  </si>
  <si>
    <t xml:space="preserve">Elementos de Computador Y Telecomunicaion  </t>
  </si>
  <si>
    <t xml:space="preserve">Elementos de Fotografia Y Audiovisuales  </t>
  </si>
  <si>
    <t xml:space="preserve">Elementos de Imprenta  </t>
  </si>
  <si>
    <t xml:space="preserve">Elementos Electricos Y Electronicos  </t>
  </si>
  <si>
    <t xml:space="preserve">Herramientas  </t>
  </si>
  <si>
    <t xml:space="preserve">Repuestos en General  </t>
  </si>
  <si>
    <t xml:space="preserve">Elementos de Ferreteria  </t>
  </si>
  <si>
    <t xml:space="preserve">Elementos de Lenceria Y Roperia  </t>
  </si>
  <si>
    <t xml:space="preserve">Banderas Y Escudos  </t>
  </si>
  <si>
    <t xml:space="preserve">Emvases y Empaques  </t>
  </si>
  <si>
    <t xml:space="preserve">Utiles Papeleria y Fotocopias  </t>
  </si>
  <si>
    <t xml:space="preserve">Diplomas  </t>
  </si>
  <si>
    <t xml:space="preserve">Correo Porte y Telegramas  </t>
  </si>
  <si>
    <t xml:space="preserve">Combustibles y lubricantes  </t>
  </si>
  <si>
    <t xml:space="preserve">Taxis y Buses  </t>
  </si>
  <si>
    <t xml:space="preserve">Parqueaderos  </t>
  </si>
  <si>
    <t xml:space="preserve">Gastos Funebres  </t>
  </si>
  <si>
    <t xml:space="preserve">Fondo de Sostenibilidad Icetex  </t>
  </si>
  <si>
    <t xml:space="preserve">Obsequios Premios y Distinciones  </t>
  </si>
  <si>
    <t xml:space="preserve">Gastos Ceremoniales de Grado  </t>
  </si>
  <si>
    <t xml:space="preserve">Casino Y Restaurante  </t>
  </si>
  <si>
    <t xml:space="preserve">Gastos Convenios  </t>
  </si>
  <si>
    <t xml:space="preserve">Publicidad Y Propaganda  </t>
  </si>
  <si>
    <t xml:space="preserve">Seguridad Induatrial y Señalizaciones  </t>
  </si>
  <si>
    <t xml:space="preserve">Manejo  </t>
  </si>
  <si>
    <t xml:space="preserve">Cumplimiento  </t>
  </si>
  <si>
    <t xml:space="preserve">Corriente Debil  </t>
  </si>
  <si>
    <t xml:space="preserve">Incendio  </t>
  </si>
  <si>
    <t xml:space="preserve">Terremoto  </t>
  </si>
  <si>
    <t xml:space="preserve">Sustraccion y Hurto  </t>
  </si>
  <si>
    <t xml:space="preserve">Poliza Estudiantil  </t>
  </si>
  <si>
    <t xml:space="preserve">Responsabilidad Civil  </t>
  </si>
  <si>
    <t xml:space="preserve">Rotura de Maquina  </t>
  </si>
  <si>
    <t xml:space="preserve">Obligatorio de Accidente  </t>
  </si>
  <si>
    <t xml:space="preserve">Lucro Cesante  </t>
  </si>
  <si>
    <t xml:space="preserve">Transporte de Mercancia  </t>
  </si>
  <si>
    <t xml:space="preserve">Otros Seguros  </t>
  </si>
  <si>
    <t xml:space="preserve">Aseo  </t>
  </si>
  <si>
    <t xml:space="preserve">Acueducto Y Alcantarillado  </t>
  </si>
  <si>
    <t xml:space="preserve">Energia Electrica  </t>
  </si>
  <si>
    <t xml:space="preserve">Telefono  </t>
  </si>
  <si>
    <t xml:space="preserve">Telefono Celular  </t>
  </si>
  <si>
    <t xml:space="preserve">Internet  </t>
  </si>
  <si>
    <t xml:space="preserve">Gas  </t>
  </si>
  <si>
    <t xml:space="preserve">Tv Satelital  </t>
  </si>
  <si>
    <t xml:space="preserve">Asistencia Tenica  </t>
  </si>
  <si>
    <t xml:space="preserve">Transporte Fletes Y Acarreos  </t>
  </si>
  <si>
    <t xml:space="preserve">Encuadernacion Y Empaste  </t>
  </si>
  <si>
    <t xml:space="preserve">Inhumacion de Cadaveres  </t>
  </si>
  <si>
    <t xml:space="preserve">Grabacion y Produccion  </t>
  </si>
  <si>
    <t xml:space="preserve">Microfilmacion  </t>
  </si>
  <si>
    <t xml:space="preserve">Musica Ambiental  </t>
  </si>
  <si>
    <t xml:space="preserve">Otros  </t>
  </si>
  <si>
    <t xml:space="preserve">Alojamiento Y Manutencion - Viaticos al Exterior  </t>
  </si>
  <si>
    <t xml:space="preserve">Pasajes Aereos - Al Exterior  </t>
  </si>
  <si>
    <t xml:space="preserve">Suscripciones Periodicos y revistas  </t>
  </si>
  <si>
    <t xml:space="preserve">Libros  </t>
  </si>
  <si>
    <t xml:space="preserve">Publicaciones  </t>
  </si>
  <si>
    <t xml:space="preserve">Suscripiones en Bases de Datos  </t>
  </si>
  <si>
    <t xml:space="preserve">Programas para Computacion Sotfware  </t>
  </si>
  <si>
    <t xml:space="preserve">Vestuarios y Uniformes  </t>
  </si>
  <si>
    <t xml:space="preserve">Obras De Arte Y Elementos De Museo  </t>
  </si>
  <si>
    <t xml:space="preserve">Reactivos y Elementos de laboratorio  </t>
  </si>
  <si>
    <t xml:space="preserve">Activos Menores (2) S.M.M.L.V Investigacion  </t>
  </si>
  <si>
    <t xml:space="preserve">Material Didactico  </t>
  </si>
  <si>
    <t xml:space="preserve">Instrumentos musicales  </t>
  </si>
  <si>
    <t xml:space="preserve">Elementos deportivos  </t>
  </si>
  <si>
    <t xml:space="preserve">Capacitacion Estudiantes Congresos Simposios Seminarios  </t>
  </si>
  <si>
    <t xml:space="preserve">Becas Egresados  </t>
  </si>
  <si>
    <t xml:space="preserve">Licencias Remuneradas  </t>
  </si>
  <si>
    <t xml:space="preserve">Capacitacion a Docentes  </t>
  </si>
  <si>
    <t xml:space="preserve">Estimulo a la Producción Académica  </t>
  </si>
  <si>
    <t xml:space="preserve">Urbanos  </t>
  </si>
  <si>
    <t xml:space="preserve">Rurales  </t>
  </si>
  <si>
    <t xml:space="preserve">Edificios  </t>
  </si>
  <si>
    <t xml:space="preserve">Oficinas  </t>
  </si>
  <si>
    <t xml:space="preserve">Colegios y Escuelas  </t>
  </si>
  <si>
    <t xml:space="preserve">Equipo de construcción  </t>
  </si>
  <si>
    <t xml:space="preserve">Equipo Agropecuario de Silvicultura Avicultura y Pesca  </t>
  </si>
  <si>
    <t xml:space="preserve">Equipo de Enseñanza  </t>
  </si>
  <si>
    <t xml:space="preserve">Herramientas y Accesorios  </t>
  </si>
  <si>
    <t xml:space="preserve">Equipo de Ayuda Audiovisual  </t>
  </si>
  <si>
    <t xml:space="preserve">Equipo de Aseo  </t>
  </si>
  <si>
    <t xml:space="preserve">Equipo de Seguridad y Rescate  </t>
  </si>
  <si>
    <t xml:space="preserve">Muebles y Enseres  </t>
  </si>
  <si>
    <t xml:space="preserve">Equipos  </t>
  </si>
  <si>
    <t xml:space="preserve">Equipos Por Procesamiento de Datos  </t>
  </si>
  <si>
    <t xml:space="preserve">Equipo de Telecomunicaciones  </t>
  </si>
  <si>
    <t xml:space="preserve">Equipos de Radio  </t>
  </si>
  <si>
    <t xml:space="preserve">Líneas Telefónicas  </t>
  </si>
  <si>
    <t xml:space="preserve">Médico  </t>
  </si>
  <si>
    <t xml:space="preserve">Odontològico  </t>
  </si>
  <si>
    <t xml:space="preserve">Laboratorio  </t>
  </si>
  <si>
    <t xml:space="preserve">Instrumental  </t>
  </si>
  <si>
    <t xml:space="preserve">Autos Camionetas y Camperos  </t>
  </si>
  <si>
    <t xml:space="preserve">Instalaciones para Agua y Energia  </t>
  </si>
  <si>
    <t xml:space="preserve">Acueducto, Acequias y Canalizaciones  </t>
  </si>
  <si>
    <t xml:space="preserve">Plantas de Generacion Hidraulica  </t>
  </si>
  <si>
    <t xml:space="preserve">Plantas de Generacion Diesel, Gasolina  </t>
  </si>
  <si>
    <t xml:space="preserve">Plantas de Telecomunicacion  </t>
  </si>
  <si>
    <t xml:space="preserve">Redes de Distribucion  </t>
  </si>
  <si>
    <t xml:space="preserve">Armamento de Vigilancia  </t>
  </si>
  <si>
    <t xml:space="preserve">Ganado Vacuno  </t>
  </si>
  <si>
    <t xml:space="preserve">Cultivos en Desarrollo  </t>
  </si>
  <si>
    <t xml:space="preserve">Elementos de Museo  </t>
  </si>
  <si>
    <t xml:space="preserve">Monumentos  </t>
  </si>
  <si>
    <t xml:space="preserve">Obras de Arte  </t>
  </si>
  <si>
    <t xml:space="preserve">Bibliotecas  </t>
  </si>
  <si>
    <t xml:space="preserve">Equipos Industriales  </t>
  </si>
  <si>
    <t xml:space="preserve">Escudos y Banderas  </t>
  </si>
  <si>
    <t xml:space="preserve">Elementos Coreograficos  </t>
  </si>
  <si>
    <t xml:space="preserve">Instrumentos Musicales  </t>
  </si>
  <si>
    <t xml:space="preserve">Otros Bienes de Arte y Cultura  </t>
  </si>
  <si>
    <t xml:space="preserve">Bienes Recibidos en Pago  </t>
  </si>
  <si>
    <t xml:space="preserve">Bienes de Arte y Cultura  </t>
  </si>
  <si>
    <t xml:space="preserve">Diversos  </t>
  </si>
  <si>
    <t xml:space="preserve">Actividades Culturales y Cívicas   </t>
  </si>
  <si>
    <t xml:space="preserve">Actividades Deportivas   </t>
  </si>
  <si>
    <t xml:space="preserve">Eventos Especiales Y Celebraciones   </t>
  </si>
  <si>
    <t xml:space="preserve">De Terrenos   </t>
  </si>
  <si>
    <t xml:space="preserve">Construcciones Y Edificaciones   </t>
  </si>
  <si>
    <t xml:space="preserve">Maquinaria y Equipo   </t>
  </si>
  <si>
    <t xml:space="preserve">Muebles y Equipo de Oficina   </t>
  </si>
  <si>
    <t xml:space="preserve">Equipo de Computo   </t>
  </si>
  <si>
    <t xml:space="preserve">Telecomunicaciones Y Radio   </t>
  </si>
  <si>
    <t xml:space="preserve">Equipo Medico y de Laboratorio   </t>
  </si>
  <si>
    <t xml:space="preserve">Flota y Equipo de Transporte   </t>
  </si>
  <si>
    <t xml:space="preserve">Acueductos Plantas y Redes   </t>
  </si>
  <si>
    <t xml:space="preserve">Otros Arrendamientos   </t>
  </si>
  <si>
    <t xml:space="preserve">Contribuciones   </t>
  </si>
  <si>
    <t xml:space="preserve">Afiliaciones Y Sostenimiento   </t>
  </si>
  <si>
    <t xml:space="preserve">Alojamiento Y Manutencion - Viaticos   </t>
  </si>
  <si>
    <t xml:space="preserve">Pasajes Aereos   </t>
  </si>
  <si>
    <t xml:space="preserve">Pasajaes Terrestres   </t>
  </si>
  <si>
    <t xml:space="preserve">Notariales   </t>
  </si>
  <si>
    <t xml:space="preserve">Tramites y Licencias   </t>
  </si>
  <si>
    <t xml:space="preserve">Asesoria Juridica   </t>
  </si>
  <si>
    <t xml:space="preserve">Asesoria Técnica   </t>
  </si>
  <si>
    <t xml:space="preserve">Industria y Comercio   </t>
  </si>
  <si>
    <t xml:space="preserve">Timbres   </t>
  </si>
  <si>
    <t xml:space="preserve">Propiedad Raiz   </t>
  </si>
  <si>
    <t xml:space="preserve">Valorizacion   </t>
  </si>
  <si>
    <t xml:space="preserve">Vehiculos   </t>
  </si>
  <si>
    <t xml:space="preserve">Estampillas Pro Hospital Universitario   </t>
  </si>
  <si>
    <t xml:space="preserve">Estampillas Pro-Dot y Des Tercera Edad   </t>
  </si>
  <si>
    <t xml:space="preserve">Estampillas Procultura   </t>
  </si>
  <si>
    <t xml:space="preserve">Arreglos Ornamentales   </t>
  </si>
  <si>
    <t xml:space="preserve">Repaciones Locativas   </t>
  </si>
  <si>
    <t xml:space="preserve">Otros Mantenimientos y Reparaciones   </t>
  </si>
  <si>
    <t xml:space="preserve">Elemetos de Aseo y Cafeteria   </t>
  </si>
  <si>
    <t xml:space="preserve">Armamento De Vigilancia   </t>
  </si>
  <si>
    <t xml:space="preserve">Elementos de Computador Y Telecomunicaion   </t>
  </si>
  <si>
    <t xml:space="preserve">Elementos de Fotografia Y Audiovisuales   </t>
  </si>
  <si>
    <t xml:space="preserve">Elementos de Imprenta   </t>
  </si>
  <si>
    <t xml:space="preserve">Elementos Electricos Y Electronicos   </t>
  </si>
  <si>
    <t xml:space="preserve">Herramientas   </t>
  </si>
  <si>
    <t xml:space="preserve">Repuestos en General   </t>
  </si>
  <si>
    <t xml:space="preserve">Elementos de Ferreteria   </t>
  </si>
  <si>
    <t xml:space="preserve">Elementos de Lenceria Y Roperia   </t>
  </si>
  <si>
    <t xml:space="preserve">Banderas Y Escudos   </t>
  </si>
  <si>
    <t xml:space="preserve">Emvases y Empaques   </t>
  </si>
  <si>
    <t xml:space="preserve">Utiles Papeleria y Fotocopias   </t>
  </si>
  <si>
    <t xml:space="preserve">Diplomas   </t>
  </si>
  <si>
    <t xml:space="preserve">Correo Porte y Telegramas   </t>
  </si>
  <si>
    <t xml:space="preserve">Combustibles y lubricantes   </t>
  </si>
  <si>
    <t xml:space="preserve">Taxis y Buses   </t>
  </si>
  <si>
    <t xml:space="preserve">Parqueaderos   </t>
  </si>
  <si>
    <t xml:space="preserve">Gastos Funebres   </t>
  </si>
  <si>
    <t xml:space="preserve">Fondo de Sostenibilidad Icetex   </t>
  </si>
  <si>
    <t xml:space="preserve">Obsequios Premios y Distinciones   </t>
  </si>
  <si>
    <t xml:space="preserve">Gastos Ceremoniales de Grado   </t>
  </si>
  <si>
    <t xml:space="preserve">Casino Y Restaurante   </t>
  </si>
  <si>
    <t xml:space="preserve">Gastos Convenios   </t>
  </si>
  <si>
    <t xml:space="preserve">Becas Sala General   </t>
  </si>
  <si>
    <t xml:space="preserve">Becas Consiliatura   </t>
  </si>
  <si>
    <t xml:space="preserve">Publicidad Y Propaganda   </t>
  </si>
  <si>
    <t xml:space="preserve">Seguridad Induatrial y Señalizaciones   </t>
  </si>
  <si>
    <t xml:space="preserve">Manejo   </t>
  </si>
  <si>
    <t xml:space="preserve">Cumplimiento   </t>
  </si>
  <si>
    <t xml:space="preserve">Corriente Debil   </t>
  </si>
  <si>
    <t xml:space="preserve">Incendio   </t>
  </si>
  <si>
    <t xml:space="preserve">Terremoto   </t>
  </si>
  <si>
    <t xml:space="preserve">Sustraccion y Hurto   </t>
  </si>
  <si>
    <t xml:space="preserve">Poliza Estudiantil   </t>
  </si>
  <si>
    <t xml:space="preserve">Responsabilidad Civil   </t>
  </si>
  <si>
    <t xml:space="preserve">Rotura de Maquina   </t>
  </si>
  <si>
    <t xml:space="preserve">Obligatorio de Accidente   </t>
  </si>
  <si>
    <t xml:space="preserve">Lucro Cesante   </t>
  </si>
  <si>
    <t xml:space="preserve">Transporte de Mercancia   </t>
  </si>
  <si>
    <t xml:space="preserve">Otros Seguros   </t>
  </si>
  <si>
    <t xml:space="preserve">ACTIVOS MENORES (2) S.M.M.L.V   </t>
  </si>
  <si>
    <t xml:space="preserve">Aseo   </t>
  </si>
  <si>
    <t xml:space="preserve">Acueducto Y Alcantarillado   </t>
  </si>
  <si>
    <t xml:space="preserve">Energia Electrica   </t>
  </si>
  <si>
    <t xml:space="preserve">Telefono   </t>
  </si>
  <si>
    <t xml:space="preserve">Telefono Celular   </t>
  </si>
  <si>
    <t xml:space="preserve">Internet   </t>
  </si>
  <si>
    <t xml:space="preserve">Gas   </t>
  </si>
  <si>
    <t xml:space="preserve">Tv Satelital   </t>
  </si>
  <si>
    <t xml:space="preserve">Asistencia Tenica   </t>
  </si>
  <si>
    <t xml:space="preserve">Transporte Fletes Y Acarreos   </t>
  </si>
  <si>
    <t xml:space="preserve">Encuadernacion Y Empaste   </t>
  </si>
  <si>
    <t xml:space="preserve">Inhumacion de Cadaveres   </t>
  </si>
  <si>
    <t xml:space="preserve">Grabacion y Produccion   </t>
  </si>
  <si>
    <t xml:space="preserve">Microfilmacion   </t>
  </si>
  <si>
    <t xml:space="preserve">Musica Ambiental   </t>
  </si>
  <si>
    <t xml:space="preserve">Otros   </t>
  </si>
  <si>
    <t xml:space="preserve">Alojamiento Y Manutencion - Viaticos al Exterior   </t>
  </si>
  <si>
    <t xml:space="preserve">Pasajes Aereos - Al Exterior   </t>
  </si>
  <si>
    <t xml:space="preserve">Suscripciones Periodicos y revistas   </t>
  </si>
  <si>
    <t xml:space="preserve">Libros   </t>
  </si>
  <si>
    <t xml:space="preserve">Publicaciones   </t>
  </si>
  <si>
    <t xml:space="preserve">Suscripiones en Bases de Datos   </t>
  </si>
  <si>
    <t xml:space="preserve">Programas para Computacion Sotfware   </t>
  </si>
  <si>
    <t xml:space="preserve">Vestuarios y Uniformes   </t>
  </si>
  <si>
    <t xml:space="preserve">Obras De Arte Y Elementos De Museo   </t>
  </si>
  <si>
    <t xml:space="preserve">Reactivos y Elementos de laboratorio   </t>
  </si>
  <si>
    <t xml:space="preserve">Activos Menores (2) Salarios Minimos   </t>
  </si>
  <si>
    <t xml:space="preserve">Material Didactico   </t>
  </si>
  <si>
    <t xml:space="preserve">Instrumentos musicales   </t>
  </si>
  <si>
    <t xml:space="preserve">Elementos deportivos   </t>
  </si>
  <si>
    <t xml:space="preserve">Capacitacion Estudiantes Congresos Simposios Seminarios   </t>
  </si>
  <si>
    <t xml:space="preserve">Becas Egresados   </t>
  </si>
  <si>
    <t xml:space="preserve">Becas Excelencia Colegio   </t>
  </si>
  <si>
    <t xml:space="preserve">Licencias Remuneradas   </t>
  </si>
  <si>
    <t xml:space="preserve">Capacitacion a Docentes   </t>
  </si>
  <si>
    <t xml:space="preserve">Urbanos   </t>
  </si>
  <si>
    <t xml:space="preserve">Rurales   </t>
  </si>
  <si>
    <t xml:space="preserve">Construcciones y Edificaciones   </t>
  </si>
  <si>
    <t xml:space="preserve">Edificios   </t>
  </si>
  <si>
    <t xml:space="preserve">Oficinas   </t>
  </si>
  <si>
    <t xml:space="preserve">Colegios y Escuelas   </t>
  </si>
  <si>
    <t xml:space="preserve">Equipo de construcción   </t>
  </si>
  <si>
    <t xml:space="preserve">Equipo Agropecuario de Silvicultura Avicultura y Pesca   </t>
  </si>
  <si>
    <t xml:space="preserve">Equipo de Enseñanza   </t>
  </si>
  <si>
    <t xml:space="preserve">Herramientas y Accesorios   </t>
  </si>
  <si>
    <t xml:space="preserve">Equipo de Ayuda Audiovisual   </t>
  </si>
  <si>
    <t xml:space="preserve">Equipo de Aseo   </t>
  </si>
  <si>
    <t xml:space="preserve">Equipo de Seguridad y Rescate   </t>
  </si>
  <si>
    <t xml:space="preserve">Muebles y Enseres   </t>
  </si>
  <si>
    <t xml:space="preserve">Equipos   </t>
  </si>
  <si>
    <t xml:space="preserve">Equipos Por Procesamiento de Datos   </t>
  </si>
  <si>
    <t xml:space="preserve">Equipo de Telecomunicaciones   </t>
  </si>
  <si>
    <t xml:space="preserve">Equipos de Radio   </t>
  </si>
  <si>
    <t xml:space="preserve">Líneas Telefónicas   </t>
  </si>
  <si>
    <t xml:space="preserve">Médico   </t>
  </si>
  <si>
    <t xml:space="preserve">Odontològico   </t>
  </si>
  <si>
    <t xml:space="preserve">Laboratorio   </t>
  </si>
  <si>
    <t xml:space="preserve">Instrumental   </t>
  </si>
  <si>
    <t xml:space="preserve">Autos Camionetas y Camperos   </t>
  </si>
  <si>
    <t xml:space="preserve">Instalaciones para Agua y Energia   </t>
  </si>
  <si>
    <t xml:space="preserve">Acueducto, Acequias y Canalizaciones   </t>
  </si>
  <si>
    <t xml:space="preserve">Plantas de Generacion Hidraulica   </t>
  </si>
  <si>
    <t xml:space="preserve">Plantas de Generacion Diesel, Gasolina   </t>
  </si>
  <si>
    <t xml:space="preserve">Plantas de Telecomunicacion   </t>
  </si>
  <si>
    <t xml:space="preserve">Redes de Distribucion   </t>
  </si>
  <si>
    <t xml:space="preserve">Armamento de Vigilancia   </t>
  </si>
  <si>
    <t xml:space="preserve">Ganado Vacuno   </t>
  </si>
  <si>
    <t xml:space="preserve">Cultivos en Desarrollo   </t>
  </si>
  <si>
    <t xml:space="preserve">Elementos de Museo   </t>
  </si>
  <si>
    <t xml:space="preserve">Monumentos   </t>
  </si>
  <si>
    <t xml:space="preserve">Obras de Arte   </t>
  </si>
  <si>
    <t xml:space="preserve">Bibliotecas   </t>
  </si>
  <si>
    <t xml:space="preserve">Equipos Industriales   </t>
  </si>
  <si>
    <t xml:space="preserve">Escudos y Banderas   </t>
  </si>
  <si>
    <t xml:space="preserve">Elementos Coreograficos   </t>
  </si>
  <si>
    <t xml:space="preserve">Instrumentos Musicales   </t>
  </si>
  <si>
    <t xml:space="preserve">Otros Bienes de Arte y Cultura   </t>
  </si>
  <si>
    <t xml:space="preserve">Bienes Recibidos en Pago   </t>
  </si>
  <si>
    <t xml:space="preserve">Bienes de Arte y Cultura   </t>
  </si>
  <si>
    <t xml:space="preserve">Diversos   </t>
  </si>
  <si>
    <t xml:space="preserve">Actividades Culturales y Cívicas        </t>
  </si>
  <si>
    <t xml:space="preserve">Actividades Deportivas        </t>
  </si>
  <si>
    <t xml:space="preserve">Eventos Especiales Y Celebraciones        </t>
  </si>
  <si>
    <t xml:space="preserve">De Terrenos        </t>
  </si>
  <si>
    <t xml:space="preserve">Construcciones Y Edificaciones        </t>
  </si>
  <si>
    <t xml:space="preserve">Maquinaria y Equipo        </t>
  </si>
  <si>
    <t xml:space="preserve">Muebles y Equipo de Oficina        </t>
  </si>
  <si>
    <t xml:space="preserve">Equipo de Computo        </t>
  </si>
  <si>
    <t xml:space="preserve">Telecomunicaciones Y Radio        </t>
  </si>
  <si>
    <t xml:space="preserve">Equipo Medico y de Laboratorio        </t>
  </si>
  <si>
    <t xml:space="preserve">Flota y Equipo de Transporte        </t>
  </si>
  <si>
    <t xml:space="preserve">Acueductos Plantas y Redes        </t>
  </si>
  <si>
    <t xml:space="preserve">Otros Arrendamientos        </t>
  </si>
  <si>
    <t xml:space="preserve">Contribuciones        </t>
  </si>
  <si>
    <t xml:space="preserve">Afiliaciones Y Sostenimiento        </t>
  </si>
  <si>
    <t xml:space="preserve">Alojamiento Y Manutencion - Viaticos        </t>
  </si>
  <si>
    <t xml:space="preserve">Pasajes Aereos        </t>
  </si>
  <si>
    <t xml:space="preserve">Pasajaes Terrestres        </t>
  </si>
  <si>
    <t xml:space="preserve">Notariales        </t>
  </si>
  <si>
    <t xml:space="preserve">Tramites y Licencias        </t>
  </si>
  <si>
    <t xml:space="preserve">Asesoria Juridica        </t>
  </si>
  <si>
    <t xml:space="preserve">Asesoria Técnica        </t>
  </si>
  <si>
    <t xml:space="preserve">Industria y Comercio        </t>
  </si>
  <si>
    <t xml:space="preserve">Timbres        </t>
  </si>
  <si>
    <t xml:space="preserve">Propiedad Raiz        </t>
  </si>
  <si>
    <t xml:space="preserve">Valorizacion        </t>
  </si>
  <si>
    <t xml:space="preserve">Vehiculos        </t>
  </si>
  <si>
    <t xml:space="preserve">Estampillas Pro Hospital Universitario        </t>
  </si>
  <si>
    <t xml:space="preserve">Estampillas Pro-Dot y Des Tercera Edad        </t>
  </si>
  <si>
    <t xml:space="preserve">Estampillas Procultura        </t>
  </si>
  <si>
    <t xml:space="preserve">Arreglos Ornamentales        </t>
  </si>
  <si>
    <t xml:space="preserve">Repaciones Locativas        </t>
  </si>
  <si>
    <t xml:space="preserve">Otros Mantenimientos y Reparaciones        </t>
  </si>
  <si>
    <t xml:space="preserve">Elemetos de Aseo y Cafeteria        </t>
  </si>
  <si>
    <t xml:space="preserve">Armamento De Vigilancia        </t>
  </si>
  <si>
    <t xml:space="preserve">Elementos de Computador Y Telecomunicaion        </t>
  </si>
  <si>
    <t xml:space="preserve">Elementos de Fotografia Y Audiovisuales        </t>
  </si>
  <si>
    <t xml:space="preserve">Elementos de Imprenta        </t>
  </si>
  <si>
    <t xml:space="preserve">Elementos Electricos Y Electronicos        </t>
  </si>
  <si>
    <t xml:space="preserve">Herramientas        </t>
  </si>
  <si>
    <t xml:space="preserve">Repuestos en General        </t>
  </si>
  <si>
    <t xml:space="preserve">Elementos de Ferreteria        </t>
  </si>
  <si>
    <t xml:space="preserve">Elementos de Lenceria Y Roperia        </t>
  </si>
  <si>
    <t xml:space="preserve">Banderas Y Escudos        </t>
  </si>
  <si>
    <t xml:space="preserve">Emvases y Empaques        </t>
  </si>
  <si>
    <t xml:space="preserve">Utiles Papeleria y Fotocopias        </t>
  </si>
  <si>
    <t xml:space="preserve">Diplomas        </t>
  </si>
  <si>
    <t xml:space="preserve">Correo Porte y Telegramas        </t>
  </si>
  <si>
    <t xml:space="preserve">Combustibles y lubricantes        </t>
  </si>
  <si>
    <t xml:space="preserve">Taxis y Buses        </t>
  </si>
  <si>
    <t xml:space="preserve">Parqueaderos        </t>
  </si>
  <si>
    <t xml:space="preserve">Gastos Funebres        </t>
  </si>
  <si>
    <t xml:space="preserve">Fondo de Sostenibilidad Icetex        </t>
  </si>
  <si>
    <t xml:space="preserve">Obsequios Premios y Distinciones        </t>
  </si>
  <si>
    <t xml:space="preserve">Gastos Ceremoniales de Grado        </t>
  </si>
  <si>
    <t xml:space="preserve">Casino Y Restaurante        </t>
  </si>
  <si>
    <t xml:space="preserve">Gastos Convenios        </t>
  </si>
  <si>
    <t xml:space="preserve">Becas Sala General        </t>
  </si>
  <si>
    <t xml:space="preserve">Becas Consiliatura        </t>
  </si>
  <si>
    <t xml:space="preserve">Publicidad Y Propaganda        </t>
  </si>
  <si>
    <t xml:space="preserve">Seguridad Induatrial y Señalizaciones        </t>
  </si>
  <si>
    <t xml:space="preserve">Manejo        </t>
  </si>
  <si>
    <t xml:space="preserve">Cumplimiento        </t>
  </si>
  <si>
    <t xml:space="preserve">Corriente Debil        </t>
  </si>
  <si>
    <t xml:space="preserve">Incendio        </t>
  </si>
  <si>
    <t xml:space="preserve">Terremoto        </t>
  </si>
  <si>
    <t xml:space="preserve">Sustraccion y Hurto        </t>
  </si>
  <si>
    <t xml:space="preserve">Poliza Estudiantil        </t>
  </si>
  <si>
    <t xml:space="preserve">Responsabilidad Civil        </t>
  </si>
  <si>
    <t xml:space="preserve">Rotura de Maquina        </t>
  </si>
  <si>
    <t xml:space="preserve">Obligatorio de Accidente        </t>
  </si>
  <si>
    <t xml:space="preserve">Lucro Cesante        </t>
  </si>
  <si>
    <t xml:space="preserve">Transporte de Mercancia        </t>
  </si>
  <si>
    <t xml:space="preserve">Otros Seguros        </t>
  </si>
  <si>
    <t xml:space="preserve">Aseo        </t>
  </si>
  <si>
    <t xml:space="preserve">Acueducto Y Alcantarillado        </t>
  </si>
  <si>
    <t xml:space="preserve">Energia Electrica        </t>
  </si>
  <si>
    <t xml:space="preserve">Telefono        </t>
  </si>
  <si>
    <t xml:space="preserve">Telefono Celular        </t>
  </si>
  <si>
    <t xml:space="preserve">Internet        </t>
  </si>
  <si>
    <t xml:space="preserve">Gas        </t>
  </si>
  <si>
    <t xml:space="preserve">Tv Satelital        </t>
  </si>
  <si>
    <t xml:space="preserve">Asistencia Tenica        </t>
  </si>
  <si>
    <t xml:space="preserve">Transporte Fletes Y Acarreos        </t>
  </si>
  <si>
    <t xml:space="preserve">Encuadernacion Y Empaste        </t>
  </si>
  <si>
    <t xml:space="preserve">Inhumacion de Cadaveres        </t>
  </si>
  <si>
    <t xml:space="preserve">Grabacion y Produccion        </t>
  </si>
  <si>
    <t xml:space="preserve">Microfilmacion        </t>
  </si>
  <si>
    <t xml:space="preserve">Musica Ambiental        </t>
  </si>
  <si>
    <t xml:space="preserve">Otros        </t>
  </si>
  <si>
    <t xml:space="preserve">Alojamiento Y Manutencion - Viaticos al Exterior        </t>
  </si>
  <si>
    <t xml:space="preserve">Pasajes Aereos - Al Exterior        </t>
  </si>
  <si>
    <t xml:space="preserve">Suscripciones Periodicos y revistas        </t>
  </si>
  <si>
    <t xml:space="preserve">Libros        </t>
  </si>
  <si>
    <t xml:space="preserve">Publicaciones        </t>
  </si>
  <si>
    <t xml:space="preserve">Suscripiones en Bases de Datos        </t>
  </si>
  <si>
    <t xml:space="preserve">Programas para Computacion Sotfware        </t>
  </si>
  <si>
    <t xml:space="preserve">Vestuarios y Uniformes        </t>
  </si>
  <si>
    <t xml:space="preserve">Obras De Arte Y Elementos De Museo        </t>
  </si>
  <si>
    <t xml:space="preserve">Reactivos y Elementos de laboratorio        </t>
  </si>
  <si>
    <t xml:space="preserve">ACTIVOS MENORES (2) S.M.M.L.V        </t>
  </si>
  <si>
    <t xml:space="preserve">Material Didactico        </t>
  </si>
  <si>
    <t xml:space="preserve">Instrumentos musicales        </t>
  </si>
  <si>
    <t xml:space="preserve">Elementos deportivos        </t>
  </si>
  <si>
    <t xml:space="preserve">Capacitacion Estudiantes Congresos Simposios Seminarios        </t>
  </si>
  <si>
    <t xml:space="preserve">Becas Egresados        </t>
  </si>
  <si>
    <t xml:space="preserve">Becas Estimulo Ciencia-Cultura y Tecnologia        </t>
  </si>
  <si>
    <t xml:space="preserve">Becas Estimulo Por Mérito Deportivo        </t>
  </si>
  <si>
    <t xml:space="preserve">Beca egresado acuerdo 01 26 de enero de 2010        </t>
  </si>
  <si>
    <t xml:space="preserve">Licencias Remuneradas        </t>
  </si>
  <si>
    <t xml:space="preserve">Capacitacion a Docentes        </t>
  </si>
  <si>
    <t xml:space="preserve">Urbanos        </t>
  </si>
  <si>
    <t xml:space="preserve">Rurales        </t>
  </si>
  <si>
    <t xml:space="preserve">Construcciones y Edificaciones        </t>
  </si>
  <si>
    <t xml:space="preserve">Edificios        </t>
  </si>
  <si>
    <t xml:space="preserve">Oficinas        </t>
  </si>
  <si>
    <t xml:space="preserve">Colegios y Escuelas        </t>
  </si>
  <si>
    <t xml:space="preserve">Equipo de construcción        </t>
  </si>
  <si>
    <t xml:space="preserve">Equipo Agropecuario de Silvicultura Avicultura y Pesca        </t>
  </si>
  <si>
    <t xml:space="preserve">Equipo de Enseñanza        </t>
  </si>
  <si>
    <t xml:space="preserve">Herramientas y Accesorios        </t>
  </si>
  <si>
    <t xml:space="preserve">Equipo de Ayuda Audiovisual        </t>
  </si>
  <si>
    <t xml:space="preserve">Equipo de Aseo        </t>
  </si>
  <si>
    <t xml:space="preserve">Equipo de Seguridad y Rescate        </t>
  </si>
  <si>
    <t xml:space="preserve">Muebles y Enseres        </t>
  </si>
  <si>
    <t xml:space="preserve">Equipos        </t>
  </si>
  <si>
    <t xml:space="preserve">Equipos Por Procesamiento de Datos        </t>
  </si>
  <si>
    <t xml:space="preserve">Equipo de Telecomunicaciones        </t>
  </si>
  <si>
    <t xml:space="preserve">Equipos de Radio        </t>
  </si>
  <si>
    <t xml:space="preserve">Líneas Telefónicas        </t>
  </si>
  <si>
    <t xml:space="preserve">Médico        </t>
  </si>
  <si>
    <t xml:space="preserve">Odontològico        </t>
  </si>
  <si>
    <t xml:space="preserve">Laboratorio        </t>
  </si>
  <si>
    <t xml:space="preserve">Instrumental        </t>
  </si>
  <si>
    <t xml:space="preserve">Autos Camionetas y Camperos        </t>
  </si>
  <si>
    <t xml:space="preserve">Instalaciones para Agua y Energia        </t>
  </si>
  <si>
    <t xml:space="preserve">Acueducto, Acequias y Canalizaciones        </t>
  </si>
  <si>
    <t xml:space="preserve">Plantas de Generacion Hidraulica        </t>
  </si>
  <si>
    <t xml:space="preserve">Plantas de Generacion Diesel, Gasolina        </t>
  </si>
  <si>
    <t xml:space="preserve">Plantas de Telecomunicacion        </t>
  </si>
  <si>
    <t xml:space="preserve">Redes de Distribucion        </t>
  </si>
  <si>
    <t xml:space="preserve">Armamento de Vigilancia        </t>
  </si>
  <si>
    <t xml:space="preserve">Ganado Vacuno        </t>
  </si>
  <si>
    <t xml:space="preserve">Cultivos en Desarrollo        </t>
  </si>
  <si>
    <t xml:space="preserve">Elementos de Museo        </t>
  </si>
  <si>
    <t xml:space="preserve">Monumentos        </t>
  </si>
  <si>
    <t xml:space="preserve">Obras de Arte        </t>
  </si>
  <si>
    <t xml:space="preserve">Bibliotecas        </t>
  </si>
  <si>
    <t xml:space="preserve">Equipos Industriales        </t>
  </si>
  <si>
    <t xml:space="preserve">Escudos y Banderas        </t>
  </si>
  <si>
    <t xml:space="preserve">Elementos Coreograficos        </t>
  </si>
  <si>
    <t xml:space="preserve">Instrumentos Musicales        </t>
  </si>
  <si>
    <t xml:space="preserve">Otros Bienes de Arte y Cultura        </t>
  </si>
  <si>
    <t xml:space="preserve">Bienes Recibidos en Pago        </t>
  </si>
  <si>
    <t xml:space="preserve">Bienes de Arte y Cultura        </t>
  </si>
  <si>
    <t xml:space="preserve">Diversos        </t>
  </si>
  <si>
    <t xml:space="preserve">Actividades Culturales y Cívicas     </t>
  </si>
  <si>
    <t xml:space="preserve">Actividades Deportivas     </t>
  </si>
  <si>
    <t xml:space="preserve">Eventos Especiales Y Celebraciones     </t>
  </si>
  <si>
    <t xml:space="preserve">De Terrenos     </t>
  </si>
  <si>
    <t xml:space="preserve">Construcciones Y Edificaciones     </t>
  </si>
  <si>
    <t xml:space="preserve">Maquinaria y Equipo     </t>
  </si>
  <si>
    <t xml:space="preserve">Muebles y Equipo de Oficina     </t>
  </si>
  <si>
    <t xml:space="preserve">Equipo de Computo     </t>
  </si>
  <si>
    <t xml:space="preserve">Telecomunicaciones Y Radio     </t>
  </si>
  <si>
    <t xml:space="preserve">Equipo Medico y de Laboratorio     </t>
  </si>
  <si>
    <t xml:space="preserve">Flota y Equipo de Transporte     </t>
  </si>
  <si>
    <t xml:space="preserve">Acueductos Plantas y Redes     </t>
  </si>
  <si>
    <t xml:space="preserve">Otros Arrendamientos     </t>
  </si>
  <si>
    <t xml:space="preserve">Contribuciones     </t>
  </si>
  <si>
    <t xml:space="preserve">Afiliaciones Y Sostenimiento     </t>
  </si>
  <si>
    <t xml:space="preserve">Alojamiento Y Manutencion - Viaticos     </t>
  </si>
  <si>
    <t xml:space="preserve">Pasajes Aereos     </t>
  </si>
  <si>
    <t xml:space="preserve">Pasajaes Terrestres     </t>
  </si>
  <si>
    <t xml:space="preserve">Notariales     </t>
  </si>
  <si>
    <t xml:space="preserve">Tramites y Licencias     </t>
  </si>
  <si>
    <t xml:space="preserve">Asesoria Juridica     </t>
  </si>
  <si>
    <t xml:space="preserve">Asesoria Técnica     </t>
  </si>
  <si>
    <t xml:space="preserve">Industria y Comercio     </t>
  </si>
  <si>
    <t xml:space="preserve">Timbres     </t>
  </si>
  <si>
    <t xml:space="preserve">Propiedad Raiz     </t>
  </si>
  <si>
    <t xml:space="preserve">Valorizacion     </t>
  </si>
  <si>
    <t xml:space="preserve">Vehiculos     </t>
  </si>
  <si>
    <t xml:space="preserve">Estampillas Pro Hospital Universitario     </t>
  </si>
  <si>
    <t xml:space="preserve">Estampillas Pro-Dot y Des Tercera Edad     </t>
  </si>
  <si>
    <t xml:space="preserve">Estampillas Procultura     </t>
  </si>
  <si>
    <t xml:space="preserve">Arreglos Ornamentales     </t>
  </si>
  <si>
    <t xml:space="preserve">Repaciones Locativas     </t>
  </si>
  <si>
    <t xml:space="preserve">Otros Mantenimientos y Reparaciones     </t>
  </si>
  <si>
    <t xml:space="preserve">Elemetos de Aseo y Cafeteria     </t>
  </si>
  <si>
    <t xml:space="preserve">Armamento De Vigilancia     </t>
  </si>
  <si>
    <t xml:space="preserve">Elementos de Computador Y Telecomunicaion     </t>
  </si>
  <si>
    <t xml:space="preserve">Elementos de Fotografia Y Audiovisuales     </t>
  </si>
  <si>
    <t xml:space="preserve">Elementos de Imprenta     </t>
  </si>
  <si>
    <t xml:space="preserve">Elementos Electricos Y Electronicos     </t>
  </si>
  <si>
    <t xml:space="preserve">Herramientas     </t>
  </si>
  <si>
    <t xml:space="preserve">Repuestos en General     </t>
  </si>
  <si>
    <t xml:space="preserve">Elementos de Ferreteria     </t>
  </si>
  <si>
    <t xml:space="preserve">Elementos de Lenceria Y Roperia     </t>
  </si>
  <si>
    <t xml:space="preserve">Banderas Y Escudos     </t>
  </si>
  <si>
    <t xml:space="preserve">Emvases y Empaques     </t>
  </si>
  <si>
    <t xml:space="preserve">Utiles Papeleria y Fotocopias     </t>
  </si>
  <si>
    <t xml:space="preserve">Diplomas     </t>
  </si>
  <si>
    <t xml:space="preserve">Correo Porte y Telegramas     </t>
  </si>
  <si>
    <t xml:space="preserve">Combustibles y lubricantes     </t>
  </si>
  <si>
    <t xml:space="preserve">Taxis y Buses     </t>
  </si>
  <si>
    <t xml:space="preserve">Parqueaderos     </t>
  </si>
  <si>
    <t xml:space="preserve">Gastos Funebres     </t>
  </si>
  <si>
    <t xml:space="preserve">Fondo de Sostenibilidad Icetex     </t>
  </si>
  <si>
    <t xml:space="preserve">Obsequios Premios y Distinciones     </t>
  </si>
  <si>
    <t xml:space="preserve">Gastos Ceremoniales de Grado     </t>
  </si>
  <si>
    <t xml:space="preserve">Casino Y Restaurante     </t>
  </si>
  <si>
    <t xml:space="preserve">Gastos Convenios     </t>
  </si>
  <si>
    <t xml:space="preserve">Becas Sala General     </t>
  </si>
  <si>
    <t xml:space="preserve">Becas Consiliatura     </t>
  </si>
  <si>
    <t xml:space="preserve">Publicidad Y Propaganda     </t>
  </si>
  <si>
    <t xml:space="preserve">Seguridad Induatrial y Señalizaciones     </t>
  </si>
  <si>
    <t xml:space="preserve">Manejo     </t>
  </si>
  <si>
    <t xml:space="preserve">Cumplimiento     </t>
  </si>
  <si>
    <t xml:space="preserve">Corriente Debil     </t>
  </si>
  <si>
    <t xml:space="preserve">Incendio     </t>
  </si>
  <si>
    <t xml:space="preserve">Terremoto     </t>
  </si>
  <si>
    <t xml:space="preserve">Sustraccion y Hurto     </t>
  </si>
  <si>
    <t xml:space="preserve">Poliza Estudiantil     </t>
  </si>
  <si>
    <t xml:space="preserve">Responsabilidad Civil     </t>
  </si>
  <si>
    <t xml:space="preserve">Rotura de Maquina     </t>
  </si>
  <si>
    <t xml:space="preserve">Obligatorio de Accidente     </t>
  </si>
  <si>
    <t xml:space="preserve">Lucro Cesante     </t>
  </si>
  <si>
    <t xml:space="preserve">Transporte de Mercancia     </t>
  </si>
  <si>
    <t xml:space="preserve">Otros Seguros     </t>
  </si>
  <si>
    <t xml:space="preserve">ACTIVOS MENORES (2) S.M.M.L.V     </t>
  </si>
  <si>
    <t xml:space="preserve">Aseo     </t>
  </si>
  <si>
    <t xml:space="preserve">Acueducto Y Alcantarillado     </t>
  </si>
  <si>
    <t xml:space="preserve">Energia Electrica     </t>
  </si>
  <si>
    <t xml:space="preserve">Telefono     </t>
  </si>
  <si>
    <t xml:space="preserve">Telefono Celular     </t>
  </si>
  <si>
    <t xml:space="preserve">Internet     </t>
  </si>
  <si>
    <t xml:space="preserve">Gas     </t>
  </si>
  <si>
    <t xml:space="preserve">Tv Satelital     </t>
  </si>
  <si>
    <t xml:space="preserve">Asistencia Tenica     </t>
  </si>
  <si>
    <t xml:space="preserve">Transporte Fletes Y Acarreos     </t>
  </si>
  <si>
    <t xml:space="preserve">Encuadernacion Y Empaste     </t>
  </si>
  <si>
    <t xml:space="preserve">Inhumacion de Cadaveres     </t>
  </si>
  <si>
    <t xml:space="preserve">Grabacion y Produccion     </t>
  </si>
  <si>
    <t xml:space="preserve">Microfilmacion     </t>
  </si>
  <si>
    <t xml:space="preserve">Musica Ambiental     </t>
  </si>
  <si>
    <t xml:space="preserve">Otros     </t>
  </si>
  <si>
    <t xml:space="preserve">Alojamiento Y Manutencion - Viaticos al Exterior     </t>
  </si>
  <si>
    <t xml:space="preserve">Pasajes Aereos - Al Exterior     </t>
  </si>
  <si>
    <t xml:space="preserve">Suscripciones Periodicos y revistas     </t>
  </si>
  <si>
    <t xml:space="preserve">Libros     </t>
  </si>
  <si>
    <t xml:space="preserve">Publicaciones     </t>
  </si>
  <si>
    <t xml:space="preserve">Suscripiones en Bases de Datos     </t>
  </si>
  <si>
    <t xml:space="preserve">Programas para Computacion Sotfware     </t>
  </si>
  <si>
    <t xml:space="preserve">Vestuarios y Uniformes     </t>
  </si>
  <si>
    <t xml:space="preserve">Obras De Arte Y Elementos De Museo     </t>
  </si>
  <si>
    <t xml:space="preserve">Reactivos y Elementos de laboratorio     </t>
  </si>
  <si>
    <t xml:space="preserve">Activos Menores (2) Salarios Minimos     </t>
  </si>
  <si>
    <t xml:space="preserve">Material Didactico     </t>
  </si>
  <si>
    <t xml:space="preserve">Instrumentos musicales     </t>
  </si>
  <si>
    <t xml:space="preserve">Elementos deportivos     </t>
  </si>
  <si>
    <t xml:space="preserve">Capacitacion Estudiantes Congresos Simposios Seminarios     </t>
  </si>
  <si>
    <t xml:space="preserve">Becas Egresados     </t>
  </si>
  <si>
    <t xml:space="preserve">Licencias Remuneradas     </t>
  </si>
  <si>
    <t xml:space="preserve">Capacitacion a Docentes     </t>
  </si>
  <si>
    <t xml:space="preserve">Urbanos     </t>
  </si>
  <si>
    <t xml:space="preserve">Rurales     </t>
  </si>
  <si>
    <t xml:space="preserve">Construcciones y Edificaciones     </t>
  </si>
  <si>
    <t xml:space="preserve">Edificios     </t>
  </si>
  <si>
    <t xml:space="preserve">Oficinas     </t>
  </si>
  <si>
    <t xml:space="preserve">Colegios y Escuelas     </t>
  </si>
  <si>
    <t xml:space="preserve">Equipo de construcción     </t>
  </si>
  <si>
    <t xml:space="preserve">Equipo Agropecuario de Silvicultura Avicultura y Pesca     </t>
  </si>
  <si>
    <t xml:space="preserve">Equipo de Enseñanza     </t>
  </si>
  <si>
    <t xml:space="preserve">Herramientas y Accesorios     </t>
  </si>
  <si>
    <t xml:space="preserve">Equipo de Ayuda Audiovisual     </t>
  </si>
  <si>
    <t xml:space="preserve">Equipo de Aseo     </t>
  </si>
  <si>
    <t xml:space="preserve">Equipo de Seguridad y Rescate     </t>
  </si>
  <si>
    <t xml:space="preserve">Muebles y Enseres     </t>
  </si>
  <si>
    <t xml:space="preserve">Equipos     </t>
  </si>
  <si>
    <t xml:space="preserve">Equipos Por Procesamiento de Datos     </t>
  </si>
  <si>
    <t xml:space="preserve">Equipo de Telecomunicaciones     </t>
  </si>
  <si>
    <t xml:space="preserve">Equipos de Radio     </t>
  </si>
  <si>
    <t xml:space="preserve">Líneas Telefónicas     </t>
  </si>
  <si>
    <t xml:space="preserve">Médico     </t>
  </si>
  <si>
    <t xml:space="preserve">Odontològico     </t>
  </si>
  <si>
    <t xml:space="preserve">Laboratorio     </t>
  </si>
  <si>
    <t xml:space="preserve">Instrumental     </t>
  </si>
  <si>
    <t xml:space="preserve">Autos Camionetas y Camperos     </t>
  </si>
  <si>
    <t xml:space="preserve">Instalaciones para Agua y Energia     </t>
  </si>
  <si>
    <t xml:space="preserve">Acueducto, Acequias y Canalizaciones     </t>
  </si>
  <si>
    <t xml:space="preserve">Plantas de Generacion Hidraulica     </t>
  </si>
  <si>
    <t xml:space="preserve">Plantas de Generacion Diesel, Gasolina     </t>
  </si>
  <si>
    <t xml:space="preserve">Plantas de Telecomunicacion     </t>
  </si>
  <si>
    <t xml:space="preserve">Redes de Distribucion     </t>
  </si>
  <si>
    <t xml:space="preserve">Armamento de Vigilancia     </t>
  </si>
  <si>
    <t xml:space="preserve">Ganado Vacuno     </t>
  </si>
  <si>
    <t xml:space="preserve">Cultivos en Desarrollo     </t>
  </si>
  <si>
    <t xml:space="preserve">Elementos de Museo     </t>
  </si>
  <si>
    <t xml:space="preserve">Monumentos     </t>
  </si>
  <si>
    <t xml:space="preserve">Obras de Arte     </t>
  </si>
  <si>
    <t xml:space="preserve">Bibliotecas     </t>
  </si>
  <si>
    <t xml:space="preserve">Equipos Industriales     </t>
  </si>
  <si>
    <t xml:space="preserve">Escudos y Banderas     </t>
  </si>
  <si>
    <t xml:space="preserve">Elementos Coreograficos     </t>
  </si>
  <si>
    <t xml:space="preserve">Instrumentos Musicales     </t>
  </si>
  <si>
    <t xml:space="preserve">Otros Bienes de Arte y Cultura     </t>
  </si>
  <si>
    <t xml:space="preserve">Bienes Recibidos en Pago     </t>
  </si>
  <si>
    <t xml:space="preserve">Bienes de Arte y Cultura     </t>
  </si>
  <si>
    <t xml:space="preserve">Diversos     </t>
  </si>
  <si>
    <t xml:space="preserve">Actividades Culturales y Cívicas      </t>
  </si>
  <si>
    <t xml:space="preserve">Actividades Deportivas      </t>
  </si>
  <si>
    <t xml:space="preserve">Eventos Especiales Y Celebraciones      </t>
  </si>
  <si>
    <t xml:space="preserve">De Terrenos      </t>
  </si>
  <si>
    <t xml:space="preserve">Construcciones Y Edificaciones      </t>
  </si>
  <si>
    <t xml:space="preserve">Maquinaria y Equipo      </t>
  </si>
  <si>
    <t xml:space="preserve">Muebles y Equipo de Oficina      </t>
  </si>
  <si>
    <t xml:space="preserve">Equipo de Computo      </t>
  </si>
  <si>
    <t xml:space="preserve">Telecomunicaciones Y Radio      </t>
  </si>
  <si>
    <t xml:space="preserve">Equipo Medico y de Laboratorio      </t>
  </si>
  <si>
    <t xml:space="preserve">Flota y Equipo de Transporte      </t>
  </si>
  <si>
    <t xml:space="preserve">Acueductos Plantas y Redes      </t>
  </si>
  <si>
    <t xml:space="preserve">Otros Arrendamientos      </t>
  </si>
  <si>
    <t xml:space="preserve">Contribuciones      </t>
  </si>
  <si>
    <t xml:space="preserve">Afiliaciones Y Sostenimiento      </t>
  </si>
  <si>
    <t xml:space="preserve">Alojamiento Y Manutencion - Viaticos      </t>
  </si>
  <si>
    <t xml:space="preserve">Pasajes Aereos      </t>
  </si>
  <si>
    <t xml:space="preserve">Pasajaes Terrestres      </t>
  </si>
  <si>
    <t xml:space="preserve">Notariales      </t>
  </si>
  <si>
    <t xml:space="preserve">Tramites y Licencias      </t>
  </si>
  <si>
    <t xml:space="preserve">Asesoria Juridica      </t>
  </si>
  <si>
    <t xml:space="preserve">Asesoria Técnica      </t>
  </si>
  <si>
    <t xml:space="preserve">Industria y Comercio      </t>
  </si>
  <si>
    <t xml:space="preserve">Timbres      </t>
  </si>
  <si>
    <t xml:space="preserve">Propiedad Raiz      </t>
  </si>
  <si>
    <t xml:space="preserve">Valorizacion      </t>
  </si>
  <si>
    <t xml:space="preserve">Vehiculos      </t>
  </si>
  <si>
    <t xml:space="preserve">Estampillas Pro Hospital Universitario      </t>
  </si>
  <si>
    <t xml:space="preserve">Estampillas Pro-Dot y Des Tercera Edad      </t>
  </si>
  <si>
    <t xml:space="preserve">Estampillas Procultura      </t>
  </si>
  <si>
    <t xml:space="preserve">Otros Impuestos      </t>
  </si>
  <si>
    <t xml:space="preserve">Arreglos Ornamentales      </t>
  </si>
  <si>
    <t xml:space="preserve">Repaciones Locativas      </t>
  </si>
  <si>
    <t xml:space="preserve">Otros Mantenimientos y Reparaciones      </t>
  </si>
  <si>
    <t xml:space="preserve">Elemetos de Aseo y Cafeteria      </t>
  </si>
  <si>
    <t xml:space="preserve">Armamento De Vigilancia      </t>
  </si>
  <si>
    <t xml:space="preserve">Elementos de Computador Y Telecomunicaion      </t>
  </si>
  <si>
    <t xml:space="preserve">Elementos de Fotografia Y Audiovisuales      </t>
  </si>
  <si>
    <t xml:space="preserve">Elementos de Imprenta      </t>
  </si>
  <si>
    <t xml:space="preserve">Elementos Electricos Y Electronicos      </t>
  </si>
  <si>
    <t xml:space="preserve">Herramientas      </t>
  </si>
  <si>
    <t xml:space="preserve">Repuestos en General      </t>
  </si>
  <si>
    <t xml:space="preserve">Elementos de Ferreteria      </t>
  </si>
  <si>
    <t xml:space="preserve">Elementos de Lenceria Y Roperia      </t>
  </si>
  <si>
    <t xml:space="preserve">Banderas Y Escudos      </t>
  </si>
  <si>
    <t xml:space="preserve">Emvases y Empaques      </t>
  </si>
  <si>
    <t xml:space="preserve">Utiles Papeleria y Fotocopias      </t>
  </si>
  <si>
    <t xml:space="preserve">Diplomas      </t>
  </si>
  <si>
    <t xml:space="preserve">Correo Porte y Telegramas      </t>
  </si>
  <si>
    <t xml:space="preserve">Combustibles y lubricantes      </t>
  </si>
  <si>
    <t xml:space="preserve">Taxis y Buses      </t>
  </si>
  <si>
    <t xml:space="preserve">Parqueaderos      </t>
  </si>
  <si>
    <t xml:space="preserve">Gastos Funebres      </t>
  </si>
  <si>
    <t xml:space="preserve">Fondo de Sostenibilidad Icetex      </t>
  </si>
  <si>
    <t xml:space="preserve">Obsequios Premios y Distinciones      </t>
  </si>
  <si>
    <t xml:space="preserve">Gastos Ceremoniales de Grado      </t>
  </si>
  <si>
    <t xml:space="preserve">Casino Y Restaurante      </t>
  </si>
  <si>
    <t xml:space="preserve">Gastos Convenios      </t>
  </si>
  <si>
    <t xml:space="preserve">Becas Sala General      </t>
  </si>
  <si>
    <t xml:space="preserve">Becas Consiliatura      </t>
  </si>
  <si>
    <t xml:space="preserve">Publicidad Y Propaganda      </t>
  </si>
  <si>
    <t xml:space="preserve">Seguridad Induatrial y Señalizaciones      </t>
  </si>
  <si>
    <t xml:space="preserve">Manejo      </t>
  </si>
  <si>
    <t xml:space="preserve">Cumplimiento      </t>
  </si>
  <si>
    <t xml:space="preserve">Corriente Debil      </t>
  </si>
  <si>
    <t xml:space="preserve">Incendio      </t>
  </si>
  <si>
    <t xml:space="preserve">Terremoto      </t>
  </si>
  <si>
    <t xml:space="preserve">Sustraccion y Hurto      </t>
  </si>
  <si>
    <t xml:space="preserve">Poliza Estudiantil      </t>
  </si>
  <si>
    <t xml:space="preserve">Responsabilidad Civil      </t>
  </si>
  <si>
    <t xml:space="preserve">Rotura de Maquina      </t>
  </si>
  <si>
    <t xml:space="preserve">Obligatorio de Accidente      </t>
  </si>
  <si>
    <t xml:space="preserve">Lucro Cesante      </t>
  </si>
  <si>
    <t xml:space="preserve">Transporte de Mercancia      </t>
  </si>
  <si>
    <t xml:space="preserve">Otros Seguros      </t>
  </si>
  <si>
    <t xml:space="preserve">Aseo      </t>
  </si>
  <si>
    <t xml:space="preserve">Acueducto Y Alcantarillado      </t>
  </si>
  <si>
    <t xml:space="preserve">Energia Electrica      </t>
  </si>
  <si>
    <t xml:space="preserve">Telefono      </t>
  </si>
  <si>
    <t xml:space="preserve">Telefono Celular      </t>
  </si>
  <si>
    <t xml:space="preserve">Internet      </t>
  </si>
  <si>
    <t xml:space="preserve">Gas      </t>
  </si>
  <si>
    <t xml:space="preserve">Tv Satelital      </t>
  </si>
  <si>
    <t xml:space="preserve">Asistencia Tenica      </t>
  </si>
  <si>
    <t xml:space="preserve">Transporte Fletes Y Acarreos      </t>
  </si>
  <si>
    <t xml:space="preserve">Encuadernacion Y Empaste      </t>
  </si>
  <si>
    <t xml:space="preserve">Inhumacion de Cadaveres      </t>
  </si>
  <si>
    <t xml:space="preserve">Grabacion y Produccion      </t>
  </si>
  <si>
    <t xml:space="preserve">Microfilmacion      </t>
  </si>
  <si>
    <t xml:space="preserve">Musica Ambiental      </t>
  </si>
  <si>
    <t xml:space="preserve">Otros      </t>
  </si>
  <si>
    <t xml:space="preserve">Alojamiento Y Manutencion - Viaticos al Exterior      </t>
  </si>
  <si>
    <t xml:space="preserve">Pasajes Aereos - Al Exterior      </t>
  </si>
  <si>
    <t xml:space="preserve">Suscripciones Periodicos y revistas      </t>
  </si>
  <si>
    <t xml:space="preserve">Libros      </t>
  </si>
  <si>
    <t xml:space="preserve">Publicaciones      </t>
  </si>
  <si>
    <t xml:space="preserve">Suscripiones en Bases de Datos      </t>
  </si>
  <si>
    <t xml:space="preserve">Programas para Computacion Sotfware      </t>
  </si>
  <si>
    <t xml:space="preserve">Vestuarios y Uniformes      </t>
  </si>
  <si>
    <t xml:space="preserve">Obras De Arte Y Elementos De Museo      </t>
  </si>
  <si>
    <t xml:space="preserve">Reactivos y Elementos de laboratorio      </t>
  </si>
  <si>
    <t xml:space="preserve">ACTIVOS MENORES (2) S.M.M.L.V      </t>
  </si>
  <si>
    <t xml:space="preserve">Material Didactico      </t>
  </si>
  <si>
    <t xml:space="preserve">Instrumentos musicales      </t>
  </si>
  <si>
    <t xml:space="preserve">Elementos deportivos      </t>
  </si>
  <si>
    <t xml:space="preserve">Capacitacion Estudiantes Congresos Simposios Seminarios      </t>
  </si>
  <si>
    <t xml:space="preserve">Becas Egresados      </t>
  </si>
  <si>
    <t xml:space="preserve">Becas Estimulo Ciencia-Cultura y Tecnologia      </t>
  </si>
  <si>
    <t xml:space="preserve">Becas Estimulo Por Mérito Deportivo      </t>
  </si>
  <si>
    <t xml:space="preserve">Beca egresado acuerdo 01 26 de enero de 2010      </t>
  </si>
  <si>
    <t xml:space="preserve">Licencias Remuneradas      </t>
  </si>
  <si>
    <t xml:space="preserve">Capacitacion a Docentes      </t>
  </si>
  <si>
    <t xml:space="preserve">Becas Convencion Asproul      </t>
  </si>
  <si>
    <t xml:space="preserve">Urbanos      </t>
  </si>
  <si>
    <t xml:space="preserve">Rurales      </t>
  </si>
  <si>
    <t xml:space="preserve">Construcciones y Edificaciones      </t>
  </si>
  <si>
    <t xml:space="preserve">Edificios      </t>
  </si>
  <si>
    <t xml:space="preserve">Oficinas      </t>
  </si>
  <si>
    <t xml:space="preserve">Colegios y Escuelas      </t>
  </si>
  <si>
    <t xml:space="preserve">Equipo de construcción      </t>
  </si>
  <si>
    <t xml:space="preserve">Equipo Agropecuario de Silvicultura Avicultura y Pesca      </t>
  </si>
  <si>
    <t xml:space="preserve">Equipo de Enseñanza      </t>
  </si>
  <si>
    <t xml:space="preserve">Herramientas y Accesorios      </t>
  </si>
  <si>
    <t xml:space="preserve">Equipo de Ayuda Audiovisual      </t>
  </si>
  <si>
    <t xml:space="preserve">Equipo de Aseo      </t>
  </si>
  <si>
    <t xml:space="preserve">Equipo de Seguridad y Rescate      </t>
  </si>
  <si>
    <t xml:space="preserve">Muebles y Enseres      </t>
  </si>
  <si>
    <t xml:space="preserve">Equipos      </t>
  </si>
  <si>
    <t xml:space="preserve">Equipos Por Procesamiento de Datos      </t>
  </si>
  <si>
    <t xml:space="preserve">Equipo de Telecomunicaciones      </t>
  </si>
  <si>
    <t xml:space="preserve">Equipos de Radio      </t>
  </si>
  <si>
    <t xml:space="preserve">Líneas Telefónicas      </t>
  </si>
  <si>
    <t xml:space="preserve">Médico      </t>
  </si>
  <si>
    <t xml:space="preserve">Odontològico      </t>
  </si>
  <si>
    <t xml:space="preserve">Laboratorio      </t>
  </si>
  <si>
    <t xml:space="preserve">Instrumental      </t>
  </si>
  <si>
    <t xml:space="preserve">Autos Camionetas y Camperos      </t>
  </si>
  <si>
    <t xml:space="preserve">Instalaciones para Agua y Energia      </t>
  </si>
  <si>
    <t xml:space="preserve">Acueducto, Acequias y Canalizaciones      </t>
  </si>
  <si>
    <t xml:space="preserve">Plantas de Generacion Hidraulica      </t>
  </si>
  <si>
    <t xml:space="preserve">Plantas de Generacion Diesel, Gasolina      </t>
  </si>
  <si>
    <t xml:space="preserve">Plantas de Telecomunicacion      </t>
  </si>
  <si>
    <t xml:space="preserve">Redes de Distribucion      </t>
  </si>
  <si>
    <t xml:space="preserve">Armamento de Vigilancia      </t>
  </si>
  <si>
    <t xml:space="preserve">Ganado Vacuno      </t>
  </si>
  <si>
    <t xml:space="preserve">Cultivos en Desarrollo      </t>
  </si>
  <si>
    <t xml:space="preserve">Elementos de Museo      </t>
  </si>
  <si>
    <t xml:space="preserve">Monumentos      </t>
  </si>
  <si>
    <t xml:space="preserve">Obras de Arte      </t>
  </si>
  <si>
    <t xml:space="preserve">Bibliotecas      </t>
  </si>
  <si>
    <t xml:space="preserve">Equipos Industriales      </t>
  </si>
  <si>
    <t xml:space="preserve">Escudos y Banderas      </t>
  </si>
  <si>
    <t xml:space="preserve">Elementos Coreograficos      </t>
  </si>
  <si>
    <t xml:space="preserve">Instrumentos Musicales      </t>
  </si>
  <si>
    <t xml:space="preserve">Otros Bienes de Arte y Cultura      </t>
  </si>
  <si>
    <t xml:space="preserve">Bienes Recibidos en Pago      </t>
  </si>
  <si>
    <t xml:space="preserve">Bienes de Arte y Cultura      </t>
  </si>
  <si>
    <t xml:space="preserve">Diversos      </t>
  </si>
  <si>
    <t>Actividades Culturales y Cívicas</t>
  </si>
  <si>
    <t>De Terrenos</t>
  </si>
  <si>
    <t>Construcciones Y Edificaciones</t>
  </si>
  <si>
    <t>Muebles y Equipo de Oficina</t>
  </si>
  <si>
    <t>Equipo de Computo</t>
  </si>
  <si>
    <t>Telecomunicaciones Y Radio</t>
  </si>
  <si>
    <t>Equipo Medico y de Laboratorio</t>
  </si>
  <si>
    <t>Flota y Equipo de Transporte</t>
  </si>
  <si>
    <t>Acueductos Plantas y Redes</t>
  </si>
  <si>
    <t>Otros Arrendamientos</t>
  </si>
  <si>
    <t>Alojamiento Y Manutencion - Viaticos</t>
  </si>
  <si>
    <t>Pasajaes Terrestres</t>
  </si>
  <si>
    <t>Asesoria Técnica</t>
  </si>
  <si>
    <t>Industria y Comercio</t>
  </si>
  <si>
    <t>Timbres</t>
  </si>
  <si>
    <t>Propiedad Raiz</t>
  </si>
  <si>
    <t>Valorizacion</t>
  </si>
  <si>
    <t>Vehiculos</t>
  </si>
  <si>
    <t>Estampillas Pro Hospital Universitario</t>
  </si>
  <si>
    <t>Estampillas Pro-Dot y Des Tercera Edad</t>
  </si>
  <si>
    <t>Estampillas Procultura</t>
  </si>
  <si>
    <t>Repaciones Locativas</t>
  </si>
  <si>
    <t>Otros Mantenimientos y Reparaciones</t>
  </si>
  <si>
    <t>Elemetos de Aseo y Cafeteria</t>
  </si>
  <si>
    <t>Elementos de Computador Y Telecomunicaion</t>
  </si>
  <si>
    <t>Elementos de Fotografia Y Audiovisuales</t>
  </si>
  <si>
    <t>Elementos de Imprenta</t>
  </si>
  <si>
    <t>Repuestos en General</t>
  </si>
  <si>
    <t>Elementos de Lenceria Y Roperia</t>
  </si>
  <si>
    <t>Emvases y Empaques</t>
  </si>
  <si>
    <t>Utiles Papeleria y Fotocopias</t>
  </si>
  <si>
    <t>Correo Porte y Telegramas</t>
  </si>
  <si>
    <t>Combustibles y lubricantes</t>
  </si>
  <si>
    <t>Taxis y Buses</t>
  </si>
  <si>
    <t>Fondo de Sostenibilidad Icetex</t>
  </si>
  <si>
    <t>Gastos Ceremoniales de Grado</t>
  </si>
  <si>
    <t>Becas Sala General</t>
  </si>
  <si>
    <t>Publicidad Y Propaganda</t>
  </si>
  <si>
    <t>Seguridad Induatrial y Señalizaciones</t>
  </si>
  <si>
    <t>Responsabilidad Civil</t>
  </si>
  <si>
    <t>Rotura de Maquina</t>
  </si>
  <si>
    <t>Obligatorio de Accidente</t>
  </si>
  <si>
    <t>Transporte de Mercancia</t>
  </si>
  <si>
    <t>Otros Seguros</t>
  </si>
  <si>
    <t>ACTIVOS MENORES (2) S.M.M.L.V</t>
  </si>
  <si>
    <t>Acueducto Y Alcantarillado</t>
  </si>
  <si>
    <t>Internet</t>
  </si>
  <si>
    <t>Tv Satelital</t>
  </si>
  <si>
    <t>Asistencia Tenica</t>
  </si>
  <si>
    <t>Transporte Fletes Y Acarreos</t>
  </si>
  <si>
    <t>Encuadernacion Y Empaste</t>
  </si>
  <si>
    <t>Inhumacion de Cadaveres</t>
  </si>
  <si>
    <t>Grabacion y Produccion</t>
  </si>
  <si>
    <t>Activos Menores (2) S.M.M.L.V Extensiva</t>
  </si>
  <si>
    <t>Vestuarios y Uniformes</t>
  </si>
  <si>
    <t>Material Didactico</t>
  </si>
  <si>
    <t>Instrumentos musicales</t>
  </si>
  <si>
    <t>Elementos deportivos</t>
  </si>
  <si>
    <t>Licencias Remuneradas</t>
  </si>
  <si>
    <t>Capacitacion a Docentes</t>
  </si>
  <si>
    <t>Becas Egresados</t>
  </si>
  <si>
    <t>Capacitacion Estudiantes Congresos Simposios Seminarios</t>
  </si>
  <si>
    <t>Reactivos y Elementos de laboratorio</t>
  </si>
  <si>
    <t>Estimulo a la Produccion Academica</t>
  </si>
  <si>
    <t>Suscripciones Periodicos y revistas</t>
  </si>
  <si>
    <t>Suscripiones en Bases de Datos</t>
  </si>
  <si>
    <t>Alojamiento Y Manutencion - Viaticos al Exterior</t>
  </si>
  <si>
    <t>Pasajes Aereos - Al Exterior</t>
  </si>
  <si>
    <t>Programas para Computacion Sotfware</t>
  </si>
  <si>
    <t>Activos Menores (2) S.M.M.L.V Investigacion</t>
  </si>
  <si>
    <t>Estimulo a la Producción Académica</t>
  </si>
  <si>
    <t>Activos Menores (2) Salarios Minimos</t>
  </si>
  <si>
    <t>Becas Excelencia Colegio</t>
  </si>
  <si>
    <t>Beca egresado acuerdo 01 26 de enero de 2010</t>
  </si>
  <si>
    <t>Becas Estimulo Ciencia-Cultura y Tecnologia</t>
  </si>
  <si>
    <t>Becas Estimulo Por Mérito Deportivo</t>
  </si>
  <si>
    <t>Becas Convencion Asproul</t>
  </si>
  <si>
    <t>Activos Menores (2) S.M.M.L.V Basica</t>
  </si>
  <si>
    <t>Activos Menores (2) S.M.M.L.V Tecnologica</t>
  </si>
  <si>
    <t>Movilidad académica    - Viaticos al Exterior</t>
  </si>
  <si>
    <t>Capacitación Egresados    - CAPACITACION EGRESADOS</t>
  </si>
  <si>
    <t>Movilidad académica    - Alojamiento en el Exterior</t>
  </si>
  <si>
    <t>Movilidad académica    - Pasajes Aereos para el Exterior</t>
  </si>
  <si>
    <t>Publicaciones     - Publicaciones</t>
  </si>
  <si>
    <t>Material Bibliográfico - Suscripion Bases de Datos</t>
  </si>
  <si>
    <t>Activos Menores    - Activos Menores (2) S.M.M.L.V</t>
  </si>
  <si>
    <t>Bienestar Universitario - Elementos Deportivos</t>
  </si>
  <si>
    <t>Bienestar Universitario - Vestuario y Uniformes</t>
  </si>
  <si>
    <t>Bienes de arte y cultura - Obras De Arte Y Elementos De Museo</t>
  </si>
  <si>
    <t>Equipos y elementos de laboratorio - Reactivos Y Elementos De Laboratorio</t>
  </si>
  <si>
    <t>Programas de Computador   - Programas para Computador</t>
  </si>
  <si>
    <t>Terrenos - Urbanos</t>
  </si>
  <si>
    <t>Terrenos - Rurales</t>
  </si>
  <si>
    <t>Construcciones y Edificaciones   - Construcciones y Edificaciones</t>
  </si>
  <si>
    <t>Construcciones y Edificaciones   - Edificios</t>
  </si>
  <si>
    <t>Construcciones y Edificaciones   - Oficinas</t>
  </si>
  <si>
    <t>Construcciones y Edificaciones   - Colegios y Escuelas</t>
  </si>
  <si>
    <t>Maquinaria y equipo   - Maquinaria y Equipo</t>
  </si>
  <si>
    <t>Maquinaria y equipo   - Equipo de construcción</t>
  </si>
  <si>
    <t>Maquinaria y equipo   - Equipo Agropecuario de Silvicultura Avicultura y Pesca</t>
  </si>
  <si>
    <t>Maquinaria y equipo   - Equipo de Enseñanza</t>
  </si>
  <si>
    <t>Maquinaria y equipo   - Herramientas y Accesorios</t>
  </si>
  <si>
    <t>Maquinaria y equipo   - Equipo de Ayuda Audiovisual</t>
  </si>
  <si>
    <t>Maquinaria y equipo   - Equipo de Aseo</t>
  </si>
  <si>
    <t>Maquinaria y equipo   - Equipo de Seguridad y Rescate</t>
  </si>
  <si>
    <t>Muebles y equipo de oficina - Muebles y Enseres</t>
  </si>
  <si>
    <t>Muebles y equipo de oficina - Equipos</t>
  </si>
  <si>
    <t>Muebles y equipo de oficina - Otros</t>
  </si>
  <si>
    <t>Equipo de computo   - Equipos Por Procesamiento de Datos</t>
  </si>
  <si>
    <t>Equipo de telecomunicaciones   - Equipo de Telecomunicaciones</t>
  </si>
  <si>
    <t>Equipo de telecomunicaciones   - Equipos de Radio</t>
  </si>
  <si>
    <t>Equipo de telecomunicaciones   - Líneas Telefónicas</t>
  </si>
  <si>
    <t>Equipo de telecomunicaciones   - Otros</t>
  </si>
  <si>
    <t>Equipos y elementos de laboratorio - Médico</t>
  </si>
  <si>
    <t>Equipos y elementos de laboratorio - Odontològico</t>
  </si>
  <si>
    <t>Equipos y elementos de laboratorio - Laboratorio</t>
  </si>
  <si>
    <t>Equipos y elementos de laboratorio - Instrumental</t>
  </si>
  <si>
    <t>Equipos y elementos de laboratorio - Otros</t>
  </si>
  <si>
    <t>Vehículos     - Autos Camionetas y Camperos</t>
  </si>
  <si>
    <t>Acueducto, planta y redes  - Instalaciones para Agua y Energia</t>
  </si>
  <si>
    <t>Acueducto, planta y redes  - Acueducto, Acequias y Canalizaciones</t>
  </si>
  <si>
    <t>Acueducto, planta y redes  - Plantas de Generacion Hidraulica</t>
  </si>
  <si>
    <t>Acueducto, planta y redes  - Plantas de Generacion Diesel, Gasolina</t>
  </si>
  <si>
    <t>Plantas y redes de comunicaci´pn - Plantas de Telecomunicacion</t>
  </si>
  <si>
    <t>Plantas y redes de comunicaci´pn - Redes de Distribucion</t>
  </si>
  <si>
    <t>Plantas y redes de comunicaci´pn - Otros</t>
  </si>
  <si>
    <t>Otras inversiones    - Armamento de Vigilancia</t>
  </si>
  <si>
    <t>Cultivos en desarrollo semovientes  - Ganado Vacuno</t>
  </si>
  <si>
    <t>Cultivos en desarrollo semovientes  - Cultivos en Desarrollo</t>
  </si>
  <si>
    <t>Bienes de arte y cultura - Elementos de Museo</t>
  </si>
  <si>
    <t>Bienes de arte y cultura - Monumentos</t>
  </si>
  <si>
    <t>Bienes de arte y cultura - Obras de Arte</t>
  </si>
  <si>
    <t>Bienes de arte y cultura - Bibliotecas</t>
  </si>
  <si>
    <t>Bienes de arte y cultura - Equipos Industriales</t>
  </si>
  <si>
    <t>Bienes de arte y cultura - Escudos y Banderas</t>
  </si>
  <si>
    <t>Bienestar Universitario - Elementos Coreograficos</t>
  </si>
  <si>
    <t>Bienestar Universitario - Instrumentos Musicales</t>
  </si>
  <si>
    <t>Bienes de arte y cultura - Otros Bienes de Arte y Cultura</t>
  </si>
  <si>
    <t>Bienes de arte y cultura - Bienes Recibidos en Pago</t>
  </si>
  <si>
    <t>Bienes de arte y cultura - Otros</t>
  </si>
  <si>
    <t>Bienes de arte y cultura - Bienes de Arte y Cultura</t>
  </si>
  <si>
    <t>Bienes de arte y cultura - Diversos</t>
  </si>
  <si>
    <t>Movilidad académica    - Alojamiento Y Manutencion - Viaticos al Exterior</t>
  </si>
  <si>
    <t>Movilidad académica    - Pasajes Aereos - Al Exterior</t>
  </si>
  <si>
    <t>Material Bibliográfico - Suscripciones Periodicos y revistas</t>
  </si>
  <si>
    <t>Material Bibliográfico - Libros</t>
  </si>
  <si>
    <t>Material Bibliográfico - Suscripiones en Bases de Datos</t>
  </si>
  <si>
    <t>Programas de Computador   - Programas para Computacion Sotfware</t>
  </si>
  <si>
    <t>Bienestar Universitario - Vestuarios y Uniformes</t>
  </si>
  <si>
    <t>Equipos y elementos de laboratorio - Reactivos y Elementos de laboratorio</t>
  </si>
  <si>
    <t>Activos Menores    - Activos Menores (2) S.M.M.L.V Extensiva</t>
  </si>
  <si>
    <t>Bienestar Universitario - Material Didactico</t>
  </si>
  <si>
    <t>Bienestar Universitario - Instrumentos musicales</t>
  </si>
  <si>
    <t>Bienestar Universitario - Elementos deportivos</t>
  </si>
  <si>
    <t>Capacitación Estudiantes    - Capacitacion Estudiantes Congresos Simposios Seminarios</t>
  </si>
  <si>
    <t>Capacitación Egresados    - Becas Egresados</t>
  </si>
  <si>
    <t>Capacitación Docente    - Licencias Remuneradas</t>
  </si>
  <si>
    <t>Capacitación Docente    - Capacitacion a Docentes</t>
  </si>
  <si>
    <t>Estimulo a la producción  - Estimulo a la Produccion Academica</t>
  </si>
  <si>
    <t>Activos Menores    - Activos Menores (2) S.M.M.L.V Investigacion</t>
  </si>
  <si>
    <t>Estimulo a la producción  - Estimulo a la Producción Académica</t>
  </si>
  <si>
    <t>Activos Menores    - Activos Menores (2) Salarios Minimos</t>
  </si>
  <si>
    <t>Capacitación Estudiantes    - Becas Excelencia Colegio</t>
  </si>
  <si>
    <t>Activos Menores    - ACTIVOS MENORES (2) S.M.M.L.V</t>
  </si>
  <si>
    <t>Capacitación Estudiantes    - Becas Estimulo Ciencia-Cultura y Tecnologia</t>
  </si>
  <si>
    <t>Capacitación Estudiantes    - Becas Estimulo Por Mérito Deportivo</t>
  </si>
  <si>
    <t>Capacitación Egresados    - Beca egresado acuerdo 01 26 de enero de 2010</t>
  </si>
  <si>
    <t>Capacitación Docente    - Becas Convencion Asproul</t>
  </si>
  <si>
    <t>Activos Menores    - Activos Menores (2) S.M.M.L.V Basica</t>
  </si>
  <si>
    <t>Activos Menores    - Activos Menores (2) S.M.M.L.V Tecnologica</t>
  </si>
  <si>
    <t>CÓDIGO</t>
  </si>
  <si>
    <t>01010101</t>
  </si>
  <si>
    <t>PREESCOLAR</t>
  </si>
  <si>
    <t>01010102</t>
  </si>
  <si>
    <t>BASICA</t>
  </si>
  <si>
    <t>01010103</t>
  </si>
  <si>
    <t>MEDIA</t>
  </si>
  <si>
    <t>02010101</t>
  </si>
  <si>
    <t>MEDICINA</t>
  </si>
  <si>
    <t>02010102</t>
  </si>
  <si>
    <t>ENFERMERÌA</t>
  </si>
  <si>
    <t>02010103</t>
  </si>
  <si>
    <t>FISIOTERAPIA</t>
  </si>
  <si>
    <t>02010104</t>
  </si>
  <si>
    <t>INSTRUMENTACION QUIRURGICA</t>
  </si>
  <si>
    <t>02010105</t>
  </si>
  <si>
    <t>BACTERIOLOGÍA</t>
  </si>
  <si>
    <t>02010106</t>
  </si>
  <si>
    <t>MICROBIOLOGÍA</t>
  </si>
  <si>
    <t>02020101</t>
  </si>
  <si>
    <t>ESP.  EN CIRUGIA GENERAL</t>
  </si>
  <si>
    <t>02020102</t>
  </si>
  <si>
    <t>ESP.  EN GINECOLOGÌA Y OBSTETR</t>
  </si>
  <si>
    <t>02020103</t>
  </si>
  <si>
    <t>ESP.  EN MEDICINA FAMILIAR</t>
  </si>
  <si>
    <t>02020104</t>
  </si>
  <si>
    <t>ESP.  EN MEDICINA INTERNA</t>
  </si>
  <si>
    <t>02020105</t>
  </si>
  <si>
    <t>ESP.  EN ORIENTACIÒN Y ED. SEX</t>
  </si>
  <si>
    <t>02020106</t>
  </si>
  <si>
    <t>ESP.  EN PEDIATRÌA</t>
  </si>
  <si>
    <t>02020107</t>
  </si>
  <si>
    <t>ESP.  EN SALUD OCUPACIONAL</t>
  </si>
  <si>
    <t>02020108</t>
  </si>
  <si>
    <t>ESP.  EN EPIDEMIOLOGÌA</t>
  </si>
  <si>
    <t>02020109</t>
  </si>
  <si>
    <t>ESP.  EN GEREN SERV. DE SALUD</t>
  </si>
  <si>
    <t>02020110</t>
  </si>
  <si>
    <t>ESP.  EN CIRUGÌA PLASTICA</t>
  </si>
  <si>
    <t>02020111</t>
  </si>
  <si>
    <t>ESP.  EN LAB CLÌNICO HEMA Y BC</t>
  </si>
  <si>
    <t>02020112</t>
  </si>
  <si>
    <t>ESP.  EN AUD. DE SERV. DE SALU</t>
  </si>
  <si>
    <t>02020113</t>
  </si>
  <si>
    <t>ESP. GERENCIA Y CONTROL DE RIESGOS</t>
  </si>
  <si>
    <t>02020199</t>
  </si>
  <si>
    <t>POSGRADOS CIENCIAS DE LA SALUD</t>
  </si>
  <si>
    <t>02020201</t>
  </si>
  <si>
    <t>MAESTRIA MICROBIOLOGIA MOLECULAR</t>
  </si>
  <si>
    <t>03010101</t>
  </si>
  <si>
    <t>FACULTAD DE DERECHO CALENDARIO A</t>
  </si>
  <si>
    <t>FACULTAD DE DERECHO CALENDARIO B</t>
  </si>
  <si>
    <t>03010103</t>
  </si>
  <si>
    <t>CONSULTORIO JURÌDICO</t>
  </si>
  <si>
    <t>03010104</t>
  </si>
  <si>
    <t>CENTRO DE CONCILIACIÒN</t>
  </si>
  <si>
    <t>03040101</t>
  </si>
  <si>
    <t>TECNOLOGÍA EN CRIMINALÍSTICA</t>
  </si>
  <si>
    <t>03020101</t>
  </si>
  <si>
    <t>ESPECILIZACIÒN CRIMIN Y CIENCIAS FORENSE</t>
  </si>
  <si>
    <t>03020102</t>
  </si>
  <si>
    <t>ESP.  EN DERECHO ADMINISTRATIV</t>
  </si>
  <si>
    <t>03020103</t>
  </si>
  <si>
    <t>ESP.  EN DERECHO COMERCIAL</t>
  </si>
  <si>
    <t>03020104</t>
  </si>
  <si>
    <t>ESP.  EN DERECHO CONSTITUCIONA</t>
  </si>
  <si>
    <t>03020105</t>
  </si>
  <si>
    <t>ESP.  EN DERECHO DE FAMILIA</t>
  </si>
  <si>
    <t>03020106</t>
  </si>
  <si>
    <t>ESP.  EN DERECHO LABORAL</t>
  </si>
  <si>
    <t>03020107</t>
  </si>
  <si>
    <t>ESP.  EN DERECHO PENAL  Y CRIM</t>
  </si>
  <si>
    <t>03020108</t>
  </si>
  <si>
    <t>ESP.  EN DERECHO PROCESAL</t>
  </si>
  <si>
    <t>03020109</t>
  </si>
  <si>
    <t>ESP.  EN DERECHO PÙBLICO FINAN</t>
  </si>
  <si>
    <t>03020110</t>
  </si>
  <si>
    <t>ESP.  EN TOXICOLOGÌA LABORAL</t>
  </si>
  <si>
    <t>03020111</t>
  </si>
  <si>
    <t>ESP.  EN DERECHO INMOBILIARIO</t>
  </si>
  <si>
    <t>03020112</t>
  </si>
  <si>
    <t>ESP.  EN DERECHO PÙBLICO</t>
  </si>
  <si>
    <t>03020113</t>
  </si>
  <si>
    <t>ESP.  EN SEGURIDAD SOCIAL</t>
  </si>
  <si>
    <t>03020114</t>
  </si>
  <si>
    <t>ESP.  EN PSICOLOGÌA LABORAL</t>
  </si>
  <si>
    <t>03020115</t>
  </si>
  <si>
    <t>ESP.  EN DERECHOS HUMANOS</t>
  </si>
  <si>
    <t>03020116</t>
  </si>
  <si>
    <t>ESP.  EN DERECHO EMPRESARIAL Y</t>
  </si>
  <si>
    <t>03020117</t>
  </si>
  <si>
    <t>ESP.  EN DERECHO ADUANERO</t>
  </si>
  <si>
    <t>03020118</t>
  </si>
  <si>
    <t>ESP.  EN CONTRATACIÒN ESTATAL</t>
  </si>
  <si>
    <t>03020119</t>
  </si>
  <si>
    <t>ESP.  EN GOBIERNO MUNICIPAL</t>
  </si>
  <si>
    <t>03020120</t>
  </si>
  <si>
    <t>ESP.  ADMINISTRATIVO VILLAVICE</t>
  </si>
  <si>
    <t>03020121</t>
  </si>
  <si>
    <t>ESP. DERECHO EN TUNJA</t>
  </si>
  <si>
    <t>03020122</t>
  </si>
  <si>
    <t>ESP. CIENCIAS FORENCES Y TECNICA PROBATO</t>
  </si>
  <si>
    <t>03020123</t>
  </si>
  <si>
    <t>ESP. PUBLICO FINANCIERO VILLAV</t>
  </si>
  <si>
    <t>03020124</t>
  </si>
  <si>
    <t>ESP. DERECHO PROCESAL VILLAVI</t>
  </si>
  <si>
    <t>03020125</t>
  </si>
  <si>
    <t>ESP. DERECHO CONSTITUCIONAL FLORENCIA</t>
  </si>
  <si>
    <t>03020201</t>
  </si>
  <si>
    <t>MAESTRÌA EN DERECHO PROCESAL</t>
  </si>
  <si>
    <t>03020202</t>
  </si>
  <si>
    <t>MAESTRÌA EN PENAL Y CRIMINOLOGÌA</t>
  </si>
  <si>
    <t>03020203</t>
  </si>
  <si>
    <t>MAESTRÌA EN DERECHO ADMINISTRATIVO</t>
  </si>
  <si>
    <t>03020301</t>
  </si>
  <si>
    <t>DOCTORADO DE DERECHO</t>
  </si>
  <si>
    <t>04010101</t>
  </si>
  <si>
    <t>CONTADURÌA PÚBLICA</t>
  </si>
  <si>
    <t>04010102</t>
  </si>
  <si>
    <t>ECONOMÌA</t>
  </si>
  <si>
    <t>04010103</t>
  </si>
  <si>
    <t>ECONOMÌA Y NEGOCIOS INTERNACIONALES</t>
  </si>
  <si>
    <t>04010104</t>
  </si>
  <si>
    <t>ADMINISTRACIÒN DE EMPRESAS</t>
  </si>
  <si>
    <t>04010105</t>
  </si>
  <si>
    <t>ADMINISTRACIÒN AGROPECUARÌA</t>
  </si>
  <si>
    <t>04010106</t>
  </si>
  <si>
    <t>CIENCIAS ECONOMICAS ADMINISTRATIVAS Y CO</t>
  </si>
  <si>
    <t>04010107</t>
  </si>
  <si>
    <t>MERCADEO</t>
  </si>
  <si>
    <t>04010108</t>
  </si>
  <si>
    <t>ADMINISTRACIÓN DE NEGOCIOS INTERNACIONAL</t>
  </si>
  <si>
    <t>04020101</t>
  </si>
  <si>
    <t>ESP.  EN ADMIN ESTRATE CROL IN</t>
  </si>
  <si>
    <t>04020102</t>
  </si>
  <si>
    <t>ESP.  CONTROL FISCAL</t>
  </si>
  <si>
    <t>04020103</t>
  </si>
  <si>
    <t>ESP. EN GERENCIA FINANCIERA</t>
  </si>
  <si>
    <t>04020104</t>
  </si>
  <si>
    <t>ESP.  EN GCIA FINANCIERA SISTE</t>
  </si>
  <si>
    <t>04020105</t>
  </si>
  <si>
    <t>ESP.  GCIA FCIERA ENFASIS INTE</t>
  </si>
  <si>
    <t>04020106</t>
  </si>
  <si>
    <t>ESP.  EN GESTIÒN TRIBUTARÌA</t>
  </si>
  <si>
    <t>04020107</t>
  </si>
  <si>
    <t>ESP.  EN REVISORÌA FISCAL</t>
  </si>
  <si>
    <t>04020108</t>
  </si>
  <si>
    <t>ESP.  EN GCIA ENFASIS INAL</t>
  </si>
  <si>
    <t>04020109</t>
  </si>
  <si>
    <t>ESP.  EN GERENCIA TRIBUTARÌA</t>
  </si>
  <si>
    <t>04020110</t>
  </si>
  <si>
    <t>ESP.  GTIÒN PROY INV.</t>
  </si>
  <si>
    <t>04020111</t>
  </si>
  <si>
    <t>ESP.  EN PROYECTOS DE INV.</t>
  </si>
  <si>
    <t>04020112</t>
  </si>
  <si>
    <t>ESP.  EN ADMINISTRACIÒN FINANC</t>
  </si>
  <si>
    <t>04020113</t>
  </si>
  <si>
    <t>ESP.  EN FINANZAS BURSATILES</t>
  </si>
  <si>
    <t>04020114</t>
  </si>
  <si>
    <t>ESP.  EN GCIA DE RECURSOS HUMA</t>
  </si>
  <si>
    <t>04020115</t>
  </si>
  <si>
    <t>ESP.  GERENCIA TALENTO HUMANO</t>
  </si>
  <si>
    <t>04020116</t>
  </si>
  <si>
    <t>ESP.  NGCIOS INLES ENFASIS LOG</t>
  </si>
  <si>
    <t>04020117</t>
  </si>
  <si>
    <t>ESP.  EN MERCADEO DE CAPITALES</t>
  </si>
  <si>
    <t>04020118</t>
  </si>
  <si>
    <t>ESP. GERENCIA EMPRESARIAL</t>
  </si>
  <si>
    <t>04020301</t>
  </si>
  <si>
    <t>MAESTRIA EN CONTADURIA</t>
  </si>
  <si>
    <t>04030101</t>
  </si>
  <si>
    <t>MAESTRIA EN MERCADEO</t>
  </si>
  <si>
    <t>04030102</t>
  </si>
  <si>
    <t>MAESTRÍA EN GESTIÓN EMPRESARIAL</t>
  </si>
  <si>
    <t>05010101</t>
  </si>
  <si>
    <t>INGENIERÌA AMBIENTAL</t>
  </si>
  <si>
    <t>05010102</t>
  </si>
  <si>
    <t>INGENIERÌA COMERCÌAL</t>
  </si>
  <si>
    <t>05010103</t>
  </si>
  <si>
    <t>INGENIERÌA DE SISTEMAS E INFORMÀTICA</t>
  </si>
  <si>
    <t>05010104</t>
  </si>
  <si>
    <t>INGENIERÌA INDUSTRIAL</t>
  </si>
  <si>
    <t>05010105</t>
  </si>
  <si>
    <t>INGENIERÌA MECÀNICA</t>
  </si>
  <si>
    <t>05010106</t>
  </si>
  <si>
    <t>INGENIERÌA METALURGICA</t>
  </si>
  <si>
    <t>05010107</t>
  </si>
  <si>
    <t>INGENIERÌA FINANCIERA</t>
  </si>
  <si>
    <t>05010108</t>
  </si>
  <si>
    <t>INGENIERÌA CIVIL</t>
  </si>
  <si>
    <t>05020101</t>
  </si>
  <si>
    <t>ESP.  EN MERCADEO</t>
  </si>
  <si>
    <t>05020102</t>
  </si>
  <si>
    <t>ESP.  EN ALTA GERENCIA</t>
  </si>
  <si>
    <t>05020103</t>
  </si>
  <si>
    <t>ESP.  EN MERCADEO AGROPECUARIO</t>
  </si>
  <si>
    <t>05020104</t>
  </si>
  <si>
    <t>ESP.  EN GESTIÒN DEL DSLLO AGR</t>
  </si>
  <si>
    <t>05020105</t>
  </si>
  <si>
    <t>ESP.  GCIA DE CALIDAD PDTOS Y</t>
  </si>
  <si>
    <t>05020106</t>
  </si>
  <si>
    <t>ESP.  EN SOLDADURA</t>
  </si>
  <si>
    <t>05020107</t>
  </si>
  <si>
    <t>ESP.  EN GERENCIA AMBIENTAL</t>
  </si>
  <si>
    <t>05020201</t>
  </si>
  <si>
    <t>MAESTRIA EN INGENIERÍA</t>
  </si>
  <si>
    <t>06010101</t>
  </si>
  <si>
    <t>LICENCIATURA EN BIOLOGÌA Y QUÌMICA</t>
  </si>
  <si>
    <t>06010102</t>
  </si>
  <si>
    <t>LICENCIATURA EN MATEMÀTICAS</t>
  </si>
  <si>
    <t>06010103</t>
  </si>
  <si>
    <t>LICENCIATURA ED. BASICA ENF EN NATURALES</t>
  </si>
  <si>
    <t>06010201</t>
  </si>
  <si>
    <t>LICENCIATURA EN CIENCIAS SOCIALES</t>
  </si>
  <si>
    <t>06010202</t>
  </si>
  <si>
    <t>LICENCIATURA ED BASICA ENF  CIE SOCIALES</t>
  </si>
  <si>
    <t>06010301</t>
  </si>
  <si>
    <t>LICENCIATURA EN FILOLOGÍA</t>
  </si>
  <si>
    <t>06010302</t>
  </si>
  <si>
    <t>LICENCIATURA EN ED. BASICA ENF HUMANIDAD</t>
  </si>
  <si>
    <t>06010401</t>
  </si>
  <si>
    <t>LICENCIATURA EN EDUCACIÒN FÌSICA</t>
  </si>
  <si>
    <t>06010402</t>
  </si>
  <si>
    <t>LICENCIATURA ED. BÀSICA ENF ED FÌSICA RE</t>
  </si>
  <si>
    <t>06010501</t>
  </si>
  <si>
    <t>LICENCIATURA EN PEDAGOGÌA INFANTIL</t>
  </si>
  <si>
    <t>06020101</t>
  </si>
  <si>
    <t>ESP.  EN GERENCIA Y PROYECCIÒN</t>
  </si>
  <si>
    <t>06020102</t>
  </si>
  <si>
    <t>ESP.  EN DOCENCIA UNIVERSITARI</t>
  </si>
  <si>
    <t>06020103</t>
  </si>
  <si>
    <t>ESP.  EN INFORMATICA EDUCATIVA</t>
  </si>
  <si>
    <t>06020104</t>
  </si>
  <si>
    <t>ESP.  EN EDUCACIÒN AMBIENTAL</t>
  </si>
  <si>
    <t>06020105</t>
  </si>
  <si>
    <t>ESP.  EN DIDACTICA DE LA MATEM</t>
  </si>
  <si>
    <t>06020106</t>
  </si>
  <si>
    <t>ESP.  EÑANZA DE CIENCIA SOCIAL</t>
  </si>
  <si>
    <t>06020107</t>
  </si>
  <si>
    <t>ESPECIALIZACIÓN EN DERECHO EDUCATIVO</t>
  </si>
  <si>
    <t>06020108</t>
  </si>
  <si>
    <t>ESPECILIZACIÓN EN EDUCACIÓN PARA LA PAZ</t>
  </si>
  <si>
    <t>06020109</t>
  </si>
  <si>
    <t>ESPECIALIZACIÓN EN PSICOLOGIA EDUCATIVA</t>
  </si>
  <si>
    <t>06030101</t>
  </si>
  <si>
    <t>MAESTRIA EN CIENCIAS DE LA EDUCACIÓN</t>
  </si>
  <si>
    <t>06030102</t>
  </si>
  <si>
    <t>MAESTRÍA EN DIDACTICAS DE LENGUAS EXTRAN</t>
  </si>
  <si>
    <t>06040101</t>
  </si>
  <si>
    <t>CENTRO DE LENGUAS EXTRANJERAS CLEUL</t>
  </si>
  <si>
    <t>06040102</t>
  </si>
  <si>
    <t>CENTRO DE PRACTICA SOCIAL</t>
  </si>
  <si>
    <t>07010101</t>
  </si>
  <si>
    <t>FILOSOFIA DEL DERECHO</t>
  </si>
  <si>
    <t>07020101</t>
  </si>
  <si>
    <t>ESP.  EN FILOSOFÌA DE DERECHO</t>
  </si>
  <si>
    <t>07030101</t>
  </si>
  <si>
    <t>MAESTRÍA EN FILOSOFÍA</t>
  </si>
  <si>
    <t>08010101</t>
  </si>
  <si>
    <t>ESCUELA DE CAPACITACIÒN A DOCENTES</t>
  </si>
  <si>
    <t>09010101</t>
  </si>
  <si>
    <t>ORGANIZACIÒN DE RELACIONES INTERNACIONAL</t>
  </si>
  <si>
    <t>TECNOLOGÌA EN VETERINARIA</t>
  </si>
  <si>
    <t>ZOOTECNIA</t>
  </si>
  <si>
    <t>11010199</t>
  </si>
  <si>
    <t>DIRECCIÒN CENTRO DE INVESTIGACIONES</t>
  </si>
  <si>
    <t>12010101</t>
  </si>
  <si>
    <t>HACIENDA MAJAVITA</t>
  </si>
  <si>
    <t>88010101</t>
  </si>
  <si>
    <t>BIBLIOTECA SEDE CENTRO</t>
  </si>
  <si>
    <t>88010102</t>
  </si>
  <si>
    <t>LABORATORIOS</t>
  </si>
  <si>
    <t>88010103</t>
  </si>
  <si>
    <t>ADMISIONES Y REGISTRO</t>
  </si>
  <si>
    <t>88010104</t>
  </si>
  <si>
    <t>AUDIOVISUALES</t>
  </si>
  <si>
    <t>88010105</t>
  </si>
  <si>
    <t>SALAS DE INFORMATICA</t>
  </si>
  <si>
    <t>88010106</t>
  </si>
  <si>
    <t>PUBLICACIONES</t>
  </si>
  <si>
    <t>88010107</t>
  </si>
  <si>
    <t>BIBLIOTECA SEDE BOSQUE</t>
  </si>
  <si>
    <t>89010101</t>
  </si>
  <si>
    <t>AREA DE SALUD</t>
  </si>
  <si>
    <t>89010102</t>
  </si>
  <si>
    <t>AREA DE CULTURA</t>
  </si>
  <si>
    <t>89010103</t>
  </si>
  <si>
    <t>AREA DE DESARROLLO HUMANO</t>
  </si>
  <si>
    <t>89010104</t>
  </si>
  <si>
    <t>AREA DE PROMOCIÒN SOCIOECONÒMICA</t>
  </si>
  <si>
    <t>89010105</t>
  </si>
  <si>
    <t>AREA DE RECREACIÒN Y DEPORTE</t>
  </si>
  <si>
    <t>90010101</t>
  </si>
  <si>
    <t>SALA GENERAL</t>
  </si>
  <si>
    <t>90010102</t>
  </si>
  <si>
    <t>CONSILIATURA</t>
  </si>
  <si>
    <t>90010103</t>
  </si>
  <si>
    <t>PRESIDENCIA NACIONAL</t>
  </si>
  <si>
    <t>90010104</t>
  </si>
  <si>
    <t>RECTORÌA NACIONAL</t>
  </si>
  <si>
    <t>90010105</t>
  </si>
  <si>
    <t>SECRETARIA GENERAL</t>
  </si>
  <si>
    <t>90010106</t>
  </si>
  <si>
    <t>CENSORÌA NACIONAL</t>
  </si>
  <si>
    <t>90010107</t>
  </si>
  <si>
    <t>PLANEACIÒN NACIONAL</t>
  </si>
  <si>
    <t>90010108</t>
  </si>
  <si>
    <t>REVISORÌA FISCAL</t>
  </si>
  <si>
    <t>90010109</t>
  </si>
  <si>
    <t>TRIBUNAL DE HONOR</t>
  </si>
  <si>
    <t>90010110</t>
  </si>
  <si>
    <t>DIRECCIÓN NACIONAL TIC</t>
  </si>
  <si>
    <t>90010111</t>
  </si>
  <si>
    <t>DIRECCIÓN NACIONAL CALIDAD</t>
  </si>
  <si>
    <t>91010101</t>
  </si>
  <si>
    <t>CONSEJO DIRECTIVO</t>
  </si>
  <si>
    <t>91010102</t>
  </si>
  <si>
    <t>PRESIDENCIA DELEGADA</t>
  </si>
  <si>
    <t>91010103</t>
  </si>
  <si>
    <t>RECTORÌA SECCIONAL</t>
  </si>
  <si>
    <t>91010104</t>
  </si>
  <si>
    <t>SECRETARIA SECCIONAL</t>
  </si>
  <si>
    <t>91010105</t>
  </si>
  <si>
    <t>CENSORÌA DELEGADA</t>
  </si>
  <si>
    <t>91010106</t>
  </si>
  <si>
    <t>PLANEACIÒN SECCIONAL</t>
  </si>
  <si>
    <t>91010107</t>
  </si>
  <si>
    <t>AUDITORÌA INTERNA</t>
  </si>
  <si>
    <t>91010108</t>
  </si>
  <si>
    <t>OFICINA JURÌDICA</t>
  </si>
  <si>
    <t>91010109</t>
  </si>
  <si>
    <t>SISTEMAS Y COMUNICACIONES</t>
  </si>
  <si>
    <t>91010110</t>
  </si>
  <si>
    <t>DIRECCIÒN DE BIENESTAR</t>
  </si>
  <si>
    <t>91010111</t>
  </si>
  <si>
    <t>SGC - OFICINA DE SISTEMA DE GESTION DE C</t>
  </si>
  <si>
    <t>91010112</t>
  </si>
  <si>
    <t>OFICINA DE ACREDITACIÓN</t>
  </si>
  <si>
    <t>91020101</t>
  </si>
  <si>
    <t>OFICINA DE PERSONAL</t>
  </si>
  <si>
    <t>91030101</t>
  </si>
  <si>
    <t>OFICINA DIRECCIÒN FINANCIERA-SINDICATURA</t>
  </si>
  <si>
    <t>91030102</t>
  </si>
  <si>
    <t>ALMACÉN</t>
  </si>
  <si>
    <t>91030103</t>
  </si>
  <si>
    <t>CARTERA</t>
  </si>
  <si>
    <t>91030104</t>
  </si>
  <si>
    <t>CONTABILIDAD</t>
  </si>
  <si>
    <t>91030105</t>
  </si>
  <si>
    <t>PRESUPUESTO</t>
  </si>
  <si>
    <t>91030106</t>
  </si>
  <si>
    <t>TESORERÌA</t>
  </si>
  <si>
    <t>91040101</t>
  </si>
  <si>
    <t>OFICINA DIRECCIÒN ADMINISTRATIVA</t>
  </si>
  <si>
    <t>91040102</t>
  </si>
  <si>
    <t>COMPRAS</t>
  </si>
  <si>
    <t>91040103</t>
  </si>
  <si>
    <t>SERVICIOS GENERALES</t>
  </si>
  <si>
    <t>91040104</t>
  </si>
  <si>
    <t>SEGURIDAD Y VIGILANCIA</t>
  </si>
  <si>
    <t>91040105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</si>
</sst>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  <numFmt numFmtId="172" formatCode="_-&quot;$&quot;* #,##0_-;\-&quot;$&quot;* #,##0_-;_-&quot;$&quot;* &quot;-&quot;??_-;_-@_-"/>
  </numFmts>
  <fonts count="4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7.5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7.8"/>
      <color indexed="8"/>
      <name val="Arial"/>
      <family val="2"/>
    </font>
    <font>
      <sz val="8.25"/>
      <color indexed="8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rgb="FFC00000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rgb="FFFFFFFF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gray125">
        <bgColor rgb="FFC00000"/>
      </patternFill>
    </fill>
    <fill>
      <patternFill patternType="lightGray">
        <fgColor auto="1"/>
        <bgColor theme="5" tint="0.39994506668294322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16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16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>
      <alignment vertical="top"/>
    </xf>
    <xf numFmtId="9" fontId="16" fillId="0" borderId="0" applyFont="0" applyFill="0" applyBorder="0" applyAlignment="0" applyProtection="0"/>
  </cellStyleXfs>
  <cellXfs count="378">
    <xf numFmtId="0" fontId="0" fillId="0" borderId="0" xfId="0"/>
    <xf numFmtId="0" fontId="17" fillId="0" borderId="1" xfId="0" applyFont="1" applyBorder="1"/>
    <xf numFmtId="0" fontId="17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9" fillId="14" borderId="60" xfId="0" applyFont="1" applyFill="1" applyBorder="1" applyAlignment="1">
      <alignment vertical="center"/>
    </xf>
    <xf numFmtId="0" fontId="19" fillId="14" borderId="61" xfId="0" applyFont="1" applyFill="1" applyBorder="1" applyAlignment="1">
      <alignment vertical="center"/>
    </xf>
    <xf numFmtId="0" fontId="21" fillId="14" borderId="0" xfId="0" applyFont="1" applyFill="1" applyAlignment="1">
      <alignment vertical="center"/>
    </xf>
    <xf numFmtId="0" fontId="23" fillId="14" borderId="8" xfId="0" applyFont="1" applyFill="1" applyBorder="1" applyAlignment="1">
      <alignment vertical="center"/>
    </xf>
    <xf numFmtId="0" fontId="23" fillId="14" borderId="9" xfId="0" applyFont="1" applyFill="1" applyBorder="1" applyAlignment="1">
      <alignment vertical="center"/>
    </xf>
    <xf numFmtId="0" fontId="23" fillId="14" borderId="9" xfId="0" applyFont="1" applyFill="1" applyBorder="1" applyAlignment="1">
      <alignment horizontal="center" vertical="center"/>
    </xf>
    <xf numFmtId="0" fontId="21" fillId="14" borderId="9" xfId="0" applyFont="1" applyFill="1" applyBorder="1" applyAlignment="1">
      <alignment horizontal="center" vertical="center" wrapText="1"/>
    </xf>
    <xf numFmtId="0" fontId="15" fillId="13" borderId="10" xfId="81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vertical="center"/>
    </xf>
    <xf numFmtId="0" fontId="2" fillId="13" borderId="13" xfId="81" applyFill="1" applyBorder="1" applyAlignment="1">
      <alignment horizontal="left" vertical="center"/>
    </xf>
    <xf numFmtId="167" fontId="2" fillId="13" borderId="14" xfId="60" applyNumberFormat="1" applyFont="1" applyFill="1" applyBorder="1" applyAlignment="1" applyProtection="1">
      <alignment vertical="center"/>
      <protection locked="0"/>
    </xf>
    <xf numFmtId="167" fontId="2" fillId="13" borderId="14" xfId="60" applyNumberFormat="1" applyFont="1" applyFill="1" applyBorder="1" applyAlignment="1" applyProtection="1">
      <alignment vertical="center"/>
    </xf>
    <xf numFmtId="167" fontId="2" fillId="13" borderId="15" xfId="60" applyNumberFormat="1" applyFont="1" applyFill="1" applyBorder="1" applyAlignment="1" applyProtection="1">
      <alignment vertical="center"/>
    </xf>
    <xf numFmtId="167" fontId="2" fillId="13" borderId="16" xfId="60" applyNumberFormat="1" applyFont="1" applyFill="1" applyBorder="1" applyAlignment="1" applyProtection="1">
      <alignment vertical="center"/>
    </xf>
    <xf numFmtId="167" fontId="2" fillId="13" borderId="17" xfId="60" applyNumberFormat="1" applyFont="1" applyFill="1" applyBorder="1" applyAlignment="1" applyProtection="1">
      <alignment vertical="center"/>
    </xf>
    <xf numFmtId="0" fontId="2" fillId="13" borderId="18" xfId="81" applyFill="1" applyBorder="1" applyAlignment="1">
      <alignment horizontal="left" vertical="center"/>
    </xf>
    <xf numFmtId="167" fontId="2" fillId="13" borderId="19" xfId="60" applyNumberFormat="1" applyFont="1" applyFill="1" applyBorder="1" applyAlignment="1" applyProtection="1">
      <alignment vertical="center"/>
      <protection locked="0"/>
    </xf>
    <xf numFmtId="167" fontId="2" fillId="13" borderId="19" xfId="60" applyNumberFormat="1" applyFont="1" applyFill="1" applyBorder="1" applyAlignment="1" applyProtection="1">
      <alignment vertical="center"/>
    </xf>
    <xf numFmtId="0" fontId="2" fillId="13" borderId="20" xfId="81" applyFill="1" applyBorder="1" applyAlignment="1">
      <alignment horizontal="left" vertical="center"/>
    </xf>
    <xf numFmtId="167" fontId="2" fillId="13" borderId="21" xfId="60" applyNumberFormat="1" applyFont="1" applyFill="1" applyBorder="1" applyAlignment="1" applyProtection="1">
      <alignment vertical="center"/>
      <protection locked="0"/>
    </xf>
    <xf numFmtId="167" fontId="2" fillId="13" borderId="21" xfId="60" applyNumberFormat="1" applyFont="1" applyFill="1" applyBorder="1" applyAlignment="1" applyProtection="1">
      <alignment vertical="center"/>
    </xf>
    <xf numFmtId="0" fontId="15" fillId="15" borderId="22" xfId="0" applyFont="1" applyFill="1" applyBorder="1" applyAlignment="1">
      <alignment vertical="center" wrapText="1"/>
    </xf>
    <xf numFmtId="0" fontId="15" fillId="15" borderId="23" xfId="0" applyFont="1" applyFill="1" applyBorder="1" applyAlignment="1">
      <alignment vertical="center" wrapText="1"/>
    </xf>
    <xf numFmtId="42" fontId="15" fillId="15" borderId="25" xfId="73" applyFont="1" applyFill="1" applyBorder="1" applyAlignment="1">
      <alignment vertical="center" wrapText="1"/>
    </xf>
    <xf numFmtId="0" fontId="15" fillId="13" borderId="0" xfId="81" applyFont="1" applyFill="1" applyAlignment="1">
      <alignment horizontal="right" vertical="center" wrapText="1"/>
    </xf>
    <xf numFmtId="167" fontId="15" fillId="13" borderId="0" xfId="60" applyNumberFormat="1" applyFont="1" applyFill="1" applyBorder="1" applyAlignment="1" applyProtection="1">
      <alignment horizontal="left" vertical="center"/>
    </xf>
    <xf numFmtId="0" fontId="15" fillId="13" borderId="0" xfId="81" applyFont="1" applyFill="1" applyAlignment="1">
      <alignment vertical="center" wrapText="1"/>
    </xf>
    <xf numFmtId="0" fontId="2" fillId="13" borderId="18" xfId="81" applyFill="1" applyBorder="1" applyAlignment="1">
      <alignment vertical="center" wrapText="1"/>
    </xf>
    <xf numFmtId="167" fontId="2" fillId="13" borderId="26" xfId="60" applyNumberFormat="1" applyFont="1" applyFill="1" applyBorder="1" applyAlignment="1" applyProtection="1">
      <alignment vertical="center"/>
    </xf>
    <xf numFmtId="0" fontId="2" fillId="13" borderId="18" xfId="81" applyFill="1" applyBorder="1" applyAlignment="1">
      <alignment vertical="center"/>
    </xf>
    <xf numFmtId="0" fontId="2" fillId="13" borderId="20" xfId="81" applyFill="1" applyBorder="1" applyAlignment="1">
      <alignment vertical="center"/>
    </xf>
    <xf numFmtId="167" fontId="2" fillId="13" borderId="27" xfId="60" applyNumberFormat="1" applyFont="1" applyFill="1" applyBorder="1" applyAlignment="1" applyProtection="1">
      <alignment vertical="center"/>
    </xf>
    <xf numFmtId="0" fontId="15" fillId="13" borderId="0" xfId="81" applyFont="1" applyFill="1" applyAlignment="1">
      <alignment horizontal="center" vertical="center" wrapText="1"/>
    </xf>
    <xf numFmtId="0" fontId="2" fillId="13" borderId="0" xfId="81" applyFill="1" applyAlignment="1">
      <alignment vertical="center"/>
    </xf>
    <xf numFmtId="0" fontId="20" fillId="14" borderId="0" xfId="0" applyFont="1" applyFill="1" applyAlignment="1">
      <alignment vertical="center"/>
    </xf>
    <xf numFmtId="0" fontId="25" fillId="13" borderId="28" xfId="81" applyFont="1" applyFill="1" applyBorder="1" applyAlignment="1">
      <alignment vertical="center" wrapText="1"/>
    </xf>
    <xf numFmtId="0" fontId="25" fillId="13" borderId="29" xfId="81" applyFont="1" applyFill="1" applyBorder="1" applyAlignment="1">
      <alignment vertical="center" wrapText="1"/>
    </xf>
    <xf numFmtId="0" fontId="25" fillId="13" borderId="30" xfId="81" applyFont="1" applyFill="1" applyBorder="1" applyAlignment="1">
      <alignment vertical="center" wrapText="1"/>
    </xf>
    <xf numFmtId="0" fontId="21" fillId="14" borderId="31" xfId="0" applyFont="1" applyFill="1" applyBorder="1" applyAlignment="1">
      <alignment horizontal="left" vertical="center"/>
    </xf>
    <xf numFmtId="0" fontId="21" fillId="14" borderId="32" xfId="0" applyFont="1" applyFill="1" applyBorder="1" applyAlignment="1">
      <alignment vertical="center"/>
    </xf>
    <xf numFmtId="168" fontId="2" fillId="13" borderId="19" xfId="62" applyNumberFormat="1" applyFont="1" applyFill="1" applyBorder="1" applyAlignment="1" applyProtection="1">
      <alignment vertical="center"/>
      <protection locked="0"/>
    </xf>
    <xf numFmtId="168" fontId="2" fillId="13" borderId="19" xfId="62" applyNumberFormat="1" applyFont="1" applyFill="1" applyBorder="1" applyAlignment="1" applyProtection="1">
      <alignment vertical="center"/>
    </xf>
    <xf numFmtId="0" fontId="2" fillId="13" borderId="19" xfId="81" applyFill="1" applyBorder="1" applyAlignment="1">
      <alignment vertical="center"/>
    </xf>
    <xf numFmtId="168" fontId="2" fillId="13" borderId="19" xfId="81" applyNumberFormat="1" applyFill="1" applyBorder="1" applyAlignment="1">
      <alignment vertical="center"/>
    </xf>
    <xf numFmtId="168" fontId="2" fillId="13" borderId="26" xfId="81" applyNumberFormat="1" applyFill="1" applyBorder="1" applyAlignment="1">
      <alignment vertical="center"/>
    </xf>
    <xf numFmtId="0" fontId="21" fillId="14" borderId="33" xfId="0" applyFont="1" applyFill="1" applyBorder="1" applyAlignment="1">
      <alignment horizontal="left" vertical="center"/>
    </xf>
    <xf numFmtId="0" fontId="21" fillId="14" borderId="34" xfId="0" applyFont="1" applyFill="1" applyBorder="1" applyAlignment="1">
      <alignment vertical="center"/>
    </xf>
    <xf numFmtId="168" fontId="2" fillId="13" borderId="21" xfId="62" applyNumberFormat="1" applyFont="1" applyFill="1" applyBorder="1" applyAlignment="1" applyProtection="1">
      <alignment vertical="center"/>
      <protection locked="0"/>
    </xf>
    <xf numFmtId="168" fontId="2" fillId="13" borderId="21" xfId="62" applyNumberFormat="1" applyFont="1" applyFill="1" applyBorder="1" applyAlignment="1" applyProtection="1">
      <alignment vertical="center"/>
    </xf>
    <xf numFmtId="0" fontId="2" fillId="13" borderId="21" xfId="81" applyFill="1" applyBorder="1" applyAlignment="1">
      <alignment vertical="center"/>
    </xf>
    <xf numFmtId="168" fontId="2" fillId="13" borderId="21" xfId="81" applyNumberFormat="1" applyFill="1" applyBorder="1" applyAlignment="1">
      <alignment vertical="center"/>
    </xf>
    <xf numFmtId="0" fontId="15" fillId="15" borderId="35" xfId="0" applyFont="1" applyFill="1" applyBorder="1" applyAlignment="1">
      <alignment vertical="center" wrapText="1"/>
    </xf>
    <xf numFmtId="0" fontId="21" fillId="16" borderId="28" xfId="0" applyFont="1" applyFill="1" applyBorder="1" applyAlignment="1">
      <alignment horizontal="left" vertical="center"/>
    </xf>
    <xf numFmtId="0" fontId="21" fillId="16" borderId="29" xfId="0" applyFont="1" applyFill="1" applyBorder="1" applyAlignment="1">
      <alignment vertical="center"/>
    </xf>
    <xf numFmtId="168" fontId="2" fillId="13" borderId="14" xfId="62" applyNumberFormat="1" applyFont="1" applyFill="1" applyBorder="1" applyAlignment="1" applyProtection="1">
      <alignment vertical="center"/>
    </xf>
    <xf numFmtId="0" fontId="2" fillId="13" borderId="14" xfId="81" applyFill="1" applyBorder="1" applyAlignment="1">
      <alignment vertical="center"/>
    </xf>
    <xf numFmtId="168" fontId="2" fillId="13" borderId="14" xfId="81" applyNumberFormat="1" applyFill="1" applyBorder="1" applyAlignment="1">
      <alignment vertical="center"/>
    </xf>
    <xf numFmtId="168" fontId="2" fillId="13" borderId="36" xfId="81" applyNumberFormat="1" applyFill="1" applyBorder="1" applyAlignment="1">
      <alignment vertical="center"/>
    </xf>
    <xf numFmtId="0" fontId="21" fillId="16" borderId="31" xfId="0" applyFont="1" applyFill="1" applyBorder="1" applyAlignment="1">
      <alignment horizontal="left" vertical="center"/>
    </xf>
    <xf numFmtId="0" fontId="21" fillId="16" borderId="32" xfId="0" applyFont="1" applyFill="1" applyBorder="1" applyAlignment="1">
      <alignment vertical="center"/>
    </xf>
    <xf numFmtId="0" fontId="15" fillId="13" borderId="0" xfId="81" applyFont="1" applyFill="1" applyAlignment="1">
      <alignment horizontal="left" vertical="center"/>
    </xf>
    <xf numFmtId="168" fontId="15" fillId="13" borderId="0" xfId="62" applyNumberFormat="1" applyFont="1" applyFill="1" applyBorder="1" applyAlignment="1" applyProtection="1">
      <alignment vertical="center"/>
    </xf>
    <xf numFmtId="0" fontId="15" fillId="13" borderId="0" xfId="81" applyFont="1" applyFill="1" applyAlignment="1">
      <alignment horizontal="center" vertical="center"/>
    </xf>
    <xf numFmtId="0" fontId="15" fillId="13" borderId="37" xfId="81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/>
    </xf>
    <xf numFmtId="0" fontId="21" fillId="14" borderId="29" xfId="0" applyFont="1" applyFill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" fillId="13" borderId="14" xfId="8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168" fontId="21" fillId="0" borderId="36" xfId="26" applyNumberFormat="1" applyFont="1" applyBorder="1" applyAlignment="1" applyProtection="1">
      <alignment vertical="center"/>
    </xf>
    <xf numFmtId="0" fontId="21" fillId="16" borderId="14" xfId="0" applyFont="1" applyFill="1" applyBorder="1" applyAlignment="1">
      <alignment vertical="center" wrapText="1"/>
    </xf>
    <xf numFmtId="168" fontId="2" fillId="13" borderId="14" xfId="26" applyNumberFormat="1" applyFont="1" applyFill="1" applyBorder="1" applyAlignment="1" applyProtection="1">
      <alignment horizontal="center" vertical="center" wrapText="1"/>
    </xf>
    <xf numFmtId="168" fontId="2" fillId="13" borderId="36" xfId="26" applyNumberFormat="1" applyFont="1" applyFill="1" applyBorder="1" applyAlignment="1" applyProtection="1">
      <alignment vertical="center"/>
    </xf>
    <xf numFmtId="0" fontId="21" fillId="0" borderId="31" xfId="0" applyFont="1" applyBorder="1" applyAlignment="1">
      <alignment horizontal="left" vertical="center"/>
    </xf>
    <xf numFmtId="0" fontId="21" fillId="0" borderId="39" xfId="0" applyFont="1" applyBorder="1" applyAlignment="1">
      <alignment vertical="center"/>
    </xf>
    <xf numFmtId="0" fontId="2" fillId="13" borderId="19" xfId="81" applyFill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1" fillId="16" borderId="19" xfId="0" applyFont="1" applyFill="1" applyBorder="1" applyAlignment="1">
      <alignment vertical="center" wrapText="1"/>
    </xf>
    <xf numFmtId="168" fontId="2" fillId="13" borderId="19" xfId="26" applyNumberFormat="1" applyFont="1" applyFill="1" applyBorder="1" applyAlignment="1" applyProtection="1">
      <alignment horizontal="center" vertical="center" wrapText="1"/>
    </xf>
    <xf numFmtId="0" fontId="2" fillId="13" borderId="19" xfId="81" applyFill="1" applyBorder="1" applyAlignment="1">
      <alignment horizontal="center" vertical="center" wrapText="1"/>
    </xf>
    <xf numFmtId="0" fontId="21" fillId="16" borderId="32" xfId="0" applyFont="1" applyFill="1" applyBorder="1" applyAlignment="1">
      <alignment horizontal="left" vertical="center"/>
    </xf>
    <xf numFmtId="0" fontId="21" fillId="16" borderId="39" xfId="0" applyFont="1" applyFill="1" applyBorder="1" applyAlignment="1">
      <alignment horizontal="left" vertical="center"/>
    </xf>
    <xf numFmtId="0" fontId="21" fillId="16" borderId="19" xfId="0" applyFont="1" applyFill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14" borderId="41" xfId="0" applyFont="1" applyFill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2" fillId="13" borderId="21" xfId="81" applyFill="1" applyBorder="1" applyAlignment="1">
      <alignment horizontal="center" vertical="center"/>
    </xf>
    <xf numFmtId="0" fontId="2" fillId="13" borderId="21" xfId="81" applyFill="1" applyBorder="1" applyAlignment="1">
      <alignment horizontal="center" vertical="center" wrapText="1"/>
    </xf>
    <xf numFmtId="0" fontId="21" fillId="16" borderId="43" xfId="0" applyFont="1" applyFill="1" applyBorder="1" applyAlignment="1">
      <alignment horizontal="left" vertical="center"/>
    </xf>
    <xf numFmtId="0" fontId="21" fillId="16" borderId="44" xfId="0" applyFont="1" applyFill="1" applyBorder="1" applyAlignment="1">
      <alignment horizontal="left" vertical="center"/>
    </xf>
    <xf numFmtId="0" fontId="21" fillId="16" borderId="21" xfId="0" applyFont="1" applyFill="1" applyBorder="1" applyAlignment="1">
      <alignment vertical="center"/>
    </xf>
    <xf numFmtId="168" fontId="2" fillId="13" borderId="21" xfId="26" applyNumberFormat="1" applyFont="1" applyFill="1" applyBorder="1" applyAlignment="1" applyProtection="1">
      <alignment horizontal="center" vertical="center" wrapText="1"/>
    </xf>
    <xf numFmtId="0" fontId="21" fillId="16" borderId="39" xfId="0" applyFont="1" applyFill="1" applyBorder="1" applyAlignment="1">
      <alignment vertical="center"/>
    </xf>
    <xf numFmtId="0" fontId="21" fillId="14" borderId="32" xfId="0" applyFont="1" applyFill="1" applyBorder="1" applyAlignment="1">
      <alignment vertical="center" wrapText="1"/>
    </xf>
    <xf numFmtId="0" fontId="21" fillId="16" borderId="39" xfId="0" applyFont="1" applyFill="1" applyBorder="1" applyAlignment="1">
      <alignment vertical="center" wrapText="1"/>
    </xf>
    <xf numFmtId="0" fontId="21" fillId="0" borderId="45" xfId="0" applyFont="1" applyBorder="1" applyAlignment="1">
      <alignment vertical="center"/>
    </xf>
    <xf numFmtId="0" fontId="21" fillId="14" borderId="43" xfId="0" applyFont="1" applyFill="1" applyBorder="1" applyAlignment="1">
      <alignment vertical="center"/>
    </xf>
    <xf numFmtId="0" fontId="21" fillId="0" borderId="44" xfId="0" applyFont="1" applyBorder="1" applyAlignment="1">
      <alignment vertical="center"/>
    </xf>
    <xf numFmtId="167" fontId="15" fillId="13" borderId="0" xfId="60" applyNumberFormat="1" applyFont="1" applyFill="1" applyBorder="1" applyAlignment="1" applyProtection="1">
      <alignment vertical="center"/>
    </xf>
    <xf numFmtId="0" fontId="21" fillId="14" borderId="0" xfId="0" applyFont="1" applyFill="1" applyAlignment="1" applyProtection="1">
      <alignment vertical="center"/>
      <protection locked="0"/>
    </xf>
    <xf numFmtId="0" fontId="21" fillId="14" borderId="0" xfId="0" applyFont="1" applyFill="1"/>
    <xf numFmtId="0" fontId="2" fillId="14" borderId="0" xfId="0" applyFont="1" applyFill="1"/>
    <xf numFmtId="49" fontId="15" fillId="14" borderId="0" xfId="90" applyNumberFormat="1" applyFont="1" applyFill="1" applyProtection="1">
      <protection hidden="1"/>
    </xf>
    <xf numFmtId="0" fontId="15" fillId="14" borderId="0" xfId="90" applyFont="1" applyFill="1" applyAlignment="1" applyProtection="1">
      <alignment horizontal="center" vertical="center" wrapText="1"/>
      <protection hidden="1"/>
    </xf>
    <xf numFmtId="0" fontId="15" fillId="14" borderId="0" xfId="90" applyFont="1" applyFill="1" applyAlignment="1" applyProtection="1">
      <alignment horizontal="center" wrapText="1"/>
      <protection hidden="1"/>
    </xf>
    <xf numFmtId="0" fontId="15" fillId="14" borderId="0" xfId="0" applyFont="1" applyFill="1" applyAlignment="1" applyProtection="1">
      <alignment horizontal="left"/>
      <protection hidden="1"/>
    </xf>
    <xf numFmtId="0" fontId="2" fillId="14" borderId="0" xfId="0" applyFont="1" applyFill="1" applyAlignment="1">
      <alignment horizontal="center"/>
    </xf>
    <xf numFmtId="0" fontId="2" fillId="13" borderId="40" xfId="81" applyFill="1" applyBorder="1" applyAlignment="1">
      <alignment horizontal="left" vertical="center" wrapText="1" indent="1"/>
    </xf>
    <xf numFmtId="0" fontId="2" fillId="13" borderId="41" xfId="81" applyFill="1" applyBorder="1" applyAlignment="1">
      <alignment vertical="center" wrapText="1"/>
    </xf>
    <xf numFmtId="168" fontId="2" fillId="14" borderId="41" xfId="90" applyNumberFormat="1" applyFont="1" applyFill="1" applyBorder="1" applyAlignment="1" applyProtection="1">
      <alignment horizontal="right" vertical="center" wrapText="1"/>
      <protection hidden="1"/>
    </xf>
    <xf numFmtId="168" fontId="2" fillId="14" borderId="17" xfId="90" applyNumberFormat="1" applyFont="1" applyFill="1" applyBorder="1" applyAlignment="1" applyProtection="1">
      <alignment horizontal="right" vertical="center" wrapText="1"/>
      <protection hidden="1"/>
    </xf>
    <xf numFmtId="0" fontId="21" fillId="16" borderId="31" xfId="0" applyFont="1" applyFill="1" applyBorder="1" applyAlignment="1">
      <alignment horizontal="left" vertical="center" indent="1"/>
    </xf>
    <xf numFmtId="168" fontId="2" fillId="14" borderId="32" xfId="26" applyNumberFormat="1" applyFont="1" applyFill="1" applyBorder="1" applyAlignment="1" applyProtection="1">
      <alignment horizontal="left" vertical="center" wrapText="1" indent="1"/>
      <protection hidden="1"/>
    </xf>
    <xf numFmtId="168" fontId="2" fillId="14" borderId="32" xfId="90" applyNumberFormat="1" applyFont="1" applyFill="1" applyBorder="1" applyAlignment="1" applyProtection="1">
      <alignment horizontal="right" vertical="center" wrapText="1"/>
      <protection hidden="1"/>
    </xf>
    <xf numFmtId="168" fontId="2" fillId="14" borderId="47" xfId="90" applyNumberFormat="1" applyFont="1" applyFill="1" applyBorder="1" applyAlignment="1" applyProtection="1">
      <alignment horizontal="right" vertical="center" wrapText="1"/>
      <protection hidden="1"/>
    </xf>
    <xf numFmtId="0" fontId="2" fillId="14" borderId="47" xfId="0" applyFont="1" applyFill="1" applyBorder="1"/>
    <xf numFmtId="0" fontId="2" fillId="13" borderId="31" xfId="81" applyFill="1" applyBorder="1" applyAlignment="1">
      <alignment horizontal="left" vertical="center" wrapText="1" indent="1"/>
    </xf>
    <xf numFmtId="0" fontId="2" fillId="13" borderId="32" xfId="81" applyFill="1" applyBorder="1" applyAlignment="1">
      <alignment horizontal="left" vertical="center" wrapText="1" indent="1"/>
    </xf>
    <xf numFmtId="0" fontId="2" fillId="14" borderId="32" xfId="0" applyFont="1" applyFill="1" applyBorder="1"/>
    <xf numFmtId="0" fontId="21" fillId="0" borderId="31" xfId="0" applyFont="1" applyBorder="1" applyAlignment="1">
      <alignment horizontal="left" vertical="center" indent="1"/>
    </xf>
    <xf numFmtId="0" fontId="2" fillId="13" borderId="31" xfId="81" applyFill="1" applyBorder="1" applyAlignment="1">
      <alignment horizontal="left" indent="1"/>
    </xf>
    <xf numFmtId="0" fontId="2" fillId="13" borderId="45" xfId="81" applyFill="1" applyBorder="1" applyAlignment="1">
      <alignment horizontal="left" indent="1"/>
    </xf>
    <xf numFmtId="167" fontId="2" fillId="13" borderId="43" xfId="60" applyNumberFormat="1" applyFont="1" applyFill="1" applyBorder="1" applyAlignment="1" applyProtection="1">
      <alignment horizontal="left" indent="1"/>
    </xf>
    <xf numFmtId="0" fontId="2" fillId="14" borderId="43" xfId="0" applyFont="1" applyFill="1" applyBorder="1"/>
    <xf numFmtId="0" fontId="2" fillId="14" borderId="48" xfId="0" applyFont="1" applyFill="1" applyBorder="1"/>
    <xf numFmtId="168" fontId="2" fillId="14" borderId="0" xfId="26" applyNumberFormat="1" applyFont="1" applyFill="1" applyBorder="1" applyAlignment="1" applyProtection="1">
      <alignment horizontal="right" vertical="center" wrapText="1"/>
      <protection hidden="1"/>
    </xf>
    <xf numFmtId="168" fontId="2" fillId="14" borderId="0" xfId="90" applyNumberFormat="1" applyFont="1" applyFill="1" applyAlignment="1" applyProtection="1">
      <alignment vertical="center" wrapText="1"/>
      <protection hidden="1"/>
    </xf>
    <xf numFmtId="168" fontId="2" fillId="14" borderId="49" xfId="90" applyNumberFormat="1" applyFont="1" applyFill="1" applyBorder="1" applyAlignment="1" applyProtection="1">
      <alignment vertical="center" wrapText="1"/>
      <protection hidden="1"/>
    </xf>
    <xf numFmtId="0" fontId="2" fillId="14" borderId="49" xfId="0" applyFont="1" applyFill="1" applyBorder="1"/>
    <xf numFmtId="49" fontId="15" fillId="14" borderId="7" xfId="90" applyNumberFormat="1" applyFont="1" applyFill="1" applyBorder="1" applyAlignment="1" applyProtection="1">
      <alignment horizontal="left" vertical="center"/>
      <protection hidden="1"/>
    </xf>
    <xf numFmtId="41" fontId="15" fillId="15" borderId="23" xfId="0" applyNumberFormat="1" applyFont="1" applyFill="1" applyBorder="1" applyAlignment="1">
      <alignment vertical="center" wrapText="1"/>
    </xf>
    <xf numFmtId="167" fontId="2" fillId="0" borderId="21" xfId="60" applyNumberFormat="1" applyFont="1" applyFill="1" applyBorder="1" applyAlignment="1" applyProtection="1">
      <alignment vertical="center"/>
    </xf>
    <xf numFmtId="167" fontId="2" fillId="0" borderId="19" xfId="60" applyNumberFormat="1" applyFont="1" applyFill="1" applyBorder="1" applyAlignment="1" applyProtection="1">
      <alignment vertical="center"/>
    </xf>
    <xf numFmtId="167" fontId="2" fillId="13" borderId="36" xfId="60" applyNumberFormat="1" applyFont="1" applyFill="1" applyBorder="1" applyAlignment="1" applyProtection="1">
      <alignment vertical="center"/>
    </xf>
    <xf numFmtId="167" fontId="2" fillId="0" borderId="14" xfId="60" applyNumberFormat="1" applyFont="1" applyFill="1" applyBorder="1" applyAlignment="1" applyProtection="1">
      <alignment vertical="center"/>
    </xf>
    <xf numFmtId="0" fontId="2" fillId="13" borderId="13" xfId="81" applyFill="1" applyBorder="1" applyAlignment="1">
      <alignment vertical="center" wrapText="1"/>
    </xf>
    <xf numFmtId="0" fontId="25" fillId="14" borderId="0" xfId="0" applyFont="1" applyFill="1" applyAlignment="1">
      <alignment vertical="center"/>
    </xf>
    <xf numFmtId="42" fontId="21" fillId="14" borderId="0" xfId="0" applyNumberFormat="1" applyFont="1" applyFill="1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0" fontId="20" fillId="14" borderId="0" xfId="0" applyFont="1" applyFill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1" fillId="0" borderId="60" xfId="0" applyFont="1" applyBorder="1" applyAlignment="1">
      <alignment vertical="center"/>
    </xf>
    <xf numFmtId="49" fontId="16" fillId="0" borderId="0" xfId="80" applyNumberFormat="1" applyAlignment="1">
      <alignment vertical="top"/>
    </xf>
    <xf numFmtId="0" fontId="16" fillId="0" borderId="0" xfId="80" applyAlignment="1">
      <alignment vertical="top"/>
    </xf>
    <xf numFmtId="0" fontId="0" fillId="0" borderId="0" xfId="80" applyFont="1" applyAlignment="1">
      <alignment vertical="top"/>
    </xf>
    <xf numFmtId="0" fontId="33" fillId="0" borderId="0" xfId="0" applyFont="1" applyAlignment="1">
      <alignment horizontal="center" vertical="center"/>
    </xf>
    <xf numFmtId="49" fontId="34" fillId="18" borderId="1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32" fillId="0" borderId="0" xfId="0" applyFont="1"/>
    <xf numFmtId="0" fontId="15" fillId="14" borderId="19" xfId="0" applyFont="1" applyFill="1" applyBorder="1" applyAlignment="1">
      <alignment horizontal="center"/>
    </xf>
    <xf numFmtId="0" fontId="24" fillId="23" borderId="1" xfId="0" applyFont="1" applyFill="1" applyBorder="1" applyAlignment="1">
      <alignment horizontal="center"/>
    </xf>
    <xf numFmtId="168" fontId="2" fillId="21" borderId="46" xfId="26" applyNumberFormat="1" applyFont="1" applyFill="1" applyBorder="1" applyAlignment="1" applyProtection="1">
      <alignment horizontal="right" vertical="center" wrapText="1"/>
      <protection hidden="1"/>
    </xf>
    <xf numFmtId="168" fontId="2" fillId="21" borderId="46" xfId="90" applyNumberFormat="1" applyFont="1" applyFill="1" applyBorder="1" applyAlignment="1" applyProtection="1">
      <alignment vertical="center" wrapText="1"/>
      <protection hidden="1"/>
    </xf>
    <xf numFmtId="168" fontId="2" fillId="21" borderId="2" xfId="90" applyNumberFormat="1" applyFont="1" applyFill="1" applyBorder="1" applyAlignment="1" applyProtection="1">
      <alignment vertical="center" wrapText="1"/>
      <protection hidden="1"/>
    </xf>
    <xf numFmtId="0" fontId="2" fillId="21" borderId="2" xfId="0" applyFont="1" applyFill="1" applyBorder="1"/>
    <xf numFmtId="0" fontId="15" fillId="22" borderId="22" xfId="0" applyFont="1" applyFill="1" applyBorder="1" applyAlignment="1">
      <alignment horizontal="left" vertical="center"/>
    </xf>
    <xf numFmtId="0" fontId="15" fillId="22" borderId="46" xfId="0" applyFont="1" applyFill="1" applyBorder="1" applyAlignment="1">
      <alignment horizontal="left" vertical="center"/>
    </xf>
    <xf numFmtId="0" fontId="15" fillId="22" borderId="2" xfId="0" applyFont="1" applyFill="1" applyBorder="1" applyAlignment="1">
      <alignment horizontal="left" vertical="center"/>
    </xf>
    <xf numFmtId="49" fontId="15" fillId="21" borderId="22" xfId="90" applyNumberFormat="1" applyFont="1" applyFill="1" applyBorder="1" applyAlignment="1" applyProtection="1">
      <alignment horizontal="left" vertical="center" wrapText="1"/>
      <protection hidden="1"/>
    </xf>
    <xf numFmtId="0" fontId="27" fillId="14" borderId="62" xfId="0" applyFont="1" applyFill="1" applyBorder="1" applyAlignment="1">
      <alignment vertical="center"/>
    </xf>
    <xf numFmtId="0" fontId="26" fillId="14" borderId="62" xfId="0" applyFont="1" applyFill="1" applyBorder="1" applyAlignment="1">
      <alignment vertical="center"/>
    </xf>
    <xf numFmtId="49" fontId="35" fillId="0" borderId="0" xfId="0" applyNumberFormat="1" applyFont="1"/>
    <xf numFmtId="0" fontId="35" fillId="0" borderId="0" xfId="0" applyFont="1" applyAlignment="1">
      <alignment wrapText="1"/>
    </xf>
    <xf numFmtId="0" fontId="35" fillId="0" borderId="0" xfId="0" applyFont="1"/>
    <xf numFmtId="0" fontId="36" fillId="14" borderId="0" xfId="0" applyFont="1" applyFill="1" applyAlignment="1">
      <alignment horizontal="center" vertical="center"/>
    </xf>
    <xf numFmtId="0" fontId="19" fillId="14" borderId="64" xfId="0" applyFont="1" applyFill="1" applyBorder="1" applyAlignment="1">
      <alignment vertical="center"/>
    </xf>
    <xf numFmtId="0" fontId="19" fillId="14" borderId="65" xfId="0" applyFont="1" applyFill="1" applyBorder="1" applyAlignment="1">
      <alignment vertical="center"/>
    </xf>
    <xf numFmtId="49" fontId="35" fillId="14" borderId="0" xfId="0" applyNumberFormat="1" applyFont="1" applyFill="1"/>
    <xf numFmtId="0" fontId="29" fillId="14" borderId="62" xfId="0" applyFont="1" applyFill="1" applyBorder="1" applyAlignment="1">
      <alignment vertical="center"/>
    </xf>
    <xf numFmtId="0" fontId="12" fillId="0" borderId="0" xfId="107" applyFont="1" applyAlignment="1">
      <alignment horizontal="center" vertical="center" wrapText="1"/>
    </xf>
    <xf numFmtId="0" fontId="37" fillId="0" borderId="0" xfId="107" applyAlignment="1">
      <alignment horizontal="center" vertical="center" wrapText="1"/>
    </xf>
    <xf numFmtId="0" fontId="37" fillId="24" borderId="0" xfId="107" applyFill="1">
      <alignment vertical="top"/>
    </xf>
    <xf numFmtId="0" fontId="13" fillId="24" borderId="0" xfId="107" applyFont="1" applyFill="1">
      <alignment vertical="top"/>
    </xf>
    <xf numFmtId="0" fontId="37" fillId="0" borderId="0" xfId="107">
      <alignment vertical="top"/>
    </xf>
    <xf numFmtId="0" fontId="0" fillId="0" borderId="0" xfId="0" applyAlignment="1">
      <alignment horizontal="left" vertical="top"/>
    </xf>
    <xf numFmtId="0" fontId="13" fillId="0" borderId="0" xfId="107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7" fillId="25" borderId="0" xfId="107" applyFill="1">
      <alignment vertical="top"/>
    </xf>
    <xf numFmtId="0" fontId="13" fillId="25" borderId="0" xfId="107" applyFont="1" applyFill="1">
      <alignment vertical="top"/>
    </xf>
    <xf numFmtId="0" fontId="37" fillId="26" borderId="0" xfId="107" applyFill="1">
      <alignment vertical="top"/>
    </xf>
    <xf numFmtId="0" fontId="13" fillId="26" borderId="0" xfId="107" applyFont="1" applyFill="1">
      <alignment vertical="top"/>
    </xf>
    <xf numFmtId="0" fontId="0" fillId="26" borderId="0" xfId="0" applyFill="1"/>
    <xf numFmtId="0" fontId="13" fillId="0" borderId="0" xfId="107" applyFont="1">
      <alignment vertical="top"/>
    </xf>
    <xf numFmtId="4" fontId="20" fillId="0" borderId="19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49" fontId="20" fillId="0" borderId="19" xfId="0" applyNumberFormat="1" applyFont="1" applyBorder="1" applyAlignment="1" applyProtection="1">
      <alignment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1" fontId="20" fillId="0" borderId="19" xfId="0" applyNumberFormat="1" applyFont="1" applyBorder="1" applyAlignment="1" applyProtection="1">
      <alignment horizontal="left" vertical="center" wrapText="1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4" fontId="31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19" xfId="0" applyFont="1" applyBorder="1" applyProtection="1">
      <protection locked="0"/>
    </xf>
    <xf numFmtId="1" fontId="20" fillId="0" borderId="19" xfId="0" applyNumberFormat="1" applyFont="1" applyBorder="1" applyAlignment="1" applyProtection="1">
      <alignment horizontal="justify" vertical="center" wrapText="1"/>
      <protection locked="0"/>
    </xf>
    <xf numFmtId="0" fontId="20" fillId="0" borderId="19" xfId="0" applyFont="1" applyBorder="1" applyAlignment="1" applyProtection="1">
      <alignment horizontal="justify" vertical="center"/>
      <protection locked="0"/>
    </xf>
    <xf numFmtId="1" fontId="20" fillId="0" borderId="19" xfId="0" applyNumberFormat="1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vertical="center" wrapText="1"/>
      <protection locked="0"/>
    </xf>
    <xf numFmtId="1" fontId="21" fillId="0" borderId="19" xfId="0" applyNumberFormat="1" applyFont="1" applyBorder="1" applyAlignment="1" applyProtection="1">
      <alignment vertical="center" wrapText="1"/>
      <protection locked="0"/>
    </xf>
    <xf numFmtId="1" fontId="21" fillId="0" borderId="19" xfId="0" applyNumberFormat="1" applyFont="1" applyBorder="1" applyAlignment="1" applyProtection="1">
      <alignment horizontal="justify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 applyProtection="1">
      <alignment vertical="center"/>
      <protection locked="0"/>
    </xf>
    <xf numFmtId="1" fontId="21" fillId="0" borderId="19" xfId="0" applyNumberFormat="1" applyFont="1" applyBorder="1" applyAlignment="1" applyProtection="1">
      <alignment horizontal="center" vertical="center"/>
      <protection locked="0"/>
    </xf>
    <xf numFmtId="4" fontId="20" fillId="0" borderId="19" xfId="0" applyNumberFormat="1" applyFont="1" applyBorder="1" applyAlignment="1" applyProtection="1">
      <alignment horizontal="justify" vertical="center" wrapText="1"/>
      <protection locked="0"/>
    </xf>
    <xf numFmtId="0" fontId="20" fillId="0" borderId="19" xfId="0" applyFont="1" applyBorder="1" applyAlignment="1" applyProtection="1">
      <alignment vertical="center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14" borderId="0" xfId="0" applyFont="1" applyFill="1" applyAlignment="1" applyProtection="1">
      <alignment horizontal="center" vertical="center"/>
      <protection locked="0"/>
    </xf>
    <xf numFmtId="168" fontId="15" fillId="21" borderId="23" xfId="90" applyNumberFormat="1" applyFont="1" applyFill="1" applyBorder="1" applyAlignment="1" applyProtection="1">
      <alignment horizontal="center" vertical="center" wrapText="1"/>
      <protection hidden="1"/>
    </xf>
    <xf numFmtId="9" fontId="2" fillId="14" borderId="16" xfId="108" applyFont="1" applyFill="1" applyBorder="1" applyAlignment="1" applyProtection="1">
      <alignment horizontal="center" vertical="center" wrapText="1"/>
      <protection hidden="1"/>
    </xf>
    <xf numFmtId="9" fontId="2" fillId="14" borderId="19" xfId="108" applyFont="1" applyFill="1" applyBorder="1" applyAlignment="1" applyProtection="1">
      <alignment horizontal="center" vertical="center" wrapText="1"/>
      <protection hidden="1"/>
    </xf>
    <xf numFmtId="9" fontId="2" fillId="14" borderId="54" xfId="108" applyFont="1" applyFill="1" applyBorder="1" applyAlignment="1" applyProtection="1">
      <alignment horizontal="center" vertical="center" wrapText="1"/>
      <protection hidden="1"/>
    </xf>
    <xf numFmtId="9" fontId="15" fillId="22" borderId="2" xfId="0" applyNumberFormat="1" applyFont="1" applyFill="1" applyBorder="1" applyAlignment="1">
      <alignment horizontal="center" vertical="center"/>
    </xf>
    <xf numFmtId="41" fontId="15" fillId="15" borderId="35" xfId="27" applyFont="1" applyFill="1" applyBorder="1" applyAlignment="1">
      <alignment vertical="center" wrapText="1"/>
    </xf>
    <xf numFmtId="0" fontId="19" fillId="0" borderId="19" xfId="0" applyFont="1" applyBorder="1" applyAlignment="1" applyProtection="1">
      <alignment vertical="center"/>
      <protection locked="0" hidden="1"/>
    </xf>
    <xf numFmtId="4" fontId="20" fillId="0" borderId="19" xfId="0" applyNumberFormat="1" applyFont="1" applyBorder="1" applyAlignment="1" applyProtection="1">
      <alignment vertical="center" wrapText="1"/>
      <protection locked="0" hidden="1"/>
    </xf>
    <xf numFmtId="0" fontId="20" fillId="0" borderId="19" xfId="0" applyFont="1" applyBorder="1" applyAlignment="1" applyProtection="1">
      <alignment vertical="center" wrapText="1"/>
      <protection locked="0" hidden="1"/>
    </xf>
    <xf numFmtId="42" fontId="2" fillId="14" borderId="17" xfId="73" applyFont="1" applyFill="1" applyBorder="1"/>
    <xf numFmtId="42" fontId="2" fillId="14" borderId="47" xfId="73" applyFont="1" applyFill="1" applyBorder="1"/>
    <xf numFmtId="42" fontId="2" fillId="14" borderId="48" xfId="73" applyFont="1" applyFill="1" applyBorder="1"/>
    <xf numFmtId="42" fontId="15" fillId="22" borderId="1" xfId="73" applyFont="1" applyFill="1" applyBorder="1" applyAlignment="1">
      <alignment horizontal="right" vertical="center"/>
    </xf>
    <xf numFmtId="0" fontId="19" fillId="14" borderId="63" xfId="0" applyFont="1" applyFill="1" applyBorder="1" applyAlignment="1">
      <alignment vertical="center"/>
    </xf>
    <xf numFmtId="0" fontId="19" fillId="14" borderId="67" xfId="0" applyFont="1" applyFill="1" applyBorder="1" applyAlignment="1">
      <alignment vertical="center"/>
    </xf>
    <xf numFmtId="0" fontId="19" fillId="14" borderId="0" xfId="0" applyFont="1" applyFill="1" applyAlignment="1">
      <alignment vertical="center"/>
    </xf>
    <xf numFmtId="167" fontId="22" fillId="27" borderId="0" xfId="0" applyNumberFormat="1" applyFont="1" applyFill="1" applyAlignment="1">
      <alignment vertical="center" wrapText="1"/>
    </xf>
    <xf numFmtId="41" fontId="24" fillId="29" borderId="23" xfId="0" applyNumberFormat="1" applyFont="1" applyFill="1" applyBorder="1" applyAlignment="1">
      <alignment vertical="center" wrapText="1"/>
    </xf>
    <xf numFmtId="41" fontId="24" fillId="29" borderId="35" xfId="0" applyNumberFormat="1" applyFont="1" applyFill="1" applyBorder="1" applyAlignment="1">
      <alignment vertical="center" wrapText="1"/>
    </xf>
    <xf numFmtId="42" fontId="24" fillId="29" borderId="25" xfId="73" applyFont="1" applyFill="1" applyBorder="1" applyAlignment="1">
      <alignment vertical="center" wrapText="1"/>
    </xf>
    <xf numFmtId="0" fontId="15" fillId="29" borderId="22" xfId="0" applyFont="1" applyFill="1" applyBorder="1" applyAlignment="1">
      <alignment vertical="center" wrapText="1"/>
    </xf>
    <xf numFmtId="167" fontId="15" fillId="29" borderId="23" xfId="0" applyNumberFormat="1" applyFont="1" applyFill="1" applyBorder="1" applyAlignment="1">
      <alignment vertical="center" wrapText="1"/>
    </xf>
    <xf numFmtId="0" fontId="15" fillId="29" borderId="23" xfId="0" applyFont="1" applyFill="1" applyBorder="1" applyAlignment="1">
      <alignment vertical="center" wrapText="1"/>
    </xf>
    <xf numFmtId="42" fontId="15" fillId="29" borderId="25" xfId="73" applyFont="1" applyFill="1" applyBorder="1" applyAlignment="1">
      <alignment vertical="center" wrapText="1"/>
    </xf>
    <xf numFmtId="167" fontId="22" fillId="17" borderId="22" xfId="0" applyNumberFormat="1" applyFont="1" applyFill="1" applyBorder="1" applyAlignment="1">
      <alignment vertical="center" wrapText="1"/>
    </xf>
    <xf numFmtId="167" fontId="22" fillId="17" borderId="46" xfId="0" applyNumberFormat="1" applyFont="1" applyFill="1" applyBorder="1" applyAlignment="1">
      <alignment vertical="center" wrapText="1"/>
    </xf>
    <xf numFmtId="42" fontId="22" fillId="17" borderId="46" xfId="73" applyFont="1" applyFill="1" applyBorder="1" applyAlignment="1">
      <alignment vertical="center" wrapText="1"/>
    </xf>
    <xf numFmtId="42" fontId="22" fillId="17" borderId="2" xfId="73" applyFont="1" applyFill="1" applyBorder="1" applyAlignment="1">
      <alignment vertical="center" wrapText="1"/>
    </xf>
    <xf numFmtId="0" fontId="24" fillId="29" borderId="23" xfId="0" applyFont="1" applyFill="1" applyBorder="1" applyAlignment="1">
      <alignment vertical="center" wrapText="1"/>
    </xf>
    <xf numFmtId="0" fontId="24" fillId="29" borderId="35" xfId="0" applyFont="1" applyFill="1" applyBorder="1" applyAlignment="1">
      <alignment vertical="center" wrapText="1"/>
    </xf>
    <xf numFmtId="167" fontId="34" fillId="31" borderId="19" xfId="0" applyNumberFormat="1" applyFont="1" applyFill="1" applyBorder="1" applyAlignment="1">
      <alignment horizontal="center" vertical="center" wrapText="1"/>
    </xf>
    <xf numFmtId="167" fontId="34" fillId="32" borderId="19" xfId="0" applyNumberFormat="1" applyFont="1" applyFill="1" applyBorder="1" applyAlignment="1">
      <alignment horizontal="center" vertical="center" wrapText="1"/>
    </xf>
    <xf numFmtId="41" fontId="2" fillId="14" borderId="0" xfId="27" applyFont="1" applyFill="1"/>
    <xf numFmtId="41" fontId="35" fillId="0" borderId="0" xfId="27" applyFont="1" applyBorder="1"/>
    <xf numFmtId="41" fontId="0" fillId="0" borderId="0" xfId="27" applyFont="1" applyBorder="1"/>
    <xf numFmtId="41" fontId="20" fillId="0" borderId="19" xfId="27" applyFont="1" applyFill="1" applyBorder="1" applyAlignment="1" applyProtection="1">
      <alignment vertical="center"/>
      <protection locked="0"/>
    </xf>
    <xf numFmtId="41" fontId="0" fillId="0" borderId="0" xfId="27" applyFont="1" applyFill="1" applyBorder="1" applyProtection="1">
      <protection locked="0"/>
    </xf>
    <xf numFmtId="41" fontId="32" fillId="0" borderId="0" xfId="27" applyFont="1" applyFill="1" applyBorder="1" applyProtection="1">
      <protection locked="0"/>
    </xf>
    <xf numFmtId="41" fontId="0" fillId="0" borderId="0" xfId="27" applyFont="1" applyBorder="1" applyProtection="1">
      <protection locked="0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19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locked="0"/>
    </xf>
    <xf numFmtId="4" fontId="20" fillId="0" borderId="19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41" fontId="2" fillId="21" borderId="2" xfId="27" applyFont="1" applyFill="1" applyBorder="1"/>
    <xf numFmtId="0" fontId="20" fillId="0" borderId="0" xfId="0" applyFont="1" applyAlignment="1" applyProtection="1">
      <alignment horizontal="justify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/>
    <xf numFmtId="1" fontId="20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39" xfId="0" applyFont="1" applyBorder="1"/>
    <xf numFmtId="49" fontId="20" fillId="0" borderId="19" xfId="0" applyNumberFormat="1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15" fillId="21" borderId="22" xfId="90" applyNumberFormat="1" applyFont="1" applyFill="1" applyBorder="1" applyAlignment="1" applyProtection="1">
      <alignment horizontal="left" vertical="center"/>
      <protection hidden="1"/>
    </xf>
    <xf numFmtId="0" fontId="15" fillId="13" borderId="11" xfId="81" applyFont="1" applyFill="1" applyBorder="1" applyAlignment="1">
      <alignment horizontal="center" vertical="center" wrapText="1"/>
    </xf>
    <xf numFmtId="0" fontId="15" fillId="13" borderId="12" xfId="81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left" vertical="center" wrapText="1"/>
    </xf>
    <xf numFmtId="49" fontId="34" fillId="21" borderId="19" xfId="0" applyNumberFormat="1" applyFont="1" applyFill="1" applyBorder="1" applyAlignment="1">
      <alignment horizontal="center" vertical="center" wrapText="1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67" fontId="34" fillId="20" borderId="19" xfId="0" applyNumberFormat="1" applyFont="1" applyFill="1" applyBorder="1" applyAlignment="1">
      <alignment horizontal="center" vertical="center" wrapText="1"/>
    </xf>
    <xf numFmtId="167" fontId="34" fillId="18" borderId="19" xfId="0" applyNumberFormat="1" applyFont="1" applyFill="1" applyBorder="1" applyAlignment="1">
      <alignment horizontal="center" vertical="center" wrapText="1"/>
    </xf>
    <xf numFmtId="41" fontId="34" fillId="21" borderId="19" xfId="27" applyFont="1" applyFill="1" applyBorder="1" applyAlignment="1">
      <alignment horizontal="center" vertical="center" wrapText="1"/>
    </xf>
    <xf numFmtId="1" fontId="2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wrapText="1"/>
    </xf>
    <xf numFmtId="0" fontId="40" fillId="0" borderId="39" xfId="0" applyFont="1" applyFill="1" applyBorder="1" applyAlignment="1">
      <alignment wrapText="1"/>
    </xf>
    <xf numFmtId="0" fontId="40" fillId="0" borderId="19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49" fontId="2" fillId="14" borderId="33" xfId="90" applyNumberFormat="1" applyFont="1" applyFill="1" applyBorder="1" applyAlignment="1" applyProtection="1">
      <alignment horizontal="left" vertical="center"/>
      <protection hidden="1"/>
    </xf>
    <xf numFmtId="0" fontId="0" fillId="0" borderId="34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19" fillId="14" borderId="64" xfId="0" applyFont="1" applyFill="1" applyBorder="1" applyAlignment="1">
      <alignment horizontal="center" vertical="center"/>
    </xf>
    <xf numFmtId="0" fontId="19" fillId="14" borderId="66" xfId="0" applyFont="1" applyFill="1" applyBorder="1" applyAlignment="1">
      <alignment horizontal="center" vertical="center"/>
    </xf>
    <xf numFmtId="0" fontId="19" fillId="14" borderId="65" xfId="0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center" vertical="center"/>
    </xf>
    <xf numFmtId="167" fontId="24" fillId="17" borderId="22" xfId="0" applyNumberFormat="1" applyFont="1" applyFill="1" applyBorder="1" applyAlignment="1">
      <alignment horizontal="center" vertical="center" wrapText="1"/>
    </xf>
    <xf numFmtId="167" fontId="24" fillId="17" borderId="46" xfId="0" applyNumberFormat="1" applyFont="1" applyFill="1" applyBorder="1" applyAlignment="1">
      <alignment horizontal="center" vertical="center" wrapText="1"/>
    </xf>
    <xf numFmtId="167" fontId="24" fillId="17" borderId="2" xfId="0" applyNumberFormat="1" applyFont="1" applyFill="1" applyBorder="1" applyAlignment="1">
      <alignment horizontal="center" vertical="center" wrapText="1"/>
    </xf>
    <xf numFmtId="167" fontId="28" fillId="17" borderId="5" xfId="0" applyNumberFormat="1" applyFont="1" applyFill="1" applyBorder="1" applyAlignment="1">
      <alignment horizontal="center" vertical="center" wrapText="1"/>
    </xf>
    <xf numFmtId="167" fontId="28" fillId="17" borderId="6" xfId="0" applyNumberFormat="1" applyFont="1" applyFill="1" applyBorder="1" applyAlignment="1">
      <alignment horizontal="center" vertical="center" wrapText="1"/>
    </xf>
    <xf numFmtId="167" fontId="28" fillId="17" borderId="50" xfId="0" applyNumberFormat="1" applyFont="1" applyFill="1" applyBorder="1" applyAlignment="1">
      <alignment horizontal="center" vertical="center" wrapText="1"/>
    </xf>
    <xf numFmtId="167" fontId="28" fillId="17" borderId="8" xfId="0" applyNumberFormat="1" applyFont="1" applyFill="1" applyBorder="1" applyAlignment="1">
      <alignment horizontal="center" vertical="center" wrapText="1"/>
    </xf>
    <xf numFmtId="167" fontId="28" fillId="17" borderId="9" xfId="0" applyNumberFormat="1" applyFont="1" applyFill="1" applyBorder="1" applyAlignment="1">
      <alignment horizontal="center" vertical="center" wrapText="1"/>
    </xf>
    <xf numFmtId="167" fontId="28" fillId="17" borderId="10" xfId="0" applyNumberFormat="1" applyFont="1" applyFill="1" applyBorder="1" applyAlignment="1">
      <alignment horizontal="center" vertical="center" wrapText="1"/>
    </xf>
    <xf numFmtId="0" fontId="24" fillId="23" borderId="22" xfId="0" applyFont="1" applyFill="1" applyBorder="1" applyAlignment="1">
      <alignment horizontal="center" vertical="center"/>
    </xf>
    <xf numFmtId="0" fontId="24" fillId="23" borderId="46" xfId="0" applyFont="1" applyFill="1" applyBorder="1" applyAlignment="1">
      <alignment horizontal="center" vertical="center"/>
    </xf>
    <xf numFmtId="0" fontId="24" fillId="23" borderId="2" xfId="0" applyFont="1" applyFill="1" applyBorder="1" applyAlignment="1">
      <alignment horizontal="center" vertical="center"/>
    </xf>
    <xf numFmtId="49" fontId="28" fillId="17" borderId="5" xfId="0" applyNumberFormat="1" applyFont="1" applyFill="1" applyBorder="1" applyAlignment="1">
      <alignment horizontal="center" vertical="center" wrapText="1"/>
    </xf>
    <xf numFmtId="49" fontId="28" fillId="17" borderId="50" xfId="0" applyNumberFormat="1" applyFont="1" applyFill="1" applyBorder="1" applyAlignment="1">
      <alignment horizontal="center" vertical="center" wrapText="1"/>
    </xf>
    <xf numFmtId="49" fontId="28" fillId="17" borderId="8" xfId="0" applyNumberFormat="1" applyFont="1" applyFill="1" applyBorder="1" applyAlignment="1">
      <alignment horizontal="center" vertical="center" wrapText="1"/>
    </xf>
    <xf numFmtId="49" fontId="28" fillId="17" borderId="10" xfId="0" applyNumberFormat="1" applyFont="1" applyFill="1" applyBorder="1" applyAlignment="1">
      <alignment horizontal="center" vertical="center" wrapText="1"/>
    </xf>
    <xf numFmtId="49" fontId="15" fillId="21" borderId="22" xfId="90" applyNumberFormat="1" applyFont="1" applyFill="1" applyBorder="1" applyAlignment="1" applyProtection="1">
      <alignment horizontal="left" vertical="center"/>
      <protection hidden="1"/>
    </xf>
    <xf numFmtId="49" fontId="15" fillId="21" borderId="46" xfId="90" applyNumberFormat="1" applyFont="1" applyFill="1" applyBorder="1" applyAlignment="1" applyProtection="1">
      <alignment horizontal="left" vertical="center"/>
      <protection hidden="1"/>
    </xf>
    <xf numFmtId="49" fontId="15" fillId="21" borderId="24" xfId="90" applyNumberFormat="1" applyFont="1" applyFill="1" applyBorder="1" applyAlignment="1" applyProtection="1">
      <alignment horizontal="left" vertical="center"/>
      <protection hidden="1"/>
    </xf>
    <xf numFmtId="49" fontId="2" fillId="14" borderId="28" xfId="90" applyNumberFormat="1" applyFont="1" applyFill="1" applyBorder="1" applyAlignment="1" applyProtection="1">
      <alignment horizontal="left" vertical="center"/>
      <protection hidden="1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49" fontId="2" fillId="14" borderId="31" xfId="90" applyNumberFormat="1" applyFont="1" applyFill="1" applyBorder="1" applyAlignment="1" applyProtection="1">
      <alignment horizontal="left" vertical="center" wrapText="1"/>
      <protection hidden="1"/>
    </xf>
    <xf numFmtId="0" fontId="0" fillId="0" borderId="3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49" fontId="2" fillId="14" borderId="31" xfId="90" applyNumberFormat="1" applyFont="1" applyFill="1" applyBorder="1" applyAlignment="1" applyProtection="1">
      <alignment horizontal="left" vertical="center"/>
      <protection hidden="1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14" borderId="32" xfId="0" applyFill="1" applyBorder="1" applyAlignment="1">
      <alignment horizontal="left" vertical="center"/>
    </xf>
    <xf numFmtId="0" fontId="0" fillId="14" borderId="39" xfId="0" applyFill="1" applyBorder="1" applyAlignment="1">
      <alignment horizontal="left" vertical="center"/>
    </xf>
    <xf numFmtId="0" fontId="24" fillId="29" borderId="22" xfId="0" applyFont="1" applyFill="1" applyBorder="1" applyAlignment="1">
      <alignment horizontal="center" vertical="center" wrapText="1"/>
    </xf>
    <xf numFmtId="0" fontId="24" fillId="29" borderId="46" xfId="0" applyFont="1" applyFill="1" applyBorder="1" applyAlignment="1">
      <alignment horizontal="center" vertical="center" wrapText="1"/>
    </xf>
    <xf numFmtId="0" fontId="14" fillId="30" borderId="22" xfId="0" applyFont="1" applyFill="1" applyBorder="1" applyAlignment="1">
      <alignment horizontal="center" vertical="center"/>
    </xf>
    <xf numFmtId="0" fontId="14" fillId="30" borderId="46" xfId="0" applyFont="1" applyFill="1" applyBorder="1" applyAlignment="1">
      <alignment horizontal="center" vertical="center"/>
    </xf>
    <xf numFmtId="0" fontId="14" fillId="30" borderId="2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left" vertical="center" wrapText="1"/>
    </xf>
    <xf numFmtId="0" fontId="15" fillId="15" borderId="46" xfId="0" applyFont="1" applyFill="1" applyBorder="1" applyAlignment="1">
      <alignment horizontal="left" vertical="center" wrapText="1"/>
    </xf>
    <xf numFmtId="0" fontId="24" fillId="29" borderId="22" xfId="0" applyFont="1" applyFill="1" applyBorder="1" applyAlignment="1">
      <alignment horizontal="left" vertical="center" wrapText="1"/>
    </xf>
    <xf numFmtId="0" fontId="24" fillId="29" borderId="46" xfId="0" applyFont="1" applyFill="1" applyBorder="1" applyAlignment="1">
      <alignment horizontal="left" vertical="center" wrapText="1"/>
    </xf>
    <xf numFmtId="0" fontId="15" fillId="13" borderId="58" xfId="81" applyFont="1" applyFill="1" applyBorder="1" applyAlignment="1">
      <alignment horizontal="center" vertical="center" wrapText="1"/>
    </xf>
    <xf numFmtId="0" fontId="15" fillId="13" borderId="55" xfId="81" applyFont="1" applyFill="1" applyBorder="1" applyAlignment="1">
      <alignment horizontal="center" vertical="center" wrapText="1"/>
    </xf>
    <xf numFmtId="0" fontId="14" fillId="30" borderId="22" xfId="0" applyFont="1" applyFill="1" applyBorder="1" applyAlignment="1">
      <alignment horizontal="center" vertical="center" wrapText="1"/>
    </xf>
    <xf numFmtId="0" fontId="14" fillId="30" borderId="46" xfId="0" applyFont="1" applyFill="1" applyBorder="1" applyAlignment="1">
      <alignment horizontal="center" vertical="center" wrapText="1"/>
    </xf>
    <xf numFmtId="0" fontId="14" fillId="30" borderId="2" xfId="0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left" vertical="center" wrapText="1"/>
    </xf>
    <xf numFmtId="0" fontId="21" fillId="16" borderId="32" xfId="0" applyFont="1" applyFill="1" applyBorder="1" applyAlignment="1">
      <alignment horizontal="left" vertical="center" wrapText="1"/>
    </xf>
    <xf numFmtId="0" fontId="21" fillId="16" borderId="39" xfId="0" applyFont="1" applyFill="1" applyBorder="1" applyAlignment="1">
      <alignment horizontal="left" vertical="center" wrapText="1"/>
    </xf>
    <xf numFmtId="0" fontId="24" fillId="29" borderId="24" xfId="0" applyFont="1" applyFill="1" applyBorder="1" applyAlignment="1">
      <alignment horizontal="center" vertical="center" wrapText="1"/>
    </xf>
    <xf numFmtId="0" fontId="15" fillId="13" borderId="13" xfId="81" applyFont="1" applyFill="1" applyBorder="1" applyAlignment="1">
      <alignment horizontal="center" vertical="center" wrapText="1"/>
    </xf>
    <xf numFmtId="0" fontId="15" fillId="13" borderId="14" xfId="81" applyFont="1" applyFill="1" applyBorder="1" applyAlignment="1">
      <alignment horizontal="center" vertical="center" wrapText="1"/>
    </xf>
    <xf numFmtId="0" fontId="15" fillId="13" borderId="52" xfId="81" applyFont="1" applyFill="1" applyBorder="1" applyAlignment="1">
      <alignment horizontal="center" vertical="center" wrapText="1"/>
    </xf>
    <xf numFmtId="0" fontId="15" fillId="13" borderId="11" xfId="81" applyFont="1" applyFill="1" applyBorder="1" applyAlignment="1">
      <alignment horizontal="center" vertical="center" wrapText="1"/>
    </xf>
    <xf numFmtId="0" fontId="15" fillId="13" borderId="59" xfId="81" applyFont="1" applyFill="1" applyBorder="1" applyAlignment="1">
      <alignment horizontal="center" vertical="center" wrapText="1"/>
    </xf>
    <xf numFmtId="0" fontId="15" fillId="13" borderId="29" xfId="81" applyFont="1" applyFill="1" applyBorder="1" applyAlignment="1">
      <alignment horizontal="center" vertical="center" wrapText="1"/>
    </xf>
    <xf numFmtId="0" fontId="15" fillId="13" borderId="38" xfId="81" applyFont="1" applyFill="1" applyBorder="1" applyAlignment="1">
      <alignment horizontal="center" vertical="center" wrapText="1"/>
    </xf>
    <xf numFmtId="0" fontId="15" fillId="13" borderId="36" xfId="81" applyFont="1" applyFill="1" applyBorder="1" applyAlignment="1">
      <alignment horizontal="center" vertical="center" wrapText="1"/>
    </xf>
    <xf numFmtId="0" fontId="24" fillId="29" borderId="24" xfId="0" applyFont="1" applyFill="1" applyBorder="1" applyAlignment="1">
      <alignment horizontal="left" vertical="center" wrapText="1"/>
    </xf>
    <xf numFmtId="0" fontId="24" fillId="29" borderId="2" xfId="0" applyFont="1" applyFill="1" applyBorder="1" applyAlignment="1">
      <alignment horizontal="center" vertical="center" wrapText="1"/>
    </xf>
    <xf numFmtId="0" fontId="15" fillId="13" borderId="5" xfId="81" applyFont="1" applyFill="1" applyBorder="1" applyAlignment="1">
      <alignment horizontal="center" vertical="center" wrapText="1"/>
    </xf>
    <xf numFmtId="0" fontId="15" fillId="13" borderId="6" xfId="81" applyFont="1" applyFill="1" applyBorder="1" applyAlignment="1">
      <alignment horizontal="center" vertical="center" wrapText="1"/>
    </xf>
    <xf numFmtId="0" fontId="15" fillId="13" borderId="56" xfId="81" applyFont="1" applyFill="1" applyBorder="1" applyAlignment="1">
      <alignment horizontal="center" vertical="center" wrapText="1"/>
    </xf>
    <xf numFmtId="0" fontId="15" fillId="13" borderId="8" xfId="81" applyFont="1" applyFill="1" applyBorder="1" applyAlignment="1">
      <alignment horizontal="center" vertical="center" wrapText="1"/>
    </xf>
    <xf numFmtId="0" fontId="15" fillId="13" borderId="9" xfId="81" applyFont="1" applyFill="1" applyBorder="1" applyAlignment="1">
      <alignment horizontal="center" vertical="center" wrapText="1"/>
    </xf>
    <xf numFmtId="0" fontId="15" fillId="13" borderId="57" xfId="81" applyFont="1" applyFill="1" applyBorder="1" applyAlignment="1">
      <alignment horizontal="center" vertical="center" wrapText="1"/>
    </xf>
    <xf numFmtId="0" fontId="15" fillId="13" borderId="16" xfId="81" applyFont="1" applyFill="1" applyBorder="1" applyAlignment="1">
      <alignment horizontal="center" vertical="center" wrapText="1"/>
    </xf>
    <xf numFmtId="0" fontId="15" fillId="13" borderId="53" xfId="81" applyFont="1" applyFill="1" applyBorder="1" applyAlignment="1">
      <alignment horizontal="center" vertical="center" wrapText="1"/>
    </xf>
    <xf numFmtId="0" fontId="21" fillId="16" borderId="28" xfId="0" applyFont="1" applyFill="1" applyBorder="1" applyAlignment="1">
      <alignment horizontal="left" vertical="center" wrapText="1"/>
    </xf>
    <xf numFmtId="0" fontId="21" fillId="16" borderId="29" xfId="0" applyFont="1" applyFill="1" applyBorder="1" applyAlignment="1">
      <alignment horizontal="left" vertical="center" wrapText="1"/>
    </xf>
    <xf numFmtId="0" fontId="21" fillId="16" borderId="38" xfId="0" applyFont="1" applyFill="1" applyBorder="1" applyAlignment="1">
      <alignment horizontal="left" vertical="center" wrapText="1"/>
    </xf>
    <xf numFmtId="0" fontId="15" fillId="13" borderId="30" xfId="81" applyFont="1" applyFill="1" applyBorder="1" applyAlignment="1">
      <alignment horizontal="center" vertical="center" wrapText="1"/>
    </xf>
    <xf numFmtId="0" fontId="14" fillId="28" borderId="22" xfId="0" applyFont="1" applyFill="1" applyBorder="1" applyAlignment="1">
      <alignment horizontal="center" vertical="center"/>
    </xf>
    <xf numFmtId="0" fontId="14" fillId="28" borderId="46" xfId="0" applyFont="1" applyFill="1" applyBorder="1" applyAlignment="1">
      <alignment horizontal="center" vertical="center"/>
    </xf>
    <xf numFmtId="0" fontId="14" fillId="28" borderId="2" xfId="0" applyFont="1" applyFill="1" applyBorder="1" applyAlignment="1">
      <alignment horizontal="center" vertical="center"/>
    </xf>
    <xf numFmtId="0" fontId="15" fillId="13" borderId="54" xfId="81" applyFont="1" applyFill="1" applyBorder="1" applyAlignment="1">
      <alignment horizontal="center" vertical="center" wrapText="1"/>
    </xf>
    <xf numFmtId="0" fontId="15" fillId="13" borderId="12" xfId="81" applyFont="1" applyFill="1" applyBorder="1" applyAlignment="1">
      <alignment horizontal="center" vertical="center" wrapText="1"/>
    </xf>
    <xf numFmtId="0" fontId="15" fillId="13" borderId="51" xfId="81" applyFont="1" applyFill="1" applyBorder="1" applyAlignment="1">
      <alignment horizontal="center" vertical="center" wrapText="1"/>
    </xf>
    <xf numFmtId="0" fontId="15" fillId="13" borderId="15" xfId="81" applyFont="1" applyFill="1" applyBorder="1" applyAlignment="1">
      <alignment horizontal="center" vertical="center" wrapText="1"/>
    </xf>
    <xf numFmtId="0" fontId="15" fillId="13" borderId="41" xfId="81" applyFont="1" applyFill="1" applyBorder="1" applyAlignment="1">
      <alignment horizontal="center" vertical="center" wrapText="1"/>
    </xf>
    <xf numFmtId="0" fontId="15" fillId="13" borderId="42" xfId="81" applyFont="1" applyFill="1" applyBorder="1" applyAlignment="1">
      <alignment horizontal="center" vertical="center" wrapText="1"/>
    </xf>
    <xf numFmtId="41" fontId="34" fillId="21" borderId="19" xfId="27" applyFont="1" applyFill="1" applyBorder="1" applyAlignment="1">
      <alignment horizontal="center" vertical="center" wrapText="1"/>
    </xf>
    <xf numFmtId="167" fontId="34" fillId="21" borderId="19" xfId="0" applyNumberFormat="1" applyFont="1" applyFill="1" applyBorder="1" applyAlignment="1">
      <alignment horizontal="center" vertical="center" wrapText="1"/>
    </xf>
    <xf numFmtId="49" fontId="34" fillId="21" borderId="19" xfId="0" applyNumberFormat="1" applyFont="1" applyFill="1" applyBorder="1" applyAlignment="1">
      <alignment horizontal="center" vertical="center" wrapText="1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67" fontId="34" fillId="20" borderId="19" xfId="0" applyNumberFormat="1" applyFont="1" applyFill="1" applyBorder="1" applyAlignment="1">
      <alignment horizontal="center" vertical="center" wrapText="1"/>
    </xf>
    <xf numFmtId="167" fontId="34" fillId="19" borderId="19" xfId="0" applyNumberFormat="1" applyFont="1" applyFill="1" applyBorder="1" applyAlignment="1">
      <alignment horizontal="center" vertical="center" wrapText="1"/>
    </xf>
    <xf numFmtId="167" fontId="34" fillId="18" borderId="19" xfId="0" applyNumberFormat="1" applyFont="1" applyFill="1" applyBorder="1" applyAlignment="1">
      <alignment horizontal="center" vertical="center" wrapText="1"/>
    </xf>
  </cellXfs>
  <cellStyles count="10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stilo 1" xfId="22"/>
    <cellStyle name="Euro" xfId="23"/>
    <cellStyle name="Euro 2" xfId="24"/>
    <cellStyle name="Hipervínculo 2" xfId="25"/>
    <cellStyle name="Millares" xfId="26" builtinId="3"/>
    <cellStyle name="Millares [0]" xfId="27" builtinId="6"/>
    <cellStyle name="Millares 10" xfId="28"/>
    <cellStyle name="Millares 10 2" xfId="29"/>
    <cellStyle name="Millares 11" xfId="30"/>
    <cellStyle name="Millares 11 2" xfId="31"/>
    <cellStyle name="Millares 12" xfId="32"/>
    <cellStyle name="Millares 12 2" xfId="33"/>
    <cellStyle name="Millares 13" xfId="34"/>
    <cellStyle name="Millares 13 2" xfId="35"/>
    <cellStyle name="Millares 14" xfId="36"/>
    <cellStyle name="Millares 14 2" xfId="37"/>
    <cellStyle name="Millares 15" xfId="38"/>
    <cellStyle name="Millares 15 2" xfId="39"/>
    <cellStyle name="Millares 16" xfId="40"/>
    <cellStyle name="Millares 16 2" xfId="41"/>
    <cellStyle name="Millares 17" xfId="42"/>
    <cellStyle name="Millares 18" xfId="43"/>
    <cellStyle name="Millares 19" xfId="44"/>
    <cellStyle name="Millares 2" xfId="45"/>
    <cellStyle name="Millares 2 2" xfId="46"/>
    <cellStyle name="Millares 2 2 2" xfId="47"/>
    <cellStyle name="Millares 2 3" xfId="48"/>
    <cellStyle name="Millares 2 4" xfId="49"/>
    <cellStyle name="Millares 2 4 2" xfId="50"/>
    <cellStyle name="Millares 2 5" xfId="51"/>
    <cellStyle name="Millares 2 5 2" xfId="52"/>
    <cellStyle name="Millares 2 6" xfId="53"/>
    <cellStyle name="Millares 2 6 2" xfId="54"/>
    <cellStyle name="Millares 2 7" xfId="55"/>
    <cellStyle name="Millares 20" xfId="56"/>
    <cellStyle name="Millares 3" xfId="57"/>
    <cellStyle name="Millares 3 2" xfId="58"/>
    <cellStyle name="Millares 3 3" xfId="59"/>
    <cellStyle name="Millares 3 4" xfId="60"/>
    <cellStyle name="Millares 4" xfId="61"/>
    <cellStyle name="Millares 4 2" xfId="62"/>
    <cellStyle name="Millares 5" xfId="63"/>
    <cellStyle name="Millares 5 2" xfId="64"/>
    <cellStyle name="Millares 5 3" xfId="65"/>
    <cellStyle name="Millares 6" xfId="66"/>
    <cellStyle name="Millares 6 2" xfId="67"/>
    <cellStyle name="Millares 7" xfId="68"/>
    <cellStyle name="Millares 8" xfId="69"/>
    <cellStyle name="Millares 8 2" xfId="70"/>
    <cellStyle name="Millares 9" xfId="71"/>
    <cellStyle name="Millares 9 2" xfId="72"/>
    <cellStyle name="Moneda [0]" xfId="73" builtinId="7"/>
    <cellStyle name="Moneda 2" xfId="74"/>
    <cellStyle name="Moneda 3" xfId="75"/>
    <cellStyle name="Moneda 4" xfId="76"/>
    <cellStyle name="Moneda 5" xfId="77"/>
    <cellStyle name="Moneda 6" xfId="78"/>
    <cellStyle name="Moneda 7" xfId="79"/>
    <cellStyle name="Normal" xfId="0" builtinId="0"/>
    <cellStyle name="Normal 2" xfId="80"/>
    <cellStyle name="Normal 2 2" xfId="81"/>
    <cellStyle name="Normal 2 2 2" xfId="82"/>
    <cellStyle name="Normal 2 3" xfId="83"/>
    <cellStyle name="Normal 3" xfId="84"/>
    <cellStyle name="Normal 3 2" xfId="85"/>
    <cellStyle name="Normal 4" xfId="86"/>
    <cellStyle name="Normal 5" xfId="87"/>
    <cellStyle name="Normal 5 2" xfId="88"/>
    <cellStyle name="Normal 5 2 2" xfId="89"/>
    <cellStyle name="Normal 5 3" xfId="90"/>
    <cellStyle name="Normal 6" xfId="91"/>
    <cellStyle name="Normal 7" xfId="92"/>
    <cellStyle name="Normal 8" xfId="107"/>
    <cellStyle name="Porcentaje" xfId="108" builtinId="5"/>
    <cellStyle name="Porcentaje 2" xfId="93"/>
    <cellStyle name="Porcentual 2" xfId="94"/>
    <cellStyle name="Porcentual 2 2" xfId="95"/>
    <cellStyle name="Porcentual 2 2 2" xfId="96"/>
    <cellStyle name="Porcentual 2 2 2 2" xfId="97"/>
    <cellStyle name="Porcentual 3" xfId="98"/>
    <cellStyle name="Porcentual 3 2" xfId="99"/>
    <cellStyle name="Porcentual 3 3" xfId="100"/>
    <cellStyle name="Porcentual 4" xfId="101"/>
    <cellStyle name="Porcentual 4 2" xfId="102"/>
    <cellStyle name="Porcentual 5" xfId="103"/>
    <cellStyle name="Porcentual 6" xfId="104"/>
    <cellStyle name="Porcentual 6 2" xfId="105"/>
    <cellStyle name="Título de hoja" xfId="10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Normal="100" workbookViewId="0">
      <selection activeCell="F27" sqref="F27"/>
    </sheetView>
  </sheetViews>
  <sheetFormatPr baseColWidth="10" defaultColWidth="11.42578125" defaultRowHeight="12.75"/>
  <cols>
    <col min="1" max="1" width="3.140625" style="106" customWidth="1"/>
    <col min="2" max="2" width="42.28515625" style="106" customWidth="1"/>
    <col min="3" max="3" width="19.42578125" style="106" customWidth="1"/>
    <col min="4" max="4" width="20.28515625" style="106" customWidth="1"/>
    <col min="5" max="5" width="27.5703125" style="106" customWidth="1"/>
    <col min="6" max="6" width="30" style="106" bestFit="1" customWidth="1"/>
    <col min="7" max="8" width="11.42578125" style="106"/>
    <col min="9" max="9" width="13" style="106" bestFit="1" customWidth="1"/>
    <col min="10" max="16384" width="11.42578125" style="106"/>
  </cols>
  <sheetData>
    <row r="1" spans="1:10" s="5" customFormat="1" ht="15">
      <c r="A1" s="175"/>
      <c r="B1" s="288"/>
      <c r="C1" s="289"/>
      <c r="D1" s="289"/>
      <c r="E1" s="289"/>
      <c r="F1" s="289"/>
      <c r="G1" s="6"/>
    </row>
    <row r="2" spans="1:10" s="5" customFormat="1" ht="21">
      <c r="A2" s="176"/>
      <c r="B2" s="177" t="s">
        <v>0</v>
      </c>
      <c r="C2" s="170"/>
      <c r="D2" s="170"/>
      <c r="E2" s="170"/>
      <c r="F2" s="170"/>
      <c r="G2" s="6"/>
    </row>
    <row r="3" spans="1:10" s="5" customFormat="1" ht="21">
      <c r="A3" s="176"/>
      <c r="B3" s="177" t="s">
        <v>1</v>
      </c>
      <c r="C3" s="170"/>
      <c r="D3" s="170"/>
      <c r="E3" s="170"/>
      <c r="F3" s="170"/>
      <c r="G3" s="6"/>
    </row>
    <row r="4" spans="1:10" s="5" customFormat="1" ht="15.75" thickBot="1">
      <c r="A4" s="176"/>
      <c r="B4" s="290"/>
      <c r="C4" s="289"/>
      <c r="D4" s="289"/>
      <c r="E4" s="289"/>
      <c r="F4" s="289"/>
      <c r="G4" s="6"/>
    </row>
    <row r="5" spans="1:10" s="105" customFormat="1" ht="16.5" customHeight="1" thickBot="1">
      <c r="B5" s="292" t="s">
        <v>2</v>
      </c>
      <c r="C5" s="293"/>
      <c r="D5" s="293"/>
      <c r="E5" s="293" t="s">
        <v>3</v>
      </c>
      <c r="F5" s="294"/>
    </row>
    <row r="6" spans="1:10" s="7" customFormat="1" ht="16.5" customHeight="1">
      <c r="B6" s="295" t="s">
        <v>4</v>
      </c>
      <c r="C6" s="296"/>
      <c r="D6" s="297"/>
      <c r="E6" s="304" t="s">
        <v>5</v>
      </c>
      <c r="F6" s="305"/>
    </row>
    <row r="7" spans="1:10" s="7" customFormat="1" ht="16.5" customHeight="1" thickBot="1">
      <c r="B7" s="298"/>
      <c r="C7" s="299"/>
      <c r="D7" s="300"/>
      <c r="E7" s="306"/>
      <c r="F7" s="307"/>
      <c r="G7" s="106"/>
      <c r="H7" s="106"/>
      <c r="I7" s="106"/>
      <c r="J7" s="106"/>
    </row>
    <row r="8" spans="1:10" ht="13.5" thickBot="1">
      <c r="B8" s="107"/>
      <c r="C8" s="108"/>
      <c r="D8" s="109"/>
      <c r="E8" s="108"/>
      <c r="F8" s="110"/>
    </row>
    <row r="9" spans="1:10" s="111" customFormat="1" ht="15.75" customHeight="1" thickBot="1">
      <c r="B9" s="301" t="s">
        <v>6</v>
      </c>
      <c r="C9" s="302"/>
      <c r="D9" s="302"/>
      <c r="E9" s="303"/>
      <c r="F9" s="160" t="s">
        <v>7</v>
      </c>
      <c r="G9" s="106"/>
      <c r="H9" s="106"/>
      <c r="I9" s="106"/>
      <c r="J9" s="106"/>
    </row>
    <row r="10" spans="1:10" ht="15.75" customHeight="1" thickBot="1">
      <c r="B10" s="271" t="s">
        <v>8</v>
      </c>
      <c r="C10" s="161"/>
      <c r="D10" s="162"/>
      <c r="E10" s="163"/>
      <c r="F10" s="164"/>
    </row>
    <row r="11" spans="1:10" ht="15.75" customHeight="1">
      <c r="B11" s="112" t="s">
        <v>9</v>
      </c>
      <c r="C11" s="113"/>
      <c r="D11" s="114"/>
      <c r="E11" s="115"/>
      <c r="F11" s="226">
        <f>+INGRESOS!L23</f>
        <v>0</v>
      </c>
    </row>
    <row r="12" spans="1:10" ht="15.75" customHeight="1">
      <c r="B12" s="116" t="s">
        <v>10</v>
      </c>
      <c r="C12" s="117"/>
      <c r="D12" s="118"/>
      <c r="E12" s="119"/>
      <c r="F12" s="227"/>
    </row>
    <row r="13" spans="1:10" ht="15.75" customHeight="1">
      <c r="B13" s="121" t="s">
        <v>11</v>
      </c>
      <c r="C13" s="122"/>
      <c r="D13" s="123"/>
      <c r="E13" s="120"/>
      <c r="F13" s="227">
        <f>+INGRESOS!L43</f>
        <v>0</v>
      </c>
    </row>
    <row r="14" spans="1:10" ht="15.75" customHeight="1">
      <c r="B14" s="121" t="s">
        <v>12</v>
      </c>
      <c r="C14" s="122"/>
      <c r="D14" s="123"/>
      <c r="E14" s="120"/>
      <c r="F14" s="227">
        <f>+INGRESOS!L58</f>
        <v>0</v>
      </c>
    </row>
    <row r="15" spans="1:10" ht="15.75" customHeight="1">
      <c r="B15" s="116" t="s">
        <v>13</v>
      </c>
      <c r="C15" s="122"/>
      <c r="D15" s="123"/>
      <c r="E15" s="120"/>
      <c r="F15" s="227"/>
    </row>
    <row r="16" spans="1:10" ht="15.75" customHeight="1">
      <c r="B16" s="124" t="s">
        <v>14</v>
      </c>
      <c r="C16" s="122"/>
      <c r="D16" s="123"/>
      <c r="E16" s="120"/>
      <c r="F16" s="227">
        <f>+INGRESOS!L75</f>
        <v>0</v>
      </c>
    </row>
    <row r="17" spans="2:9" ht="15.75" customHeight="1">
      <c r="B17" s="116" t="s">
        <v>15</v>
      </c>
      <c r="C17" s="122"/>
      <c r="D17" s="123"/>
      <c r="E17" s="120"/>
      <c r="F17" s="227">
        <f>+INGRESOS!L91</f>
        <v>0</v>
      </c>
    </row>
    <row r="18" spans="2:9" ht="15.75" customHeight="1">
      <c r="B18" s="116" t="s">
        <v>16</v>
      </c>
      <c r="C18" s="122"/>
      <c r="D18" s="123"/>
      <c r="E18" s="120"/>
      <c r="F18" s="227">
        <f>+INGRESOS!L92</f>
        <v>0</v>
      </c>
    </row>
    <row r="19" spans="2:9" ht="15.75" customHeight="1">
      <c r="B19" s="125" t="s">
        <v>17</v>
      </c>
      <c r="C19" s="122"/>
      <c r="D19" s="123"/>
      <c r="E19" s="120"/>
      <c r="F19" s="227">
        <f>+INGRESOS!F118</f>
        <v>0</v>
      </c>
    </row>
    <row r="20" spans="2:9" ht="15.75" customHeight="1" thickBot="1">
      <c r="B20" s="126" t="s">
        <v>18</v>
      </c>
      <c r="C20" s="127"/>
      <c r="D20" s="128"/>
      <c r="E20" s="129"/>
      <c r="F20" s="228">
        <f>+INGRESOS!L118</f>
        <v>0</v>
      </c>
    </row>
    <row r="21" spans="2:9" ht="15.75" customHeight="1" thickBot="1">
      <c r="B21" s="165" t="s">
        <v>19</v>
      </c>
      <c r="C21" s="166"/>
      <c r="D21" s="166"/>
      <c r="E21" s="167"/>
      <c r="F21" s="229">
        <f>+SUM(F11:F20)</f>
        <v>0</v>
      </c>
    </row>
    <row r="22" spans="2:9" ht="30.75" customHeight="1" thickBot="1">
      <c r="B22" s="308" t="s">
        <v>20</v>
      </c>
      <c r="C22" s="309"/>
      <c r="D22" s="310"/>
      <c r="E22" s="217" t="s">
        <v>21</v>
      </c>
      <c r="F22" s="164"/>
    </row>
    <row r="23" spans="2:9" ht="15.75" customHeight="1">
      <c r="B23" s="311" t="s">
        <v>22</v>
      </c>
      <c r="C23" s="312"/>
      <c r="D23" s="313"/>
      <c r="E23" s="218">
        <v>0.67</v>
      </c>
      <c r="F23" s="227"/>
    </row>
    <row r="24" spans="2:9" ht="25.5" customHeight="1">
      <c r="B24" s="314" t="s">
        <v>23</v>
      </c>
      <c r="C24" s="315"/>
      <c r="D24" s="316"/>
      <c r="E24" s="219">
        <v>0.05</v>
      </c>
      <c r="F24" s="227"/>
    </row>
    <row r="25" spans="2:9" ht="15.75" customHeight="1">
      <c r="B25" s="317" t="s">
        <v>24</v>
      </c>
      <c r="C25" s="318"/>
      <c r="D25" s="319"/>
      <c r="E25" s="219">
        <v>0.06</v>
      </c>
      <c r="F25" s="227"/>
    </row>
    <row r="26" spans="2:9" ht="15.75" customHeight="1">
      <c r="B26" s="317" t="s">
        <v>25</v>
      </c>
      <c r="C26" s="318"/>
      <c r="D26" s="319"/>
      <c r="E26" s="219">
        <v>0.02</v>
      </c>
      <c r="F26" s="227"/>
    </row>
    <row r="27" spans="2:9" ht="15.75" customHeight="1">
      <c r="B27" s="317" t="s">
        <v>26</v>
      </c>
      <c r="C27" s="320"/>
      <c r="D27" s="321"/>
      <c r="E27" s="219">
        <v>0.1</v>
      </c>
      <c r="F27" s="227"/>
    </row>
    <row r="28" spans="2:9" ht="15.75" customHeight="1">
      <c r="B28" s="317" t="s">
        <v>27</v>
      </c>
      <c r="C28" s="318"/>
      <c r="D28" s="319"/>
      <c r="E28" s="220">
        <v>0.05</v>
      </c>
      <c r="F28" s="227"/>
      <c r="I28" s="249"/>
    </row>
    <row r="29" spans="2:9" ht="15.75" customHeight="1" thickBot="1">
      <c r="B29" s="285" t="s">
        <v>28</v>
      </c>
      <c r="C29" s="286"/>
      <c r="D29" s="287"/>
      <c r="E29" s="219">
        <v>0.05</v>
      </c>
      <c r="F29" s="227"/>
      <c r="I29" s="249"/>
    </row>
    <row r="30" spans="2:9" ht="15.75" customHeight="1" thickBot="1">
      <c r="B30" s="165" t="s">
        <v>29</v>
      </c>
      <c r="C30" s="166"/>
      <c r="D30" s="166"/>
      <c r="E30" s="221">
        <f>+SUM(E23:E29)</f>
        <v>1</v>
      </c>
      <c r="F30" s="229">
        <f>+SUM(F23:F29)</f>
        <v>0</v>
      </c>
      <c r="I30" s="249"/>
    </row>
    <row r="31" spans="2:9" ht="13.5" thickBot="1">
      <c r="B31" s="134"/>
      <c r="C31" s="130"/>
      <c r="D31" s="131"/>
      <c r="E31" s="132"/>
      <c r="F31" s="133"/>
    </row>
    <row r="32" spans="2:9" ht="13.5" thickBot="1">
      <c r="B32" s="168" t="s">
        <v>30</v>
      </c>
      <c r="C32" s="161"/>
      <c r="D32" s="162"/>
      <c r="E32" s="163"/>
      <c r="F32" s="263">
        <f>+F21-F30</f>
        <v>0</v>
      </c>
    </row>
    <row r="34" spans="2:6">
      <c r="B34" s="291" t="s">
        <v>31</v>
      </c>
      <c r="C34" s="291"/>
      <c r="D34" s="291"/>
      <c r="E34" s="159" t="s">
        <v>32</v>
      </c>
      <c r="F34" s="159" t="str">
        <f>+IF(F32&gt;-1,"","x")</f>
        <v/>
      </c>
    </row>
    <row r="35" spans="2:6">
      <c r="B35" s="291"/>
      <c r="C35" s="291"/>
      <c r="D35" s="291"/>
      <c r="E35" s="159" t="s">
        <v>33</v>
      </c>
      <c r="F35" s="159" t="str">
        <f>+IF(F32&gt;0,"x","")</f>
        <v/>
      </c>
    </row>
  </sheetData>
  <mergeCells count="16">
    <mergeCell ref="B29:D29"/>
    <mergeCell ref="B1:F1"/>
    <mergeCell ref="B4:F4"/>
    <mergeCell ref="B34:D35"/>
    <mergeCell ref="B5:D5"/>
    <mergeCell ref="E5:F5"/>
    <mergeCell ref="B6:D7"/>
    <mergeCell ref="B9:E9"/>
    <mergeCell ref="E6:F7"/>
    <mergeCell ref="B22:D22"/>
    <mergeCell ref="B23:D23"/>
    <mergeCell ref="B24:D24"/>
    <mergeCell ref="B25:D25"/>
    <mergeCell ref="B26:D26"/>
    <mergeCell ref="B27:D27"/>
    <mergeCell ref="B28:D28"/>
  </mergeCells>
  <conditionalFormatting sqref="F32">
    <cfRule type="cellIs" dxfId="2" priority="3" operator="lessThan">
      <formula>0</formula>
    </cfRule>
  </conditionalFormatting>
  <conditionalFormatting sqref="F34">
    <cfRule type="cellIs" dxfId="1" priority="2" operator="equal">
      <formula>"x"</formula>
    </cfRule>
  </conditionalFormatting>
  <conditionalFormatting sqref="F35">
    <cfRule type="cellIs" dxfId="0" priority="1" operator="equal">
      <formula>"x"</formula>
    </cfRule>
  </conditionalFormatting>
  <printOptions horizontalCentered="1"/>
  <pageMargins left="7.874015748031496E-2" right="7.874015748031496E-2" top="0.6692913385826772" bottom="0.27559055118110237" header="0.31496062992125984" footer="0.31496062992125984"/>
  <pageSetup scale="70" orientation="portrait" r:id="rId1"/>
  <headerFooter>
    <oddFooter>&amp;CFORMATO  PARA ELABORACIÓN DE PRESUPUESTO ANUAL DE GASTOS E INVERSIONES - AÑO 2020 - UNIDAD: &amp;F&amp;R&amp;P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Listas!$AA$3:$AA$283</xm:f>
          </x14:formula1>
          <xm:sqref>B6:D7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zoomScale="80" zoomScaleNormal="80" workbookViewId="0">
      <selection activeCell="G96" sqref="G96:L118"/>
    </sheetView>
  </sheetViews>
  <sheetFormatPr baseColWidth="10" defaultColWidth="11.42578125" defaultRowHeight="12.75"/>
  <cols>
    <col min="1" max="1" width="48" style="7" customWidth="1"/>
    <col min="2" max="2" width="17.85546875" style="7" customWidth="1"/>
    <col min="3" max="3" width="14.28515625" style="7" customWidth="1"/>
    <col min="4" max="4" width="17.140625" style="7" customWidth="1"/>
    <col min="5" max="5" width="20.140625" style="7" customWidth="1"/>
    <col min="6" max="6" width="13.5703125" style="7" customWidth="1"/>
    <col min="7" max="7" width="15" style="7" customWidth="1"/>
    <col min="8" max="8" width="16.42578125" style="7" customWidth="1"/>
    <col min="9" max="9" width="15" style="7" customWidth="1"/>
    <col min="10" max="10" width="14.42578125" style="7" customWidth="1"/>
    <col min="11" max="11" width="16.42578125" style="7" customWidth="1"/>
    <col min="12" max="12" width="21.28515625" style="7" customWidth="1"/>
    <col min="13" max="13" width="15" style="7" bestFit="1" customWidth="1"/>
    <col min="14" max="16384" width="11.42578125" style="7"/>
  </cols>
  <sheetData>
    <row r="1" spans="1:13" s="5" customFormat="1" ht="15">
      <c r="A1" s="288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6"/>
    </row>
    <row r="2" spans="1:13" s="5" customFormat="1" ht="23.25">
      <c r="A2" s="177" t="s">
        <v>34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6"/>
    </row>
    <row r="3" spans="1:13" s="5" customFormat="1" ht="21">
      <c r="A3" s="177" t="s">
        <v>35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6"/>
    </row>
    <row r="4" spans="1:13" s="5" customFormat="1" ht="15.75" thickBot="1">
      <c r="A4" s="230"/>
      <c r="B4" s="231"/>
      <c r="C4" s="231"/>
      <c r="D4" s="231"/>
      <c r="E4" s="231"/>
      <c r="F4" s="232"/>
      <c r="G4" s="232"/>
      <c r="H4" s="232"/>
      <c r="I4" s="232"/>
      <c r="J4" s="232"/>
      <c r="K4" s="232"/>
      <c r="L4" s="232"/>
      <c r="M4" s="6"/>
    </row>
    <row r="5" spans="1:13" s="5" customFormat="1" ht="15.75" thickBot="1">
      <c r="A5" s="292" t="s">
        <v>2</v>
      </c>
      <c r="B5" s="293"/>
      <c r="C5" s="293"/>
      <c r="D5" s="293" t="s">
        <v>3</v>
      </c>
      <c r="E5" s="294"/>
      <c r="F5" s="232"/>
      <c r="G5" s="232"/>
      <c r="H5" s="232"/>
      <c r="I5" s="232"/>
      <c r="J5" s="232"/>
      <c r="K5" s="232"/>
      <c r="L5" s="232"/>
      <c r="M5" s="6"/>
    </row>
    <row r="6" spans="1:13" ht="15.75" customHeight="1">
      <c r="A6" s="295" t="s">
        <v>36</v>
      </c>
      <c r="B6" s="296"/>
      <c r="C6" s="297"/>
      <c r="D6" s="304" t="s">
        <v>5</v>
      </c>
      <c r="E6" s="305"/>
      <c r="F6" s="233"/>
      <c r="G6" s="233"/>
      <c r="H6" s="233"/>
      <c r="I6" s="233"/>
      <c r="J6" s="233"/>
      <c r="K6" s="233"/>
      <c r="L6" s="233"/>
    </row>
    <row r="7" spans="1:13" ht="15" customHeight="1" thickBot="1">
      <c r="A7" s="298"/>
      <c r="B7" s="299"/>
      <c r="C7" s="300"/>
      <c r="D7" s="306"/>
      <c r="E7" s="307"/>
      <c r="F7" s="233"/>
      <c r="G7" s="233"/>
      <c r="H7" s="233"/>
      <c r="I7" s="233"/>
      <c r="J7" s="233"/>
      <c r="K7" s="233"/>
      <c r="L7" s="233"/>
    </row>
    <row r="8" spans="1:13" ht="13.5" customHeight="1" thickBot="1">
      <c r="A8" s="8"/>
      <c r="B8" s="9"/>
      <c r="C8" s="9"/>
      <c r="D8" s="10"/>
      <c r="E8" s="10"/>
      <c r="F8" s="11"/>
      <c r="G8" s="11"/>
      <c r="H8" s="11"/>
      <c r="I8" s="11"/>
      <c r="J8" s="11"/>
      <c r="K8" s="11"/>
      <c r="L8" s="11"/>
    </row>
    <row r="9" spans="1:13" ht="21" thickBot="1">
      <c r="A9" s="362" t="s">
        <v>37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4"/>
    </row>
    <row r="10" spans="1:13" ht="31.5" customHeight="1">
      <c r="A10" s="340" t="s">
        <v>38</v>
      </c>
      <c r="B10" s="341" t="s">
        <v>39</v>
      </c>
      <c r="C10" s="341"/>
      <c r="D10" s="341"/>
      <c r="E10" s="341" t="s">
        <v>40</v>
      </c>
      <c r="F10" s="341"/>
      <c r="G10" s="341"/>
      <c r="H10" s="341" t="s">
        <v>41</v>
      </c>
      <c r="I10" s="341"/>
      <c r="J10" s="344" t="s">
        <v>42</v>
      </c>
      <c r="K10" s="351"/>
      <c r="L10" s="361"/>
    </row>
    <row r="11" spans="1:13" s="13" customFormat="1" ht="16.5" customHeight="1" thickBot="1">
      <c r="A11" s="342"/>
      <c r="B11" s="272" t="s">
        <v>43</v>
      </c>
      <c r="C11" s="272" t="s">
        <v>44</v>
      </c>
      <c r="D11" s="272" t="s">
        <v>45</v>
      </c>
      <c r="E11" s="272" t="s">
        <v>43</v>
      </c>
      <c r="F11" s="272" t="s">
        <v>44</v>
      </c>
      <c r="G11" s="272" t="s">
        <v>45</v>
      </c>
      <c r="H11" s="272" t="s">
        <v>43</v>
      </c>
      <c r="I11" s="272" t="s">
        <v>44</v>
      </c>
      <c r="J11" s="273" t="s">
        <v>43</v>
      </c>
      <c r="K11" s="272" t="s">
        <v>44</v>
      </c>
      <c r="L11" s="12" t="s">
        <v>45</v>
      </c>
    </row>
    <row r="12" spans="1:13">
      <c r="A12" s="14" t="s">
        <v>46</v>
      </c>
      <c r="B12" s="15"/>
      <c r="C12" s="15"/>
      <c r="D12" s="16">
        <f t="shared" ref="D12:D22" si="0">+B12+C12</f>
        <v>0</v>
      </c>
      <c r="E12" s="15"/>
      <c r="F12" s="15"/>
      <c r="G12" s="16">
        <f t="shared" ref="G12:G22" si="1">+E12+F12</f>
        <v>0</v>
      </c>
      <c r="H12" s="16"/>
      <c r="I12" s="15"/>
      <c r="J12" s="17">
        <f t="shared" ref="J12:J22" si="2">+E12*H12</f>
        <v>0</v>
      </c>
      <c r="K12" s="18">
        <f t="shared" ref="K12:K22" si="3">+F12*I12</f>
        <v>0</v>
      </c>
      <c r="L12" s="19">
        <f t="shared" ref="L12:L22" si="4">+J12+K12</f>
        <v>0</v>
      </c>
      <c r="M12" s="141">
        <v>20</v>
      </c>
    </row>
    <row r="13" spans="1:13">
      <c r="A13" s="20" t="s">
        <v>47</v>
      </c>
      <c r="B13" s="21"/>
      <c r="C13" s="21"/>
      <c r="D13" s="22">
        <f t="shared" si="0"/>
        <v>0</v>
      </c>
      <c r="E13" s="21"/>
      <c r="F13" s="21"/>
      <c r="G13" s="22">
        <f t="shared" si="1"/>
        <v>0</v>
      </c>
      <c r="H13" s="22"/>
      <c r="I13" s="21"/>
      <c r="J13" s="17">
        <f t="shared" si="2"/>
        <v>0</v>
      </c>
      <c r="K13" s="16">
        <f t="shared" si="3"/>
        <v>0</v>
      </c>
      <c r="L13" s="19">
        <f t="shared" si="4"/>
        <v>0</v>
      </c>
    </row>
    <row r="14" spans="1:13">
      <c r="A14" s="20" t="s">
        <v>48</v>
      </c>
      <c r="B14" s="21"/>
      <c r="C14" s="21"/>
      <c r="D14" s="22">
        <f t="shared" si="0"/>
        <v>0</v>
      </c>
      <c r="E14" s="21"/>
      <c r="F14" s="21"/>
      <c r="G14" s="22">
        <f t="shared" si="1"/>
        <v>0</v>
      </c>
      <c r="H14" s="22"/>
      <c r="I14" s="21"/>
      <c r="J14" s="17">
        <f t="shared" si="2"/>
        <v>0</v>
      </c>
      <c r="K14" s="16">
        <f t="shared" si="3"/>
        <v>0</v>
      </c>
      <c r="L14" s="19">
        <f t="shared" si="4"/>
        <v>0</v>
      </c>
    </row>
    <row r="15" spans="1:13">
      <c r="A15" s="20" t="s">
        <v>49</v>
      </c>
      <c r="B15" s="21"/>
      <c r="C15" s="21"/>
      <c r="D15" s="22">
        <f t="shared" si="0"/>
        <v>0</v>
      </c>
      <c r="E15" s="21"/>
      <c r="F15" s="21"/>
      <c r="G15" s="22">
        <f t="shared" si="1"/>
        <v>0</v>
      </c>
      <c r="H15" s="22"/>
      <c r="I15" s="21"/>
      <c r="J15" s="17">
        <f t="shared" si="2"/>
        <v>0</v>
      </c>
      <c r="K15" s="16">
        <f t="shared" si="3"/>
        <v>0</v>
      </c>
      <c r="L15" s="19">
        <f t="shared" si="4"/>
        <v>0</v>
      </c>
    </row>
    <row r="16" spans="1:13">
      <c r="A16" s="20" t="s">
        <v>50</v>
      </c>
      <c r="B16" s="21"/>
      <c r="C16" s="21"/>
      <c r="D16" s="22">
        <f t="shared" si="0"/>
        <v>0</v>
      </c>
      <c r="E16" s="21"/>
      <c r="F16" s="21"/>
      <c r="G16" s="22">
        <f t="shared" si="1"/>
        <v>0</v>
      </c>
      <c r="H16" s="22"/>
      <c r="I16" s="21"/>
      <c r="J16" s="17">
        <f t="shared" si="2"/>
        <v>0</v>
      </c>
      <c r="K16" s="16">
        <f t="shared" si="3"/>
        <v>0</v>
      </c>
      <c r="L16" s="19">
        <f t="shared" si="4"/>
        <v>0</v>
      </c>
    </row>
    <row r="17" spans="1:13">
      <c r="A17" s="20" t="s">
        <v>51</v>
      </c>
      <c r="B17" s="21"/>
      <c r="C17" s="21"/>
      <c r="D17" s="22">
        <f t="shared" si="0"/>
        <v>0</v>
      </c>
      <c r="E17" s="21"/>
      <c r="F17" s="21"/>
      <c r="G17" s="22">
        <f t="shared" si="1"/>
        <v>0</v>
      </c>
      <c r="H17" s="22"/>
      <c r="I17" s="21"/>
      <c r="J17" s="17">
        <f t="shared" si="2"/>
        <v>0</v>
      </c>
      <c r="K17" s="16">
        <f t="shared" si="3"/>
        <v>0</v>
      </c>
      <c r="L17" s="19">
        <f t="shared" si="4"/>
        <v>0</v>
      </c>
    </row>
    <row r="18" spans="1:13">
      <c r="A18" s="20" t="s">
        <v>52</v>
      </c>
      <c r="B18" s="21"/>
      <c r="C18" s="21"/>
      <c r="D18" s="22">
        <f t="shared" si="0"/>
        <v>0</v>
      </c>
      <c r="E18" s="21"/>
      <c r="F18" s="21"/>
      <c r="G18" s="22">
        <f t="shared" si="1"/>
        <v>0</v>
      </c>
      <c r="H18" s="22"/>
      <c r="I18" s="21"/>
      <c r="J18" s="17">
        <f t="shared" si="2"/>
        <v>0</v>
      </c>
      <c r="K18" s="16">
        <f t="shared" si="3"/>
        <v>0</v>
      </c>
      <c r="L18" s="19">
        <f t="shared" si="4"/>
        <v>0</v>
      </c>
    </row>
    <row r="19" spans="1:13">
      <c r="A19" s="20" t="s">
        <v>53</v>
      </c>
      <c r="B19" s="21"/>
      <c r="C19" s="21"/>
      <c r="D19" s="22">
        <f t="shared" si="0"/>
        <v>0</v>
      </c>
      <c r="E19" s="21"/>
      <c r="F19" s="21"/>
      <c r="G19" s="22">
        <f t="shared" si="1"/>
        <v>0</v>
      </c>
      <c r="H19" s="22"/>
      <c r="I19" s="21"/>
      <c r="J19" s="17">
        <f t="shared" si="2"/>
        <v>0</v>
      </c>
      <c r="K19" s="16">
        <f t="shared" si="3"/>
        <v>0</v>
      </c>
      <c r="L19" s="19">
        <f t="shared" si="4"/>
        <v>0</v>
      </c>
    </row>
    <row r="20" spans="1:13">
      <c r="A20" s="20" t="s">
        <v>54</v>
      </c>
      <c r="B20" s="21"/>
      <c r="C20" s="21"/>
      <c r="D20" s="22">
        <f t="shared" si="0"/>
        <v>0</v>
      </c>
      <c r="E20" s="21"/>
      <c r="F20" s="21"/>
      <c r="G20" s="22">
        <f t="shared" si="1"/>
        <v>0</v>
      </c>
      <c r="H20" s="22"/>
      <c r="I20" s="21"/>
      <c r="J20" s="17">
        <f t="shared" si="2"/>
        <v>0</v>
      </c>
      <c r="K20" s="16">
        <f t="shared" si="3"/>
        <v>0</v>
      </c>
      <c r="L20" s="19">
        <f t="shared" si="4"/>
        <v>0</v>
      </c>
    </row>
    <row r="21" spans="1:13">
      <c r="A21" s="20" t="s">
        <v>55</v>
      </c>
      <c r="B21" s="21"/>
      <c r="C21" s="21"/>
      <c r="D21" s="22">
        <f t="shared" si="0"/>
        <v>0</v>
      </c>
      <c r="E21" s="21"/>
      <c r="F21" s="21"/>
      <c r="G21" s="22">
        <f t="shared" si="1"/>
        <v>0</v>
      </c>
      <c r="H21" s="22"/>
      <c r="I21" s="21"/>
      <c r="J21" s="17">
        <f t="shared" si="2"/>
        <v>0</v>
      </c>
      <c r="K21" s="16">
        <f t="shared" si="3"/>
        <v>0</v>
      </c>
      <c r="L21" s="19">
        <f t="shared" si="4"/>
        <v>0</v>
      </c>
    </row>
    <row r="22" spans="1:13" ht="13.5" thickBot="1">
      <c r="A22" s="23" t="s">
        <v>56</v>
      </c>
      <c r="B22" s="24"/>
      <c r="C22" s="24"/>
      <c r="D22" s="25">
        <f t="shared" si="0"/>
        <v>0</v>
      </c>
      <c r="E22" s="24"/>
      <c r="F22" s="24"/>
      <c r="G22" s="25">
        <f t="shared" si="1"/>
        <v>0</v>
      </c>
      <c r="H22" s="25"/>
      <c r="I22" s="24"/>
      <c r="J22" s="17">
        <f t="shared" si="2"/>
        <v>0</v>
      </c>
      <c r="K22" s="16">
        <f t="shared" si="3"/>
        <v>0</v>
      </c>
      <c r="L22" s="19">
        <f t="shared" si="4"/>
        <v>0</v>
      </c>
    </row>
    <row r="23" spans="1:13" ht="13.5" thickBot="1">
      <c r="A23" s="237" t="s">
        <v>57</v>
      </c>
      <c r="B23" s="238">
        <f t="shared" ref="B23:G23" si="5">SUM(B12:B22)</f>
        <v>0</v>
      </c>
      <c r="C23" s="238">
        <f t="shared" si="5"/>
        <v>0</v>
      </c>
      <c r="D23" s="238">
        <f t="shared" si="5"/>
        <v>0</v>
      </c>
      <c r="E23" s="238">
        <f t="shared" si="5"/>
        <v>0</v>
      </c>
      <c r="F23" s="238">
        <f t="shared" si="5"/>
        <v>0</v>
      </c>
      <c r="G23" s="238">
        <f t="shared" si="5"/>
        <v>0</v>
      </c>
      <c r="H23" s="239"/>
      <c r="I23" s="239"/>
      <c r="J23" s="239"/>
      <c r="K23" s="239"/>
      <c r="L23" s="240">
        <f>SUM(L12:L22)</f>
        <v>0</v>
      </c>
      <c r="M23" s="142"/>
    </row>
    <row r="24" spans="1:13" ht="16.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3" ht="13.5" thickBot="1">
      <c r="A25" s="31"/>
      <c r="B25" s="31"/>
      <c r="C25" s="31"/>
      <c r="D25" s="31"/>
      <c r="E25" s="29"/>
      <c r="F25" s="30"/>
      <c r="G25" s="30"/>
      <c r="H25" s="30"/>
      <c r="I25" s="30"/>
      <c r="J25" s="30"/>
      <c r="K25" s="30"/>
      <c r="L25" s="30"/>
    </row>
    <row r="26" spans="1:13" ht="35.25" customHeight="1" thickBot="1">
      <c r="A26" s="362" t="s">
        <v>58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4"/>
    </row>
    <row r="27" spans="1:13" ht="16.5" customHeight="1">
      <c r="A27" s="340" t="s">
        <v>59</v>
      </c>
      <c r="B27" s="341" t="s">
        <v>60</v>
      </c>
      <c r="C27" s="341"/>
      <c r="D27" s="341"/>
      <c r="E27" s="368" t="s">
        <v>61</v>
      </c>
      <c r="F27" s="369"/>
      <c r="G27" s="369"/>
      <c r="H27" s="370"/>
      <c r="I27" s="341" t="s">
        <v>62</v>
      </c>
      <c r="J27" s="365" t="s">
        <v>63</v>
      </c>
      <c r="K27" s="365" t="s">
        <v>64</v>
      </c>
      <c r="L27" s="367" t="s">
        <v>65</v>
      </c>
    </row>
    <row r="28" spans="1:13" ht="45.75" customHeight="1" thickBot="1">
      <c r="A28" s="342"/>
      <c r="B28" s="272" t="s">
        <v>66</v>
      </c>
      <c r="C28" s="272" t="s">
        <v>67</v>
      </c>
      <c r="D28" s="272" t="s">
        <v>68</v>
      </c>
      <c r="E28" s="272" t="s">
        <v>66</v>
      </c>
      <c r="F28" s="272" t="s">
        <v>67</v>
      </c>
      <c r="G28" s="272" t="s">
        <v>69</v>
      </c>
      <c r="H28" s="272" t="s">
        <v>70</v>
      </c>
      <c r="I28" s="343"/>
      <c r="J28" s="366"/>
      <c r="K28" s="366"/>
      <c r="L28" s="332"/>
    </row>
    <row r="29" spans="1:13">
      <c r="A29" s="32" t="s">
        <v>71</v>
      </c>
      <c r="B29" s="21"/>
      <c r="C29" s="21"/>
      <c r="D29" s="22"/>
      <c r="E29" s="21"/>
      <c r="F29" s="21"/>
      <c r="G29" s="22"/>
      <c r="H29" s="22"/>
      <c r="I29" s="22"/>
      <c r="J29" s="21"/>
      <c r="K29" s="21"/>
      <c r="L29" s="33"/>
    </row>
    <row r="30" spans="1:13">
      <c r="A30" s="32" t="s">
        <v>72</v>
      </c>
      <c r="B30" s="21"/>
      <c r="C30" s="21"/>
      <c r="D30" s="22"/>
      <c r="E30" s="21"/>
      <c r="F30" s="21"/>
      <c r="G30" s="22"/>
      <c r="H30" s="22"/>
      <c r="I30" s="22"/>
      <c r="J30" s="21"/>
      <c r="K30" s="21"/>
      <c r="L30" s="33"/>
    </row>
    <row r="31" spans="1:13">
      <c r="A31" s="32" t="s">
        <v>73</v>
      </c>
      <c r="B31" s="21"/>
      <c r="C31" s="21"/>
      <c r="D31" s="22"/>
      <c r="E31" s="21"/>
      <c r="F31" s="21"/>
      <c r="G31" s="22"/>
      <c r="H31" s="22"/>
      <c r="I31" s="22"/>
      <c r="J31" s="21"/>
      <c r="K31" s="21"/>
      <c r="L31" s="33"/>
    </row>
    <row r="32" spans="1:13">
      <c r="A32" s="32" t="s">
        <v>46</v>
      </c>
      <c r="B32" s="21"/>
      <c r="C32" s="21"/>
      <c r="D32" s="22"/>
      <c r="E32" s="21"/>
      <c r="F32" s="21"/>
      <c r="G32" s="22"/>
      <c r="H32" s="22"/>
      <c r="I32" s="22"/>
      <c r="J32" s="21"/>
      <c r="K32" s="21"/>
      <c r="L32" s="33"/>
    </row>
    <row r="33" spans="1:12">
      <c r="A33" s="34" t="s">
        <v>47</v>
      </c>
      <c r="B33" s="21"/>
      <c r="C33" s="21"/>
      <c r="D33" s="22"/>
      <c r="E33" s="21"/>
      <c r="F33" s="21"/>
      <c r="G33" s="22"/>
      <c r="H33" s="22"/>
      <c r="I33" s="22"/>
      <c r="J33" s="21"/>
      <c r="K33" s="21"/>
      <c r="L33" s="33"/>
    </row>
    <row r="34" spans="1:12">
      <c r="A34" s="34" t="s">
        <v>48</v>
      </c>
      <c r="B34" s="21"/>
      <c r="C34" s="21"/>
      <c r="D34" s="22"/>
      <c r="E34" s="21"/>
      <c r="F34" s="21"/>
      <c r="G34" s="22"/>
      <c r="H34" s="22"/>
      <c r="I34" s="22"/>
      <c r="J34" s="21"/>
      <c r="K34" s="21"/>
      <c r="L34" s="33"/>
    </row>
    <row r="35" spans="1:12">
      <c r="A35" s="34" t="s">
        <v>49</v>
      </c>
      <c r="B35" s="21"/>
      <c r="C35" s="21"/>
      <c r="D35" s="22"/>
      <c r="E35" s="21"/>
      <c r="F35" s="21"/>
      <c r="G35" s="22"/>
      <c r="H35" s="22"/>
      <c r="I35" s="22"/>
      <c r="J35" s="21"/>
      <c r="K35" s="21"/>
      <c r="L35" s="33"/>
    </row>
    <row r="36" spans="1:12">
      <c r="A36" s="34" t="s">
        <v>50</v>
      </c>
      <c r="B36" s="21"/>
      <c r="C36" s="21"/>
      <c r="D36" s="22"/>
      <c r="E36" s="21"/>
      <c r="F36" s="21"/>
      <c r="G36" s="22"/>
      <c r="H36" s="22"/>
      <c r="I36" s="22"/>
      <c r="J36" s="21"/>
      <c r="K36" s="21"/>
      <c r="L36" s="33"/>
    </row>
    <row r="37" spans="1:12">
      <c r="A37" s="34" t="s">
        <v>51</v>
      </c>
      <c r="B37" s="21"/>
      <c r="C37" s="21"/>
      <c r="D37" s="22"/>
      <c r="E37" s="21"/>
      <c r="F37" s="21"/>
      <c r="G37" s="22"/>
      <c r="H37" s="22"/>
      <c r="I37" s="22"/>
      <c r="J37" s="21"/>
      <c r="K37" s="21"/>
      <c r="L37" s="33"/>
    </row>
    <row r="38" spans="1:12">
      <c r="A38" s="34" t="s">
        <v>74</v>
      </c>
      <c r="B38" s="21"/>
      <c r="C38" s="21"/>
      <c r="D38" s="22"/>
      <c r="E38" s="21"/>
      <c r="F38" s="21"/>
      <c r="G38" s="22"/>
      <c r="H38" s="22"/>
      <c r="I38" s="22"/>
      <c r="J38" s="21"/>
      <c r="K38" s="21"/>
      <c r="L38" s="33"/>
    </row>
    <row r="39" spans="1:12">
      <c r="A39" s="34" t="s">
        <v>53</v>
      </c>
      <c r="B39" s="21"/>
      <c r="C39" s="21"/>
      <c r="D39" s="22"/>
      <c r="E39" s="21"/>
      <c r="F39" s="21"/>
      <c r="G39" s="22"/>
      <c r="H39" s="22"/>
      <c r="I39" s="22"/>
      <c r="J39" s="21"/>
      <c r="K39" s="21"/>
      <c r="L39" s="33"/>
    </row>
    <row r="40" spans="1:12">
      <c r="A40" s="34" t="s">
        <v>54</v>
      </c>
      <c r="B40" s="21"/>
      <c r="C40" s="21"/>
      <c r="D40" s="22"/>
      <c r="E40" s="21"/>
      <c r="F40" s="21"/>
      <c r="G40" s="22"/>
      <c r="H40" s="22"/>
      <c r="I40" s="22"/>
      <c r="J40" s="21"/>
      <c r="K40" s="21"/>
      <c r="L40" s="33"/>
    </row>
    <row r="41" spans="1:12">
      <c r="A41" s="34" t="s">
        <v>75</v>
      </c>
      <c r="B41" s="21"/>
      <c r="C41" s="21"/>
      <c r="D41" s="22"/>
      <c r="E41" s="21"/>
      <c r="F41" s="21"/>
      <c r="G41" s="22"/>
      <c r="H41" s="22"/>
      <c r="I41" s="22"/>
      <c r="J41" s="21"/>
      <c r="K41" s="21"/>
      <c r="L41" s="33"/>
    </row>
    <row r="42" spans="1:12" ht="13.5" thickBot="1">
      <c r="A42" s="35" t="s">
        <v>56</v>
      </c>
      <c r="B42" s="24"/>
      <c r="C42" s="24"/>
      <c r="D42" s="25"/>
      <c r="E42" s="24"/>
      <c r="F42" s="24"/>
      <c r="G42" s="25"/>
      <c r="H42" s="25"/>
      <c r="I42" s="25"/>
      <c r="J42" s="24"/>
      <c r="K42" s="24"/>
      <c r="L42" s="36"/>
    </row>
    <row r="43" spans="1:12" ht="13.5" thickBot="1">
      <c r="A43" s="26" t="s">
        <v>76</v>
      </c>
      <c r="B43" s="27"/>
      <c r="C43" s="27"/>
      <c r="D43" s="27"/>
      <c r="E43" s="135">
        <f>SUM(E32:E42)</f>
        <v>0</v>
      </c>
      <c r="F43" s="135">
        <f>SUM(F32:F42)</f>
        <v>0</v>
      </c>
      <c r="G43" s="135">
        <f>SUM(G32:G42)</f>
        <v>0</v>
      </c>
      <c r="H43" s="135"/>
      <c r="I43" s="135"/>
      <c r="J43" s="135"/>
      <c r="K43" s="135"/>
      <c r="L43" s="28">
        <f>SUM(L32:L42)</f>
        <v>0</v>
      </c>
    </row>
    <row r="44" spans="1:12">
      <c r="A44" s="140" t="s">
        <v>71</v>
      </c>
      <c r="B44" s="15"/>
      <c r="C44" s="16"/>
      <c r="D44" s="139"/>
      <c r="E44" s="15"/>
      <c r="F44" s="16"/>
      <c r="G44" s="139"/>
      <c r="H44" s="139"/>
      <c r="I44" s="139"/>
      <c r="J44" s="139"/>
      <c r="K44" s="139"/>
      <c r="L44" s="138"/>
    </row>
    <row r="45" spans="1:12">
      <c r="A45" s="32" t="s">
        <v>72</v>
      </c>
      <c r="B45" s="21"/>
      <c r="C45" s="22"/>
      <c r="D45" s="137"/>
      <c r="E45" s="21"/>
      <c r="F45" s="22"/>
      <c r="G45" s="137"/>
      <c r="H45" s="137"/>
      <c r="I45" s="137"/>
      <c r="J45" s="137"/>
      <c r="K45" s="137"/>
      <c r="L45" s="33"/>
    </row>
    <row r="46" spans="1:12">
      <c r="A46" s="32" t="s">
        <v>73</v>
      </c>
      <c r="B46" s="21"/>
      <c r="C46" s="22"/>
      <c r="D46" s="137"/>
      <c r="E46" s="21"/>
      <c r="F46" s="22"/>
      <c r="G46" s="137"/>
      <c r="H46" s="137"/>
      <c r="I46" s="137"/>
      <c r="J46" s="137"/>
      <c r="K46" s="137"/>
      <c r="L46" s="33"/>
    </row>
    <row r="47" spans="1:12">
      <c r="A47" s="32" t="s">
        <v>46</v>
      </c>
      <c r="B47" s="21"/>
      <c r="C47" s="22"/>
      <c r="D47" s="137"/>
      <c r="E47" s="21"/>
      <c r="F47" s="22"/>
      <c r="G47" s="137"/>
      <c r="H47" s="137"/>
      <c r="I47" s="137"/>
      <c r="J47" s="137"/>
      <c r="K47" s="137"/>
      <c r="L47" s="33"/>
    </row>
    <row r="48" spans="1:12">
      <c r="A48" s="34" t="s">
        <v>47</v>
      </c>
      <c r="B48" s="21"/>
      <c r="C48" s="22"/>
      <c r="D48" s="137"/>
      <c r="E48" s="21"/>
      <c r="F48" s="22"/>
      <c r="G48" s="137"/>
      <c r="H48" s="137"/>
      <c r="I48" s="137"/>
      <c r="J48" s="137"/>
      <c r="K48" s="137"/>
      <c r="L48" s="33"/>
    </row>
    <row r="49" spans="1:12">
      <c r="A49" s="34" t="s">
        <v>48</v>
      </c>
      <c r="B49" s="21"/>
      <c r="C49" s="22"/>
      <c r="D49" s="137"/>
      <c r="E49" s="21"/>
      <c r="F49" s="22"/>
      <c r="G49" s="137"/>
      <c r="H49" s="137"/>
      <c r="I49" s="137"/>
      <c r="J49" s="137"/>
      <c r="K49" s="137"/>
      <c r="L49" s="33"/>
    </row>
    <row r="50" spans="1:12">
      <c r="A50" s="34" t="s">
        <v>49</v>
      </c>
      <c r="B50" s="21"/>
      <c r="C50" s="22"/>
      <c r="D50" s="137"/>
      <c r="E50" s="21"/>
      <c r="F50" s="22"/>
      <c r="G50" s="137"/>
      <c r="H50" s="137"/>
      <c r="I50" s="137"/>
      <c r="J50" s="137"/>
      <c r="K50" s="137"/>
      <c r="L50" s="33"/>
    </row>
    <row r="51" spans="1:12">
      <c r="A51" s="34" t="s">
        <v>50</v>
      </c>
      <c r="B51" s="21"/>
      <c r="C51" s="22"/>
      <c r="D51" s="137"/>
      <c r="E51" s="21"/>
      <c r="F51" s="22"/>
      <c r="G51" s="137"/>
      <c r="H51" s="137"/>
      <c r="I51" s="137"/>
      <c r="J51" s="137"/>
      <c r="K51" s="137"/>
      <c r="L51" s="33"/>
    </row>
    <row r="52" spans="1:12">
      <c r="A52" s="34" t="s">
        <v>51</v>
      </c>
      <c r="B52" s="21"/>
      <c r="C52" s="22"/>
      <c r="D52" s="137"/>
      <c r="E52" s="21"/>
      <c r="F52" s="22"/>
      <c r="G52" s="137"/>
      <c r="H52" s="137"/>
      <c r="I52" s="137"/>
      <c r="J52" s="137"/>
      <c r="K52" s="137"/>
      <c r="L52" s="33"/>
    </row>
    <row r="53" spans="1:12">
      <c r="A53" s="34" t="s">
        <v>74</v>
      </c>
      <c r="B53" s="21"/>
      <c r="C53" s="22"/>
      <c r="D53" s="137"/>
      <c r="E53" s="21"/>
      <c r="F53" s="22"/>
      <c r="G53" s="137"/>
      <c r="H53" s="137"/>
      <c r="I53" s="137"/>
      <c r="J53" s="137"/>
      <c r="K53" s="137"/>
      <c r="L53" s="33"/>
    </row>
    <row r="54" spans="1:12">
      <c r="A54" s="34" t="s">
        <v>53</v>
      </c>
      <c r="B54" s="21"/>
      <c r="C54" s="22"/>
      <c r="D54" s="137"/>
      <c r="E54" s="21"/>
      <c r="F54" s="22"/>
      <c r="G54" s="137"/>
      <c r="H54" s="137"/>
      <c r="I54" s="137"/>
      <c r="J54" s="137"/>
      <c r="K54" s="137"/>
      <c r="L54" s="33"/>
    </row>
    <row r="55" spans="1:12">
      <c r="A55" s="34" t="s">
        <v>54</v>
      </c>
      <c r="B55" s="21"/>
      <c r="C55" s="22"/>
      <c r="D55" s="137"/>
      <c r="E55" s="21"/>
      <c r="F55" s="22"/>
      <c r="G55" s="137"/>
      <c r="H55" s="137"/>
      <c r="I55" s="137"/>
      <c r="J55" s="137"/>
      <c r="K55" s="137"/>
      <c r="L55" s="33"/>
    </row>
    <row r="56" spans="1:12">
      <c r="A56" s="34" t="s">
        <v>75</v>
      </c>
      <c r="B56" s="21"/>
      <c r="C56" s="22"/>
      <c r="D56" s="137"/>
      <c r="E56" s="21"/>
      <c r="F56" s="22"/>
      <c r="G56" s="137"/>
      <c r="H56" s="137"/>
      <c r="I56" s="137"/>
      <c r="J56" s="137"/>
      <c r="K56" s="137"/>
      <c r="L56" s="33"/>
    </row>
    <row r="57" spans="1:12" ht="13.5" thickBot="1">
      <c r="A57" s="35" t="s">
        <v>56</v>
      </c>
      <c r="B57" s="24"/>
      <c r="C57" s="25"/>
      <c r="D57" s="136"/>
      <c r="E57" s="24"/>
      <c r="F57" s="25"/>
      <c r="G57" s="136"/>
      <c r="H57" s="136"/>
      <c r="I57" s="136"/>
      <c r="J57" s="136"/>
      <c r="K57" s="136"/>
      <c r="L57" s="36"/>
    </row>
    <row r="58" spans="1:12" ht="13.5" thickBot="1">
      <c r="A58" s="26" t="s">
        <v>77</v>
      </c>
      <c r="B58" s="27"/>
      <c r="C58" s="27"/>
      <c r="D58" s="27"/>
      <c r="E58" s="135">
        <f t="shared" ref="E58:G59" si="6">SUM(E44:E57)</f>
        <v>0</v>
      </c>
      <c r="F58" s="135">
        <f t="shared" si="6"/>
        <v>0</v>
      </c>
      <c r="G58" s="135">
        <f t="shared" si="6"/>
        <v>0</v>
      </c>
      <c r="H58" s="135"/>
      <c r="I58" s="135"/>
      <c r="J58" s="135">
        <f t="shared" ref="J58:L59" si="7">SUM(J44:J57)</f>
        <v>0</v>
      </c>
      <c r="K58" s="135">
        <f t="shared" si="7"/>
        <v>0</v>
      </c>
      <c r="L58" s="28">
        <f t="shared" si="7"/>
        <v>0</v>
      </c>
    </row>
    <row r="59" spans="1:12" ht="24.75" customHeight="1" thickBot="1">
      <c r="A59" s="329" t="s">
        <v>78</v>
      </c>
      <c r="B59" s="330"/>
      <c r="C59" s="330"/>
      <c r="D59" s="348"/>
      <c r="E59" s="234">
        <f t="shared" si="6"/>
        <v>0</v>
      </c>
      <c r="F59" s="234">
        <f t="shared" si="6"/>
        <v>0</v>
      </c>
      <c r="G59" s="234">
        <f t="shared" si="6"/>
        <v>0</v>
      </c>
      <c r="H59" s="234"/>
      <c r="I59" s="234"/>
      <c r="J59" s="234">
        <f t="shared" si="7"/>
        <v>0</v>
      </c>
      <c r="K59" s="235">
        <f t="shared" si="7"/>
        <v>0</v>
      </c>
      <c r="L59" s="236">
        <f t="shared" si="7"/>
        <v>0</v>
      </c>
    </row>
    <row r="60" spans="1:12">
      <c r="A60" s="37"/>
      <c r="B60" s="37"/>
      <c r="C60" s="37"/>
      <c r="D60" s="37"/>
      <c r="E60" s="29"/>
      <c r="F60" s="30"/>
      <c r="G60" s="30"/>
      <c r="H60" s="30"/>
      <c r="I60" s="30"/>
      <c r="J60" s="30"/>
      <c r="K60" s="30"/>
      <c r="L60" s="30"/>
    </row>
    <row r="61" spans="1:12" ht="13.5" thickBo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s="39" customFormat="1" ht="24.75" customHeight="1" thickBot="1">
      <c r="A62" s="324" t="s">
        <v>79</v>
      </c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6"/>
    </row>
    <row r="63" spans="1:12" ht="15.75" customHeight="1">
      <c r="A63" s="350" t="s">
        <v>80</v>
      </c>
      <c r="B63" s="352"/>
      <c r="C63" s="344" t="s">
        <v>81</v>
      </c>
      <c r="D63" s="345"/>
      <c r="E63" s="346"/>
      <c r="F63" s="344" t="s">
        <v>82</v>
      </c>
      <c r="G63" s="345"/>
      <c r="H63" s="346"/>
      <c r="I63" s="344" t="s">
        <v>83</v>
      </c>
      <c r="J63" s="345"/>
      <c r="K63" s="346"/>
      <c r="L63" s="331" t="s">
        <v>84</v>
      </c>
    </row>
    <row r="64" spans="1:12" ht="26.25" thickBot="1">
      <c r="A64" s="353"/>
      <c r="B64" s="355"/>
      <c r="C64" s="273" t="s">
        <v>85</v>
      </c>
      <c r="D64" s="273" t="s">
        <v>86</v>
      </c>
      <c r="E64" s="273" t="s">
        <v>87</v>
      </c>
      <c r="F64" s="273" t="s">
        <v>88</v>
      </c>
      <c r="G64" s="273" t="s">
        <v>89</v>
      </c>
      <c r="H64" s="273" t="s">
        <v>90</v>
      </c>
      <c r="I64" s="273" t="s">
        <v>91</v>
      </c>
      <c r="J64" s="273" t="s">
        <v>92</v>
      </c>
      <c r="K64" s="273" t="s">
        <v>93</v>
      </c>
      <c r="L64" s="332"/>
    </row>
    <row r="65" spans="1:12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2"/>
    </row>
    <row r="66" spans="1:12">
      <c r="A66" s="43" t="s">
        <v>94</v>
      </c>
      <c r="B66" s="44"/>
      <c r="C66" s="45"/>
      <c r="D66" s="46"/>
      <c r="E66" s="48">
        <f>+D66*C66</f>
        <v>0</v>
      </c>
      <c r="F66" s="48"/>
      <c r="G66" s="46"/>
      <c r="H66" s="47"/>
      <c r="I66" s="48"/>
      <c r="J66" s="48"/>
      <c r="K66" s="47"/>
      <c r="L66" s="49">
        <f>+E66</f>
        <v>0</v>
      </c>
    </row>
    <row r="67" spans="1:12">
      <c r="A67" s="43" t="s">
        <v>95</v>
      </c>
      <c r="B67" s="44"/>
      <c r="C67" s="45"/>
      <c r="D67" s="46"/>
      <c r="E67" s="48">
        <f t="shared" ref="E67:E74" si="8">+D67*C67</f>
        <v>0</v>
      </c>
      <c r="F67" s="48"/>
      <c r="G67" s="46"/>
      <c r="H67" s="47"/>
      <c r="I67" s="48"/>
      <c r="J67" s="48"/>
      <c r="K67" s="47"/>
      <c r="L67" s="49">
        <f t="shared" ref="L67:L74" si="9">+E67</f>
        <v>0</v>
      </c>
    </row>
    <row r="68" spans="1:12">
      <c r="A68" s="43" t="s">
        <v>96</v>
      </c>
      <c r="B68" s="44"/>
      <c r="C68" s="45"/>
      <c r="D68" s="46"/>
      <c r="E68" s="48">
        <f t="shared" si="8"/>
        <v>0</v>
      </c>
      <c r="F68" s="48"/>
      <c r="G68" s="46"/>
      <c r="H68" s="47"/>
      <c r="I68" s="48"/>
      <c r="J68" s="48"/>
      <c r="K68" s="47"/>
      <c r="L68" s="49">
        <f t="shared" si="9"/>
        <v>0</v>
      </c>
    </row>
    <row r="69" spans="1:12">
      <c r="A69" s="43" t="s">
        <v>97</v>
      </c>
      <c r="B69" s="44"/>
      <c r="C69" s="45"/>
      <c r="D69" s="46"/>
      <c r="E69" s="48">
        <f t="shared" si="8"/>
        <v>0</v>
      </c>
      <c r="F69" s="48"/>
      <c r="G69" s="46"/>
      <c r="H69" s="47"/>
      <c r="I69" s="48"/>
      <c r="J69" s="48"/>
      <c r="K69" s="47"/>
      <c r="L69" s="49">
        <f t="shared" si="9"/>
        <v>0</v>
      </c>
    </row>
    <row r="70" spans="1:12">
      <c r="A70" s="43" t="s">
        <v>98</v>
      </c>
      <c r="B70" s="44"/>
      <c r="C70" s="45"/>
      <c r="D70" s="46"/>
      <c r="E70" s="48">
        <f t="shared" si="8"/>
        <v>0</v>
      </c>
      <c r="F70" s="48"/>
      <c r="G70" s="46"/>
      <c r="H70" s="47"/>
      <c r="I70" s="48"/>
      <c r="J70" s="48"/>
      <c r="K70" s="47"/>
      <c r="L70" s="49">
        <f t="shared" si="9"/>
        <v>0</v>
      </c>
    </row>
    <row r="71" spans="1:12">
      <c r="A71" s="43" t="s">
        <v>99</v>
      </c>
      <c r="B71" s="44"/>
      <c r="C71" s="45"/>
      <c r="D71" s="46"/>
      <c r="E71" s="48">
        <f t="shared" si="8"/>
        <v>0</v>
      </c>
      <c r="F71" s="48"/>
      <c r="G71" s="46"/>
      <c r="H71" s="47"/>
      <c r="I71" s="48"/>
      <c r="J71" s="48"/>
      <c r="K71" s="47"/>
      <c r="L71" s="49">
        <f t="shared" si="9"/>
        <v>0</v>
      </c>
    </row>
    <row r="72" spans="1:12">
      <c r="A72" s="43" t="s">
        <v>100</v>
      </c>
      <c r="B72" s="44"/>
      <c r="C72" s="45"/>
      <c r="D72" s="46"/>
      <c r="E72" s="48">
        <f t="shared" si="8"/>
        <v>0</v>
      </c>
      <c r="F72" s="48"/>
      <c r="G72" s="46"/>
      <c r="H72" s="47"/>
      <c r="I72" s="48"/>
      <c r="J72" s="48"/>
      <c r="K72" s="47"/>
      <c r="L72" s="49">
        <f t="shared" si="9"/>
        <v>0</v>
      </c>
    </row>
    <row r="73" spans="1:12">
      <c r="A73" s="43" t="s">
        <v>101</v>
      </c>
      <c r="B73" s="44"/>
      <c r="C73" s="45"/>
      <c r="D73" s="46"/>
      <c r="E73" s="48">
        <f t="shared" si="8"/>
        <v>0</v>
      </c>
      <c r="F73" s="48"/>
      <c r="G73" s="46"/>
      <c r="H73" s="47"/>
      <c r="I73" s="48"/>
      <c r="J73" s="48"/>
      <c r="K73" s="47"/>
      <c r="L73" s="49">
        <f t="shared" si="9"/>
        <v>0</v>
      </c>
    </row>
    <row r="74" spans="1:12" ht="13.5" thickBot="1">
      <c r="A74" s="50" t="s">
        <v>102</v>
      </c>
      <c r="B74" s="51"/>
      <c r="C74" s="52"/>
      <c r="D74" s="53"/>
      <c r="E74" s="48">
        <f t="shared" si="8"/>
        <v>0</v>
      </c>
      <c r="F74" s="55"/>
      <c r="G74" s="53"/>
      <c r="H74" s="54"/>
      <c r="I74" s="55"/>
      <c r="J74" s="55"/>
      <c r="K74" s="54"/>
      <c r="L74" s="49">
        <f t="shared" si="9"/>
        <v>0</v>
      </c>
    </row>
    <row r="75" spans="1:12" ht="16.5" customHeight="1" thickBot="1">
      <c r="A75" s="327" t="s">
        <v>103</v>
      </c>
      <c r="B75" s="328"/>
      <c r="C75" s="27"/>
      <c r="D75" s="27"/>
      <c r="E75" s="27"/>
      <c r="F75" s="27"/>
      <c r="G75" s="27"/>
      <c r="H75" s="27"/>
      <c r="I75" s="27"/>
      <c r="J75" s="27"/>
      <c r="K75" s="56"/>
      <c r="L75" s="28">
        <f>SUM(L66:L74)</f>
        <v>0</v>
      </c>
    </row>
    <row r="76" spans="1:12">
      <c r="A76" s="57" t="s">
        <v>104</v>
      </c>
      <c r="B76" s="58"/>
      <c r="C76" s="59"/>
      <c r="D76" s="59"/>
      <c r="E76" s="60"/>
      <c r="F76" s="61"/>
      <c r="G76" s="59"/>
      <c r="H76" s="48">
        <f t="shared" ref="H76:H85" si="10">+G76*F76</f>
        <v>0</v>
      </c>
      <c r="I76" s="61"/>
      <c r="J76" s="61"/>
      <c r="K76" s="60"/>
      <c r="L76" s="62">
        <f>+H76</f>
        <v>0</v>
      </c>
    </row>
    <row r="77" spans="1:12">
      <c r="A77" s="63" t="s">
        <v>105</v>
      </c>
      <c r="B77" s="64"/>
      <c r="C77" s="46"/>
      <c r="D77" s="46"/>
      <c r="E77" s="47"/>
      <c r="F77" s="48"/>
      <c r="G77" s="46"/>
      <c r="H77" s="48">
        <f t="shared" si="10"/>
        <v>0</v>
      </c>
      <c r="I77" s="48"/>
      <c r="J77" s="48"/>
      <c r="K77" s="47"/>
      <c r="L77" s="62">
        <f t="shared" ref="L77:L85" si="11">+H77</f>
        <v>0</v>
      </c>
    </row>
    <row r="78" spans="1:12">
      <c r="A78" s="63" t="s">
        <v>106</v>
      </c>
      <c r="B78" s="64"/>
      <c r="C78" s="46"/>
      <c r="D78" s="46"/>
      <c r="E78" s="47"/>
      <c r="F78" s="48"/>
      <c r="G78" s="46"/>
      <c r="H78" s="48">
        <f t="shared" si="10"/>
        <v>0</v>
      </c>
      <c r="I78" s="48"/>
      <c r="J78" s="48"/>
      <c r="K78" s="47"/>
      <c r="L78" s="62">
        <f t="shared" si="11"/>
        <v>0</v>
      </c>
    </row>
    <row r="79" spans="1:12">
      <c r="A79" s="63" t="s">
        <v>107</v>
      </c>
      <c r="B79" s="64"/>
      <c r="C79" s="46"/>
      <c r="D79" s="46"/>
      <c r="E79" s="47"/>
      <c r="F79" s="48"/>
      <c r="G79" s="46"/>
      <c r="H79" s="48">
        <f t="shared" si="10"/>
        <v>0</v>
      </c>
      <c r="I79" s="48"/>
      <c r="J79" s="48"/>
      <c r="K79" s="47"/>
      <c r="L79" s="62">
        <f t="shared" si="11"/>
        <v>0</v>
      </c>
    </row>
    <row r="80" spans="1:12">
      <c r="A80" s="63" t="s">
        <v>108</v>
      </c>
      <c r="B80" s="64"/>
      <c r="C80" s="46"/>
      <c r="D80" s="46"/>
      <c r="E80" s="47"/>
      <c r="F80" s="48"/>
      <c r="G80" s="46"/>
      <c r="H80" s="48">
        <f t="shared" si="10"/>
        <v>0</v>
      </c>
      <c r="I80" s="48"/>
      <c r="J80" s="48"/>
      <c r="K80" s="47"/>
      <c r="L80" s="62">
        <f t="shared" si="11"/>
        <v>0</v>
      </c>
    </row>
    <row r="81" spans="1:12">
      <c r="A81" s="63" t="s">
        <v>109</v>
      </c>
      <c r="B81" s="64"/>
      <c r="C81" s="46"/>
      <c r="D81" s="46"/>
      <c r="E81" s="47"/>
      <c r="F81" s="48"/>
      <c r="G81" s="46"/>
      <c r="H81" s="48">
        <f t="shared" si="10"/>
        <v>0</v>
      </c>
      <c r="I81" s="48"/>
      <c r="J81" s="48"/>
      <c r="K81" s="47"/>
      <c r="L81" s="62">
        <f t="shared" si="11"/>
        <v>0</v>
      </c>
    </row>
    <row r="82" spans="1:12">
      <c r="A82" s="63" t="s">
        <v>110</v>
      </c>
      <c r="B82" s="64"/>
      <c r="C82" s="46"/>
      <c r="D82" s="46"/>
      <c r="E82" s="47"/>
      <c r="F82" s="48"/>
      <c r="G82" s="46"/>
      <c r="H82" s="48">
        <f t="shared" si="10"/>
        <v>0</v>
      </c>
      <c r="I82" s="48"/>
      <c r="J82" s="48"/>
      <c r="K82" s="47"/>
      <c r="L82" s="62">
        <f t="shared" si="11"/>
        <v>0</v>
      </c>
    </row>
    <row r="83" spans="1:12">
      <c r="A83" s="63" t="s">
        <v>111</v>
      </c>
      <c r="B83" s="64"/>
      <c r="C83" s="46"/>
      <c r="D83" s="46"/>
      <c r="E83" s="47"/>
      <c r="F83" s="48"/>
      <c r="G83" s="46"/>
      <c r="H83" s="48">
        <f t="shared" si="10"/>
        <v>0</v>
      </c>
      <c r="I83" s="48"/>
      <c r="J83" s="48"/>
      <c r="K83" s="47"/>
      <c r="L83" s="62">
        <f t="shared" si="11"/>
        <v>0</v>
      </c>
    </row>
    <row r="84" spans="1:12">
      <c r="A84" s="63" t="s">
        <v>112</v>
      </c>
      <c r="B84" s="64"/>
      <c r="C84" s="46"/>
      <c r="D84" s="46"/>
      <c r="E84" s="47"/>
      <c r="F84" s="48"/>
      <c r="G84" s="46"/>
      <c r="H84" s="48">
        <f t="shared" si="10"/>
        <v>0</v>
      </c>
      <c r="I84" s="48"/>
      <c r="J84" s="48"/>
      <c r="K84" s="47"/>
      <c r="L84" s="62">
        <f t="shared" si="11"/>
        <v>0</v>
      </c>
    </row>
    <row r="85" spans="1:12">
      <c r="A85" s="63" t="s">
        <v>113</v>
      </c>
      <c r="B85" s="64"/>
      <c r="C85" s="46"/>
      <c r="D85" s="46"/>
      <c r="E85" s="47"/>
      <c r="F85" s="48"/>
      <c r="G85" s="46"/>
      <c r="H85" s="48">
        <f t="shared" si="10"/>
        <v>0</v>
      </c>
      <c r="I85" s="48"/>
      <c r="J85" s="48"/>
      <c r="K85" s="47"/>
      <c r="L85" s="62">
        <f t="shared" si="11"/>
        <v>0</v>
      </c>
    </row>
    <row r="86" spans="1:12">
      <c r="A86" s="63"/>
      <c r="B86" s="64"/>
      <c r="C86" s="46"/>
      <c r="D86" s="46"/>
      <c r="E86" s="47"/>
      <c r="F86" s="48"/>
      <c r="G86" s="46"/>
      <c r="H86" s="48"/>
      <c r="I86" s="48"/>
      <c r="J86" s="48"/>
      <c r="K86" s="47"/>
      <c r="L86" s="62"/>
    </row>
    <row r="87" spans="1:12">
      <c r="A87" s="63"/>
      <c r="B87" s="64"/>
      <c r="C87" s="46"/>
      <c r="D87" s="46"/>
      <c r="E87" s="47"/>
      <c r="F87" s="48"/>
      <c r="G87" s="46"/>
      <c r="H87" s="48"/>
      <c r="I87" s="48"/>
      <c r="J87" s="48"/>
      <c r="K87" s="47"/>
      <c r="L87" s="62"/>
    </row>
    <row r="88" spans="1:12">
      <c r="A88" s="63"/>
      <c r="B88" s="64"/>
      <c r="C88" s="46"/>
      <c r="D88" s="46"/>
      <c r="E88" s="47"/>
      <c r="F88" s="48"/>
      <c r="G88" s="46"/>
      <c r="H88" s="48"/>
      <c r="I88" s="48"/>
      <c r="J88" s="48"/>
      <c r="K88" s="47"/>
      <c r="L88" s="62"/>
    </row>
    <row r="89" spans="1:12">
      <c r="A89" s="63"/>
      <c r="B89" s="64"/>
      <c r="C89" s="46"/>
      <c r="D89" s="46"/>
      <c r="E89" s="47"/>
      <c r="F89" s="48"/>
      <c r="G89" s="46"/>
      <c r="H89" s="48"/>
      <c r="I89" s="48"/>
      <c r="J89" s="48"/>
      <c r="K89" s="47"/>
      <c r="L89" s="62"/>
    </row>
    <row r="90" spans="1:12" ht="13.5" thickBot="1">
      <c r="A90" s="63" t="s">
        <v>114</v>
      </c>
      <c r="B90" s="64"/>
      <c r="C90" s="46"/>
      <c r="D90" s="46"/>
      <c r="E90" s="47"/>
      <c r="F90" s="48"/>
      <c r="G90" s="46"/>
      <c r="H90" s="48"/>
      <c r="I90" s="48"/>
      <c r="J90" s="48"/>
      <c r="K90" s="47"/>
      <c r="L90" s="62"/>
    </row>
    <row r="91" spans="1:12" ht="16.5" customHeight="1" thickBot="1">
      <c r="A91" s="327" t="s">
        <v>115</v>
      </c>
      <c r="B91" s="328"/>
      <c r="C91" s="27"/>
      <c r="D91" s="27"/>
      <c r="E91" s="27"/>
      <c r="F91" s="27"/>
      <c r="G91" s="27"/>
      <c r="H91" s="27"/>
      <c r="I91" s="27"/>
      <c r="J91" s="27"/>
      <c r="K91" s="222">
        <f t="shared" ref="K91" si="12">+J91*I91</f>
        <v>0</v>
      </c>
      <c r="L91" s="28">
        <f>SUM(L76:L85)</f>
        <v>0</v>
      </c>
    </row>
    <row r="92" spans="1:12" ht="16.5" customHeight="1" thickBot="1">
      <c r="A92" s="329" t="s">
        <v>116</v>
      </c>
      <c r="B92" s="330"/>
      <c r="C92" s="245"/>
      <c r="D92" s="245"/>
      <c r="E92" s="245"/>
      <c r="F92" s="245"/>
      <c r="G92" s="245"/>
      <c r="H92" s="245"/>
      <c r="I92" s="245"/>
      <c r="J92" s="245"/>
      <c r="K92" s="246"/>
      <c r="L92" s="236">
        <f>+K92</f>
        <v>0</v>
      </c>
    </row>
    <row r="93" spans="1:12" ht="16.5" customHeight="1" thickBot="1">
      <c r="A93" s="329" t="s">
        <v>117</v>
      </c>
      <c r="B93" s="330"/>
      <c r="C93" s="245"/>
      <c r="D93" s="245"/>
      <c r="E93" s="245"/>
      <c r="F93" s="245"/>
      <c r="G93" s="245"/>
      <c r="H93" s="245"/>
      <c r="I93" s="245"/>
      <c r="J93" s="245"/>
      <c r="K93" s="246"/>
      <c r="L93" s="236">
        <f>+L75+L91+L92</f>
        <v>0</v>
      </c>
    </row>
    <row r="94" spans="1:12" ht="16.5" customHeight="1">
      <c r="A94" s="65"/>
      <c r="B94" s="65"/>
      <c r="C94" s="65"/>
      <c r="D94" s="65"/>
      <c r="E94" s="66"/>
      <c r="F94" s="66"/>
      <c r="G94" s="66"/>
      <c r="H94" s="66"/>
      <c r="I94" s="66"/>
      <c r="J94" s="66"/>
      <c r="K94" s="66"/>
      <c r="L94" s="66"/>
    </row>
    <row r="95" spans="1:12" ht="13.5" thickBot="1">
      <c r="A95" s="67"/>
      <c r="B95" s="67"/>
      <c r="C95" s="67"/>
      <c r="D95" s="67"/>
      <c r="E95" s="67"/>
      <c r="F95" s="38"/>
      <c r="G95" s="38"/>
      <c r="H95" s="38"/>
      <c r="I95" s="38"/>
      <c r="J95" s="38"/>
      <c r="K95" s="38"/>
      <c r="L95" s="38"/>
    </row>
    <row r="96" spans="1:12" ht="45" customHeight="1" thickBot="1">
      <c r="A96" s="324" t="s">
        <v>118</v>
      </c>
      <c r="B96" s="325"/>
      <c r="C96" s="325"/>
      <c r="D96" s="325"/>
      <c r="E96" s="325"/>
      <c r="F96" s="325"/>
      <c r="G96" s="333" t="s">
        <v>119</v>
      </c>
      <c r="H96" s="334"/>
      <c r="I96" s="334"/>
      <c r="J96" s="334"/>
      <c r="K96" s="334"/>
      <c r="L96" s="335"/>
    </row>
    <row r="97" spans="1:12" ht="15.75" customHeight="1">
      <c r="A97" s="350" t="s">
        <v>80</v>
      </c>
      <c r="B97" s="351"/>
      <c r="C97" s="352"/>
      <c r="D97" s="356" t="s">
        <v>120</v>
      </c>
      <c r="E97" s="356"/>
      <c r="F97" s="357"/>
      <c r="G97" s="340" t="s">
        <v>80</v>
      </c>
      <c r="H97" s="341"/>
      <c r="I97" s="341"/>
      <c r="J97" s="341" t="s">
        <v>120</v>
      </c>
      <c r="K97" s="341"/>
      <c r="L97" s="347"/>
    </row>
    <row r="98" spans="1:12" ht="16.5" customHeight="1" thickBot="1">
      <c r="A98" s="353"/>
      <c r="B98" s="354"/>
      <c r="C98" s="355"/>
      <c r="D98" s="272" t="s">
        <v>121</v>
      </c>
      <c r="E98" s="272" t="s">
        <v>122</v>
      </c>
      <c r="F98" s="68" t="s">
        <v>45</v>
      </c>
      <c r="G98" s="342"/>
      <c r="H98" s="343"/>
      <c r="I98" s="343"/>
      <c r="J98" s="272" t="s">
        <v>121</v>
      </c>
      <c r="K98" s="272" t="s">
        <v>122</v>
      </c>
      <c r="L98" s="68" t="s">
        <v>45</v>
      </c>
    </row>
    <row r="99" spans="1:12" ht="15" customHeight="1">
      <c r="A99" s="69" t="s">
        <v>123</v>
      </c>
      <c r="B99" s="70"/>
      <c r="C99" s="71"/>
      <c r="D99" s="72"/>
      <c r="E99" s="73"/>
      <c r="F99" s="74">
        <f>+D99*E99</f>
        <v>0</v>
      </c>
      <c r="G99" s="358" t="s">
        <v>124</v>
      </c>
      <c r="H99" s="359"/>
      <c r="I99" s="360"/>
      <c r="J99" s="75"/>
      <c r="K99" s="76"/>
      <c r="L99" s="77">
        <f t="shared" ref="L99:L117" si="13">+I99*K99</f>
        <v>0</v>
      </c>
    </row>
    <row r="100" spans="1:12" ht="15" customHeight="1">
      <c r="A100" s="78" t="s">
        <v>125</v>
      </c>
      <c r="B100" s="44"/>
      <c r="C100" s="79"/>
      <c r="D100" s="80"/>
      <c r="E100" s="81"/>
      <c r="F100" s="74">
        <f t="shared" ref="F100:F117" si="14">+D100*E100</f>
        <v>0</v>
      </c>
      <c r="G100" s="336" t="s">
        <v>126</v>
      </c>
      <c r="H100" s="337"/>
      <c r="I100" s="338"/>
      <c r="J100" s="82"/>
      <c r="K100" s="83"/>
      <c r="L100" s="77">
        <f t="shared" si="13"/>
        <v>0</v>
      </c>
    </row>
    <row r="101" spans="1:12">
      <c r="A101" s="78" t="s">
        <v>127</v>
      </c>
      <c r="B101" s="44"/>
      <c r="C101" s="79"/>
      <c r="D101" s="80"/>
      <c r="E101" s="84"/>
      <c r="F101" s="74">
        <f t="shared" si="14"/>
        <v>0</v>
      </c>
      <c r="G101" s="63" t="s">
        <v>128</v>
      </c>
      <c r="H101" s="85"/>
      <c r="I101" s="86"/>
      <c r="J101" s="87"/>
      <c r="K101" s="83"/>
      <c r="L101" s="77">
        <f t="shared" si="13"/>
        <v>0</v>
      </c>
    </row>
    <row r="102" spans="1:12">
      <c r="A102" s="78" t="s">
        <v>129</v>
      </c>
      <c r="B102" s="44"/>
      <c r="C102" s="79"/>
      <c r="D102" s="80"/>
      <c r="E102" s="84"/>
      <c r="F102" s="74">
        <f t="shared" si="14"/>
        <v>0</v>
      </c>
      <c r="G102" s="63" t="s">
        <v>130</v>
      </c>
      <c r="H102" s="85"/>
      <c r="I102" s="86"/>
      <c r="J102" s="87"/>
      <c r="K102" s="83"/>
      <c r="L102" s="77">
        <f t="shared" si="13"/>
        <v>0</v>
      </c>
    </row>
    <row r="103" spans="1:12">
      <c r="A103" s="78" t="s">
        <v>131</v>
      </c>
      <c r="B103" s="44"/>
      <c r="C103" s="79"/>
      <c r="D103" s="80"/>
      <c r="E103" s="84"/>
      <c r="F103" s="74">
        <f t="shared" si="14"/>
        <v>0</v>
      </c>
      <c r="G103" s="63" t="s">
        <v>132</v>
      </c>
      <c r="H103" s="85"/>
      <c r="I103" s="86"/>
      <c r="J103" s="87"/>
      <c r="K103" s="83"/>
      <c r="L103" s="77">
        <f t="shared" si="13"/>
        <v>0</v>
      </c>
    </row>
    <row r="104" spans="1:12">
      <c r="A104" s="78" t="s">
        <v>133</v>
      </c>
      <c r="B104" s="44"/>
      <c r="C104" s="79"/>
      <c r="D104" s="80"/>
      <c r="E104" s="84"/>
      <c r="F104" s="74">
        <f t="shared" si="14"/>
        <v>0</v>
      </c>
      <c r="G104" s="63" t="s">
        <v>134</v>
      </c>
      <c r="H104" s="85"/>
      <c r="I104" s="86"/>
      <c r="J104" s="87"/>
      <c r="K104" s="83"/>
      <c r="L104" s="77">
        <f t="shared" si="13"/>
        <v>0</v>
      </c>
    </row>
    <row r="105" spans="1:12">
      <c r="A105" s="78" t="s">
        <v>135</v>
      </c>
      <c r="B105" s="44"/>
      <c r="C105" s="79"/>
      <c r="D105" s="80"/>
      <c r="E105" s="84"/>
      <c r="F105" s="74">
        <f t="shared" si="14"/>
        <v>0</v>
      </c>
      <c r="G105" s="63" t="s">
        <v>136</v>
      </c>
      <c r="H105" s="85"/>
      <c r="I105" s="86"/>
      <c r="J105" s="87"/>
      <c r="K105" s="83"/>
      <c r="L105" s="77">
        <f t="shared" si="13"/>
        <v>0</v>
      </c>
    </row>
    <row r="106" spans="1:12">
      <c r="A106" s="78" t="s">
        <v>137</v>
      </c>
      <c r="B106" s="44"/>
      <c r="C106" s="79"/>
      <c r="D106" s="80"/>
      <c r="E106" s="84"/>
      <c r="F106" s="74">
        <f t="shared" si="14"/>
        <v>0</v>
      </c>
      <c r="G106" s="63" t="s">
        <v>138</v>
      </c>
      <c r="H106" s="85"/>
      <c r="I106" s="86"/>
      <c r="J106" s="87"/>
      <c r="K106" s="83"/>
      <c r="L106" s="77">
        <f t="shared" si="13"/>
        <v>0</v>
      </c>
    </row>
    <row r="107" spans="1:12">
      <c r="A107" s="78" t="s">
        <v>139</v>
      </c>
      <c r="B107" s="44"/>
      <c r="C107" s="79"/>
      <c r="D107" s="80"/>
      <c r="E107" s="84"/>
      <c r="F107" s="74">
        <f t="shared" si="14"/>
        <v>0</v>
      </c>
      <c r="G107" s="63" t="s">
        <v>140</v>
      </c>
      <c r="H107" s="85"/>
      <c r="I107" s="86"/>
      <c r="J107" s="87"/>
      <c r="K107" s="83"/>
      <c r="L107" s="77">
        <f t="shared" si="13"/>
        <v>0</v>
      </c>
    </row>
    <row r="108" spans="1:12">
      <c r="A108" s="78" t="s">
        <v>141</v>
      </c>
      <c r="B108" s="44"/>
      <c r="C108" s="79"/>
      <c r="D108" s="80"/>
      <c r="E108" s="84"/>
      <c r="F108" s="74">
        <f t="shared" si="14"/>
        <v>0</v>
      </c>
      <c r="G108" s="63" t="s">
        <v>142</v>
      </c>
      <c r="H108" s="85"/>
      <c r="I108" s="86"/>
      <c r="J108" s="87"/>
      <c r="K108" s="83"/>
      <c r="L108" s="77">
        <f t="shared" si="13"/>
        <v>0</v>
      </c>
    </row>
    <row r="109" spans="1:12">
      <c r="A109" s="78" t="s">
        <v>143</v>
      </c>
      <c r="B109" s="44"/>
      <c r="C109" s="79"/>
      <c r="D109" s="80"/>
      <c r="E109" s="84"/>
      <c r="F109" s="74">
        <f t="shared" si="14"/>
        <v>0</v>
      </c>
      <c r="G109" s="63" t="s">
        <v>144</v>
      </c>
      <c r="H109" s="85"/>
      <c r="I109" s="86"/>
      <c r="J109" s="87"/>
      <c r="K109" s="83"/>
      <c r="L109" s="77">
        <f t="shared" si="13"/>
        <v>0</v>
      </c>
    </row>
    <row r="110" spans="1:12">
      <c r="A110" s="78" t="s">
        <v>145</v>
      </c>
      <c r="B110" s="44"/>
      <c r="C110" s="79"/>
      <c r="D110" s="80"/>
      <c r="E110" s="84"/>
      <c r="F110" s="74">
        <f t="shared" si="14"/>
        <v>0</v>
      </c>
      <c r="G110" s="63" t="s">
        <v>146</v>
      </c>
      <c r="H110" s="85"/>
      <c r="I110" s="86"/>
      <c r="J110" s="87"/>
      <c r="K110" s="83"/>
      <c r="L110" s="77">
        <f t="shared" si="13"/>
        <v>0</v>
      </c>
    </row>
    <row r="111" spans="1:12">
      <c r="A111" s="78" t="s">
        <v>147</v>
      </c>
      <c r="B111" s="44"/>
      <c r="C111" s="79"/>
      <c r="D111" s="80"/>
      <c r="E111" s="84"/>
      <c r="F111" s="74">
        <f t="shared" si="14"/>
        <v>0</v>
      </c>
      <c r="G111" s="63" t="s">
        <v>148</v>
      </c>
      <c r="H111" s="85"/>
      <c r="I111" s="86"/>
      <c r="J111" s="87"/>
      <c r="K111" s="83"/>
      <c r="L111" s="77">
        <f t="shared" si="13"/>
        <v>0</v>
      </c>
    </row>
    <row r="112" spans="1:12">
      <c r="A112" s="78" t="s">
        <v>149</v>
      </c>
      <c r="B112" s="44"/>
      <c r="C112" s="79"/>
      <c r="D112" s="80"/>
      <c r="E112" s="84"/>
      <c r="F112" s="74">
        <f t="shared" si="14"/>
        <v>0</v>
      </c>
      <c r="G112" s="63" t="s">
        <v>150</v>
      </c>
      <c r="H112" s="85"/>
      <c r="I112" s="86"/>
      <c r="J112" s="87"/>
      <c r="K112" s="83"/>
      <c r="L112" s="77">
        <f t="shared" si="13"/>
        <v>0</v>
      </c>
    </row>
    <row r="113" spans="1:12">
      <c r="A113" s="78" t="s">
        <v>151</v>
      </c>
      <c r="B113" s="44"/>
      <c r="C113" s="79"/>
      <c r="D113" s="80"/>
      <c r="E113" s="84"/>
      <c r="F113" s="74">
        <f t="shared" si="14"/>
        <v>0</v>
      </c>
      <c r="G113" s="63" t="s">
        <v>152</v>
      </c>
      <c r="H113" s="85"/>
      <c r="I113" s="86"/>
      <c r="J113" s="87"/>
      <c r="K113" s="83"/>
      <c r="L113" s="77">
        <f t="shared" si="13"/>
        <v>0</v>
      </c>
    </row>
    <row r="114" spans="1:12">
      <c r="A114" s="88" t="s">
        <v>153</v>
      </c>
      <c r="B114" s="89"/>
      <c r="C114" s="90"/>
      <c r="D114" s="91"/>
      <c r="E114" s="92"/>
      <c r="F114" s="74">
        <f t="shared" si="14"/>
        <v>0</v>
      </c>
      <c r="G114" s="63" t="s">
        <v>154</v>
      </c>
      <c r="H114" s="93"/>
      <c r="I114" s="94"/>
      <c r="J114" s="95"/>
      <c r="K114" s="96"/>
      <c r="L114" s="77">
        <f t="shared" si="13"/>
        <v>0</v>
      </c>
    </row>
    <row r="115" spans="1:12" ht="15" customHeight="1">
      <c r="A115" s="63" t="s">
        <v>155</v>
      </c>
      <c r="B115" s="44"/>
      <c r="C115" s="97"/>
      <c r="D115" s="91"/>
      <c r="E115" s="92"/>
      <c r="F115" s="74">
        <f t="shared" si="14"/>
        <v>0</v>
      </c>
      <c r="G115" s="63" t="s">
        <v>156</v>
      </c>
      <c r="H115" s="93"/>
      <c r="I115" s="94"/>
      <c r="J115" s="95"/>
      <c r="K115" s="96"/>
      <c r="L115" s="77">
        <f t="shared" si="13"/>
        <v>0</v>
      </c>
    </row>
    <row r="116" spans="1:12">
      <c r="A116" s="274" t="s">
        <v>157</v>
      </c>
      <c r="B116" s="98"/>
      <c r="C116" s="99"/>
      <c r="D116" s="91"/>
      <c r="E116" s="92"/>
      <c r="F116" s="74">
        <f t="shared" si="14"/>
        <v>0</v>
      </c>
      <c r="G116" s="63" t="s">
        <v>158</v>
      </c>
      <c r="H116" s="93"/>
      <c r="I116" s="94"/>
      <c r="J116" s="95"/>
      <c r="K116" s="96"/>
      <c r="L116" s="77">
        <f t="shared" si="13"/>
        <v>0</v>
      </c>
    </row>
    <row r="117" spans="1:12" ht="13.5" thickBot="1">
      <c r="A117" s="100"/>
      <c r="B117" s="101"/>
      <c r="C117" s="102"/>
      <c r="D117" s="91"/>
      <c r="E117" s="92"/>
      <c r="F117" s="74">
        <f t="shared" si="14"/>
        <v>0</v>
      </c>
      <c r="G117" s="63" t="s">
        <v>159</v>
      </c>
      <c r="H117" s="93"/>
      <c r="I117" s="94"/>
      <c r="J117" s="95"/>
      <c r="K117" s="96"/>
      <c r="L117" s="77">
        <f t="shared" si="13"/>
        <v>0</v>
      </c>
    </row>
    <row r="118" spans="1:12" ht="15.75" customHeight="1" thickBot="1">
      <c r="A118" s="322" t="s">
        <v>160</v>
      </c>
      <c r="B118" s="323"/>
      <c r="C118" s="349"/>
      <c r="D118" s="241"/>
      <c r="E118" s="242"/>
      <c r="F118" s="243">
        <f>SUM(F99:F117)</f>
        <v>0</v>
      </c>
      <c r="G118" s="322" t="s">
        <v>161</v>
      </c>
      <c r="H118" s="323"/>
      <c r="I118" s="323"/>
      <c r="J118" s="339"/>
      <c r="K118" s="242"/>
      <c r="L118" s="244">
        <f>SUM(L99:L117)</f>
        <v>0</v>
      </c>
    </row>
    <row r="119" spans="1:12" ht="13.5" thickBot="1">
      <c r="A119" s="67"/>
      <c r="B119" s="67"/>
      <c r="C119" s="67"/>
      <c r="D119" s="67"/>
      <c r="E119" s="67"/>
      <c r="F119" s="103"/>
      <c r="G119" s="103"/>
      <c r="H119" s="103"/>
      <c r="I119" s="103"/>
      <c r="J119" s="103"/>
      <c r="K119" s="103"/>
      <c r="L119" s="103"/>
    </row>
    <row r="120" spans="1:12" ht="15.75" thickBot="1">
      <c r="A120" s="322" t="s">
        <v>162</v>
      </c>
      <c r="B120" s="323"/>
      <c r="C120" s="323"/>
      <c r="D120" s="242"/>
      <c r="E120" s="242"/>
      <c r="F120" s="242"/>
      <c r="G120" s="242"/>
      <c r="H120" s="242"/>
      <c r="I120" s="242"/>
      <c r="J120" s="242"/>
      <c r="K120" s="242"/>
      <c r="L120" s="244">
        <f>+L59-L93+F118+L118</f>
        <v>0</v>
      </c>
    </row>
    <row r="121" spans="1:1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s="104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s="104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s="104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s="104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s="104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</sheetData>
  <sheetProtection insertColumns="0" insertRows="0" insertHyperlinks="0" deleteColumns="0" deleteRows="0" sort="0"/>
  <mergeCells count="41">
    <mergeCell ref="A26:L26"/>
    <mergeCell ref="B27:D27"/>
    <mergeCell ref="I27:I28"/>
    <mergeCell ref="K27:K28"/>
    <mergeCell ref="A27:A28"/>
    <mergeCell ref="J27:J28"/>
    <mergeCell ref="L27:L28"/>
    <mergeCell ref="E27:H27"/>
    <mergeCell ref="A1:L1"/>
    <mergeCell ref="J10:L10"/>
    <mergeCell ref="A9:L9"/>
    <mergeCell ref="H10:I10"/>
    <mergeCell ref="B10:D10"/>
    <mergeCell ref="A10:A11"/>
    <mergeCell ref="E10:G10"/>
    <mergeCell ref="A5:C5"/>
    <mergeCell ref="D5:E5"/>
    <mergeCell ref="A6:C7"/>
    <mergeCell ref="D6:E7"/>
    <mergeCell ref="A59:D59"/>
    <mergeCell ref="C63:E63"/>
    <mergeCell ref="A118:C118"/>
    <mergeCell ref="A97:C98"/>
    <mergeCell ref="A63:B64"/>
    <mergeCell ref="A96:F96"/>
    <mergeCell ref="D97:F97"/>
    <mergeCell ref="F63:H63"/>
    <mergeCell ref="G99:I99"/>
    <mergeCell ref="A120:C120"/>
    <mergeCell ref="A62:L62"/>
    <mergeCell ref="A75:B75"/>
    <mergeCell ref="A91:B91"/>
    <mergeCell ref="A92:B92"/>
    <mergeCell ref="L63:L64"/>
    <mergeCell ref="A93:B93"/>
    <mergeCell ref="G96:L96"/>
    <mergeCell ref="G100:I100"/>
    <mergeCell ref="G118:J118"/>
    <mergeCell ref="G97:I98"/>
    <mergeCell ref="I63:K63"/>
    <mergeCell ref="J97:L97"/>
  </mergeCells>
  <pageMargins left="0.35433070866141736" right="0.35433070866141736" top="0.59055118110236227" bottom="0.59055118110236227" header="0.31496062992125984" footer="0.19685039370078741"/>
  <pageSetup scale="55" orientation="landscape" horizontalDpi="4294967295" verticalDpi="4294967295" r:id="rId1"/>
  <headerFooter>
    <oddFooter>&amp;LST-GF-01-P-01-F06&amp;C&amp;P de &amp;NVersión: 2&amp;R25 de Mayo de 2011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Listas!$AA$3:$AA$283</xm:f>
          </x14:formula1>
          <xm:sqref>A6:C7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5"/>
  <sheetViews>
    <sheetView showGridLines="0" tabSelected="1" topLeftCell="B1" zoomScale="82" zoomScaleNormal="82" workbookViewId="0">
      <pane xSplit="3" ySplit="430" topLeftCell="E470" activePane="bottomRight" state="frozen"/>
      <selection pane="topRight"/>
      <selection pane="bottomLeft"/>
      <selection pane="bottomRight" activeCell="E474" sqref="E474"/>
    </sheetView>
  </sheetViews>
  <sheetFormatPr baseColWidth="10" defaultColWidth="11.42578125" defaultRowHeight="15"/>
  <cols>
    <col min="1" max="1" width="3" style="213" customWidth="1"/>
    <col min="2" max="2" width="23.85546875" style="213" bestFit="1" customWidth="1"/>
    <col min="3" max="3" width="14.7109375" style="213" customWidth="1"/>
    <col min="4" max="8" width="26.42578125" style="214" customWidth="1"/>
    <col min="9" max="9" width="36.42578125" style="214" customWidth="1"/>
    <col min="10" max="21" width="4.140625" style="216" customWidth="1"/>
    <col min="22" max="22" width="32.28515625" style="214" customWidth="1"/>
    <col min="23" max="27" width="32.28515625" style="194" customWidth="1"/>
    <col min="28" max="28" width="20.28515625" style="194" customWidth="1"/>
    <col min="29" max="29" width="20.28515625" style="262" customWidth="1"/>
    <col min="30" max="30" width="20.28515625" style="258" customWidth="1"/>
    <col min="31" max="31" width="41.7109375" style="194" customWidth="1"/>
    <col min="32" max="32" width="11.42578125" style="258"/>
    <col min="33" max="33" width="16.85546875" style="214" bestFit="1" customWidth="1"/>
    <col min="34" max="34" width="18" style="255" customWidth="1"/>
    <col min="35" max="35" width="26.140625" customWidth="1"/>
  </cols>
  <sheetData>
    <row r="1" spans="1:35" s="173" customFormat="1" ht="21">
      <c r="A1" s="171"/>
      <c r="B1" s="171" t="s">
        <v>163</v>
      </c>
      <c r="C1" s="171"/>
      <c r="D1" s="172"/>
      <c r="E1" s="172"/>
      <c r="F1" s="172"/>
      <c r="G1" s="172"/>
      <c r="H1" s="172"/>
      <c r="I1" s="172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2"/>
      <c r="AC1" s="256"/>
      <c r="AD1" s="256"/>
      <c r="AF1" s="256"/>
      <c r="AG1" s="172"/>
      <c r="AH1" s="250"/>
    </row>
    <row r="2" spans="1:35" s="173" customFormat="1" ht="21">
      <c r="A2" s="171"/>
      <c r="B2" s="171" t="s">
        <v>164</v>
      </c>
      <c r="C2" s="171"/>
      <c r="D2" s="172"/>
      <c r="E2" s="172"/>
      <c r="F2" s="172"/>
      <c r="G2" s="172"/>
      <c r="H2" s="172"/>
      <c r="I2" s="172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2"/>
      <c r="AC2" s="256"/>
      <c r="AD2" s="257" t="b">
        <f>+IF(AB7="Administración",Admin,IF(AB7="Extensiva",Extensión,IF(AB7="Investigación",Investigación,IF(AB7="Posgrados",Posgrados,IF(AB7="Pregrado",Pregrado)))))</f>
        <v>0</v>
      </c>
      <c r="AF2" s="256"/>
      <c r="AG2" s="172"/>
      <c r="AH2" s="250"/>
    </row>
    <row r="3" spans="1:35">
      <c r="A3" s="143"/>
      <c r="B3" s="143"/>
      <c r="C3" s="143"/>
      <c r="D3" s="144"/>
      <c r="E3" s="144"/>
      <c r="F3" s="144"/>
      <c r="G3" s="144"/>
      <c r="H3" s="144"/>
      <c r="I3" s="144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4"/>
      <c r="W3"/>
      <c r="X3"/>
      <c r="Y3"/>
      <c r="Z3"/>
      <c r="AA3"/>
      <c r="AB3"/>
      <c r="AC3" s="258"/>
      <c r="AE3"/>
      <c r="AG3" s="144"/>
      <c r="AH3" s="251"/>
    </row>
    <row r="4" spans="1:35" s="148" customFormat="1" ht="33" customHeight="1">
      <c r="A4" s="147"/>
      <c r="B4" s="373" t="s">
        <v>165</v>
      </c>
      <c r="C4" s="372" t="s">
        <v>166</v>
      </c>
      <c r="D4" s="372"/>
      <c r="E4" s="377" t="s">
        <v>167</v>
      </c>
      <c r="F4" s="377" t="s">
        <v>168</v>
      </c>
      <c r="G4" s="377"/>
      <c r="H4" s="377"/>
      <c r="I4" s="377" t="s">
        <v>169</v>
      </c>
      <c r="J4" s="377" t="s">
        <v>170</v>
      </c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6" t="s">
        <v>171</v>
      </c>
      <c r="W4" s="375" t="s">
        <v>172</v>
      </c>
      <c r="X4" s="375"/>
      <c r="Y4" s="375"/>
      <c r="Z4" s="375"/>
      <c r="AA4" s="375"/>
      <c r="AB4" s="371" t="s">
        <v>173</v>
      </c>
      <c r="AC4" s="371"/>
      <c r="AD4" s="371"/>
      <c r="AE4" s="371"/>
      <c r="AF4" s="371"/>
      <c r="AG4" s="371"/>
      <c r="AH4" s="371"/>
    </row>
    <row r="5" spans="1:35" s="152" customFormat="1" ht="33" customHeight="1">
      <c r="B5" s="373"/>
      <c r="C5" s="372"/>
      <c r="D5" s="372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6"/>
      <c r="W5" s="375"/>
      <c r="X5" s="375"/>
      <c r="Y5" s="375"/>
      <c r="Z5" s="375"/>
      <c r="AA5" s="375"/>
      <c r="AB5" s="371" t="s">
        <v>174</v>
      </c>
      <c r="AC5" s="371" t="s">
        <v>175</v>
      </c>
      <c r="AD5" s="371" t="s">
        <v>176</v>
      </c>
      <c r="AE5" s="371"/>
      <c r="AF5" s="371" t="s">
        <v>177</v>
      </c>
      <c r="AG5" s="371"/>
      <c r="AH5" s="279"/>
    </row>
    <row r="6" spans="1:35" s="152" customFormat="1" ht="57" customHeight="1">
      <c r="B6" s="373"/>
      <c r="C6" s="275" t="s">
        <v>178</v>
      </c>
      <c r="D6" s="275" t="s">
        <v>179</v>
      </c>
      <c r="E6" s="377"/>
      <c r="F6" s="153" t="s">
        <v>5</v>
      </c>
      <c r="G6" s="153" t="s">
        <v>180</v>
      </c>
      <c r="H6" s="153" t="s">
        <v>181</v>
      </c>
      <c r="I6" s="377"/>
      <c r="J6" s="278" t="s">
        <v>182</v>
      </c>
      <c r="K6" s="278" t="s">
        <v>183</v>
      </c>
      <c r="L6" s="278" t="s">
        <v>184</v>
      </c>
      <c r="M6" s="278" t="s">
        <v>185</v>
      </c>
      <c r="N6" s="278" t="s">
        <v>184</v>
      </c>
      <c r="O6" s="278" t="s">
        <v>186</v>
      </c>
      <c r="P6" s="278" t="s">
        <v>186</v>
      </c>
      <c r="Q6" s="278" t="s">
        <v>185</v>
      </c>
      <c r="R6" s="278" t="s">
        <v>187</v>
      </c>
      <c r="S6" s="278" t="s">
        <v>188</v>
      </c>
      <c r="T6" s="278" t="s">
        <v>189</v>
      </c>
      <c r="U6" s="278" t="s">
        <v>190</v>
      </c>
      <c r="V6" s="376"/>
      <c r="W6" s="277" t="s">
        <v>191</v>
      </c>
      <c r="X6" s="277" t="s">
        <v>192</v>
      </c>
      <c r="Y6" s="277" t="s">
        <v>193</v>
      </c>
      <c r="Z6" s="247" t="s">
        <v>194</v>
      </c>
      <c r="AA6" s="248" t="s">
        <v>195</v>
      </c>
      <c r="AB6" s="371"/>
      <c r="AC6" s="371"/>
      <c r="AD6" s="279" t="s">
        <v>196</v>
      </c>
      <c r="AE6" s="279" t="s">
        <v>197</v>
      </c>
      <c r="AF6" s="279" t="s">
        <v>196</v>
      </c>
      <c r="AG6" s="279" t="s">
        <v>197</v>
      </c>
      <c r="AH6" s="279" t="s">
        <v>198</v>
      </c>
    </row>
    <row r="7" spans="1:35" s="146" customFormat="1" ht="78.75" hidden="1" customHeight="1">
      <c r="A7" s="195"/>
      <c r="B7" s="196" t="s">
        <v>199</v>
      </c>
      <c r="C7" s="197" t="s">
        <v>200</v>
      </c>
      <c r="D7" s="193" t="s">
        <v>201</v>
      </c>
      <c r="E7" s="193"/>
      <c r="F7" s="193"/>
      <c r="G7" s="193"/>
      <c r="H7" s="193"/>
      <c r="I7" s="198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4"/>
      <c r="W7" s="199"/>
      <c r="X7" s="199"/>
      <c r="Y7" s="201"/>
      <c r="Z7" s="201"/>
      <c r="AA7" s="201"/>
      <c r="AB7" s="223"/>
      <c r="AC7" s="261"/>
      <c r="AD7" s="259" t="str">
        <f>+IF(AE7=""," ",VLOOKUP(AE7,'PLAN DE CUENTAS FINAL BI'!$K:$L,2,FALSE))</f>
        <v xml:space="preserve"> </v>
      </c>
      <c r="AE7" s="224"/>
      <c r="AF7" s="259" t="str">
        <f>+IF(AG7=""," ",VLOOKUP(AG7,Listas!$E$3:$F$12,2,FALSE))</f>
        <v xml:space="preserve"> </v>
      </c>
      <c r="AG7" s="225"/>
      <c r="AH7" s="252"/>
      <c r="AI7" s="186"/>
    </row>
    <row r="8" spans="1:35" s="146" customFormat="1" ht="78.75" hidden="1" customHeight="1">
      <c r="A8" s="195"/>
      <c r="B8" s="196"/>
      <c r="C8" s="197" t="s">
        <v>200</v>
      </c>
      <c r="D8" s="193" t="s">
        <v>201</v>
      </c>
      <c r="E8" s="193"/>
      <c r="F8" s="193"/>
      <c r="G8" s="193"/>
      <c r="H8" s="193"/>
      <c r="I8" s="202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4"/>
      <c r="W8" s="199"/>
      <c r="X8" s="199"/>
      <c r="Y8" s="199"/>
      <c r="Z8" s="199"/>
      <c r="AA8" s="199"/>
      <c r="AB8" s="223"/>
      <c r="AC8" s="261"/>
      <c r="AD8" s="259" t="str">
        <f>+IF(AE8=""," ",VLOOKUP(AE8,'PLAN DE CUENTAS FINAL BI'!$K:$L,2,FALSE))</f>
        <v xml:space="preserve"> </v>
      </c>
      <c r="AE8" s="224"/>
      <c r="AF8" s="259" t="str">
        <f>+IF(AG8=""," ",VLOOKUP(AG8,Listas!$E$3:$F$12,2,FALSE))</f>
        <v xml:space="preserve"> </v>
      </c>
      <c r="AG8" s="225"/>
      <c r="AH8" s="252"/>
      <c r="AI8" s="186"/>
    </row>
    <row r="9" spans="1:35" s="146" customFormat="1" ht="78.75" hidden="1" customHeight="1">
      <c r="A9" s="195"/>
      <c r="B9" s="196"/>
      <c r="C9" s="197" t="s">
        <v>200</v>
      </c>
      <c r="D9" s="193" t="s">
        <v>201</v>
      </c>
      <c r="E9" s="193"/>
      <c r="F9" s="193"/>
      <c r="G9" s="193"/>
      <c r="H9" s="193"/>
      <c r="I9" s="198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4"/>
      <c r="W9" s="199"/>
      <c r="X9" s="199"/>
      <c r="Y9" s="199"/>
      <c r="Z9" s="199"/>
      <c r="AA9" s="199"/>
      <c r="AB9" s="223"/>
      <c r="AC9" s="261"/>
      <c r="AD9" s="259" t="str">
        <f>+IF(AE9=""," ",VLOOKUP(AE9,'PLAN DE CUENTAS FINAL BI'!$K:$L,2,FALSE))</f>
        <v xml:space="preserve"> </v>
      </c>
      <c r="AE9" s="224"/>
      <c r="AF9" s="259" t="str">
        <f>+IF(AG9=""," ",VLOOKUP(AG9,Listas!$E$3:$F$12,2,FALSE))</f>
        <v xml:space="preserve"> </v>
      </c>
      <c r="AG9" s="225"/>
      <c r="AH9" s="252"/>
      <c r="AI9" s="186"/>
    </row>
    <row r="10" spans="1:35" s="146" customFormat="1" ht="78.75" hidden="1" customHeight="1">
      <c r="A10" s="195"/>
      <c r="B10" s="196"/>
      <c r="C10" s="197" t="s">
        <v>200</v>
      </c>
      <c r="D10" s="193" t="s">
        <v>201</v>
      </c>
      <c r="E10" s="193"/>
      <c r="F10" s="193"/>
      <c r="G10" s="193"/>
      <c r="H10" s="193"/>
      <c r="I10" s="198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4"/>
      <c r="W10" s="199"/>
      <c r="X10" s="199"/>
      <c r="Y10" s="199"/>
      <c r="Z10" s="199"/>
      <c r="AA10" s="199"/>
      <c r="AB10" s="223"/>
      <c r="AC10" s="261"/>
      <c r="AD10" s="259" t="str">
        <f>+IF(AE10=""," ",VLOOKUP(AE10,'PLAN DE CUENTAS FINAL BI'!$K:$L,2,FALSE))</f>
        <v xml:space="preserve"> </v>
      </c>
      <c r="AE10" s="224"/>
      <c r="AF10" s="259" t="str">
        <f>+IF(AG10=""," ",VLOOKUP(AG10,Listas!$E$3:$F$12,2,FALSE))</f>
        <v xml:space="preserve"> </v>
      </c>
      <c r="AG10" s="225"/>
      <c r="AH10" s="252"/>
      <c r="AI10" s="186"/>
    </row>
    <row r="11" spans="1:35" s="146" customFormat="1" ht="78.75" hidden="1" customHeight="1">
      <c r="A11" s="195"/>
      <c r="B11" s="196"/>
      <c r="C11" s="197" t="s">
        <v>200</v>
      </c>
      <c r="D11" s="193" t="s">
        <v>201</v>
      </c>
      <c r="E11" s="193"/>
      <c r="F11" s="193"/>
      <c r="G11" s="193"/>
      <c r="H11" s="193"/>
      <c r="I11" s="202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4"/>
      <c r="W11" s="199"/>
      <c r="X11" s="199"/>
      <c r="Y11" s="203"/>
      <c r="Z11" s="203"/>
      <c r="AA11" s="203"/>
      <c r="AB11" s="223"/>
      <c r="AC11" s="261"/>
      <c r="AD11" s="259" t="str">
        <f>+IF(AE11=""," ",VLOOKUP(AE11,'PLAN DE CUENTAS FINAL BI'!$K:$L,2,FALSE))</f>
        <v xml:space="preserve"> </v>
      </c>
      <c r="AE11" s="224"/>
      <c r="AF11" s="259" t="str">
        <f>+IF(AG11=""," ",VLOOKUP(AG11,Listas!$E$3:$F$12,2,FALSE))</f>
        <v xml:space="preserve"> </v>
      </c>
      <c r="AG11" s="225"/>
      <c r="AH11" s="252"/>
      <c r="AI11" s="186"/>
    </row>
    <row r="12" spans="1:35" s="146" customFormat="1" ht="78.75" hidden="1" customHeight="1">
      <c r="A12" s="195"/>
      <c r="B12" s="196"/>
      <c r="C12" s="197" t="s">
        <v>200</v>
      </c>
      <c r="D12" s="193" t="s">
        <v>201</v>
      </c>
      <c r="E12" s="193"/>
      <c r="F12" s="193"/>
      <c r="G12" s="193"/>
      <c r="H12" s="193"/>
      <c r="I12" s="204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4"/>
      <c r="W12" s="199"/>
      <c r="X12" s="199"/>
      <c r="Y12" s="199"/>
      <c r="Z12" s="199"/>
      <c r="AA12" s="199"/>
      <c r="AB12" s="223"/>
      <c r="AC12" s="261"/>
      <c r="AD12" s="259" t="str">
        <f>+IF(AE12=""," ",VLOOKUP(AE12,'PLAN DE CUENTAS FINAL BI'!$K:$L,2,FALSE))</f>
        <v xml:space="preserve"> </v>
      </c>
      <c r="AE12" s="224"/>
      <c r="AF12" s="259" t="str">
        <f>+IF(AG12=""," ",VLOOKUP(AG12,Listas!$E$3:$F$12,2,FALSE))</f>
        <v xml:space="preserve"> </v>
      </c>
      <c r="AG12" s="225"/>
      <c r="AH12" s="252"/>
      <c r="AI12" s="186"/>
    </row>
    <row r="13" spans="1:35" s="146" customFormat="1" ht="78.75" hidden="1" customHeight="1">
      <c r="A13" s="195"/>
      <c r="B13" s="196"/>
      <c r="C13" s="197" t="s">
        <v>200</v>
      </c>
      <c r="D13" s="193" t="s">
        <v>201</v>
      </c>
      <c r="E13" s="193"/>
      <c r="F13" s="193"/>
      <c r="G13" s="193"/>
      <c r="H13" s="193"/>
      <c r="I13" s="204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4"/>
      <c r="W13" s="199"/>
      <c r="X13" s="199"/>
      <c r="Y13" s="199"/>
      <c r="Z13" s="199"/>
      <c r="AA13" s="199"/>
      <c r="AB13" s="223"/>
      <c r="AC13" s="261"/>
      <c r="AD13" s="259" t="str">
        <f>+IF(AE13=""," ",VLOOKUP(AE13,'PLAN DE CUENTAS FINAL BI'!$K:$L,2,FALSE))</f>
        <v xml:space="preserve"> </v>
      </c>
      <c r="AE13" s="224"/>
      <c r="AF13" s="259" t="str">
        <f>+IF(AG13=""," ",VLOOKUP(AG13,Listas!$E$3:$F$12,2,FALSE))</f>
        <v xml:space="preserve"> </v>
      </c>
      <c r="AG13" s="225"/>
      <c r="AH13" s="252"/>
      <c r="AI13" s="186"/>
    </row>
    <row r="14" spans="1:35" s="146" customFormat="1" ht="78.75" hidden="1" customHeight="1">
      <c r="A14" s="195"/>
      <c r="B14" s="196"/>
      <c r="C14" s="197" t="s">
        <v>200</v>
      </c>
      <c r="D14" s="193" t="s">
        <v>201</v>
      </c>
      <c r="E14" s="193"/>
      <c r="F14" s="193"/>
      <c r="G14" s="193"/>
      <c r="H14" s="193"/>
      <c r="I14" s="204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4"/>
      <c r="W14" s="199"/>
      <c r="X14" s="199"/>
      <c r="Y14" s="199"/>
      <c r="Z14" s="199"/>
      <c r="AA14" s="199"/>
      <c r="AB14" s="223"/>
      <c r="AC14" s="261"/>
      <c r="AD14" s="259" t="str">
        <f>+IF(AE14=""," ",VLOOKUP(AE14,'PLAN DE CUENTAS FINAL BI'!$K:$L,2,FALSE))</f>
        <v xml:space="preserve"> </v>
      </c>
      <c r="AE14" s="224"/>
      <c r="AF14" s="259" t="str">
        <f>+IF(AG14=""," ",VLOOKUP(AG14,Listas!$E$3:$F$12,2,FALSE))</f>
        <v xml:space="preserve"> </v>
      </c>
      <c r="AG14" s="225"/>
      <c r="AH14" s="252"/>
      <c r="AI14" s="186"/>
    </row>
    <row r="15" spans="1:35" s="146" customFormat="1" ht="78.75" hidden="1" customHeight="1">
      <c r="A15" s="195"/>
      <c r="B15" s="196"/>
      <c r="C15" s="197" t="s">
        <v>200</v>
      </c>
      <c r="D15" s="193" t="s">
        <v>201</v>
      </c>
      <c r="E15" s="193"/>
      <c r="F15" s="193"/>
      <c r="G15" s="193"/>
      <c r="H15" s="193"/>
      <c r="I15" s="204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4"/>
      <c r="W15" s="199"/>
      <c r="X15" s="199"/>
      <c r="Y15" s="199"/>
      <c r="Z15" s="199"/>
      <c r="AA15" s="199"/>
      <c r="AB15" s="223"/>
      <c r="AC15" s="261"/>
      <c r="AD15" s="259" t="str">
        <f>+IF(AE15=""," ",VLOOKUP(AE15,'PLAN DE CUENTAS FINAL BI'!$K:$L,2,FALSE))</f>
        <v xml:space="preserve"> </v>
      </c>
      <c r="AE15" s="224"/>
      <c r="AF15" s="259" t="str">
        <f>+IF(AG15=""," ",VLOOKUP(AG15,Listas!$E$3:$F$12,2,FALSE))</f>
        <v xml:space="preserve"> </v>
      </c>
      <c r="AG15" s="225"/>
      <c r="AH15" s="252"/>
      <c r="AI15" s="186"/>
    </row>
    <row r="16" spans="1:35" s="146" customFormat="1" ht="78.75" hidden="1" customHeight="1">
      <c r="A16" s="195"/>
      <c r="B16" s="196"/>
      <c r="C16" s="197" t="s">
        <v>200</v>
      </c>
      <c r="D16" s="193" t="s">
        <v>201</v>
      </c>
      <c r="E16" s="193"/>
      <c r="F16" s="193"/>
      <c r="G16" s="193"/>
      <c r="H16" s="193"/>
      <c r="I16" s="204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4"/>
      <c r="W16" s="199"/>
      <c r="X16" s="199"/>
      <c r="Y16" s="199"/>
      <c r="Z16" s="199"/>
      <c r="AA16" s="199"/>
      <c r="AB16" s="223"/>
      <c r="AC16" s="261"/>
      <c r="AD16" s="259" t="str">
        <f>+IF(AE16=""," ",VLOOKUP(AE16,'PLAN DE CUENTAS FINAL BI'!$K:$L,2,FALSE))</f>
        <v xml:space="preserve"> </v>
      </c>
      <c r="AE16" s="224"/>
      <c r="AF16" s="259" t="str">
        <f>+IF(AG16=""," ",VLOOKUP(AG16,Listas!$E$3:$F$12,2,FALSE))</f>
        <v xml:space="preserve"> </v>
      </c>
      <c r="AG16" s="225"/>
      <c r="AH16" s="252"/>
      <c r="AI16" s="186"/>
    </row>
    <row r="17" spans="1:35" s="146" customFormat="1" ht="78.75" hidden="1" customHeight="1">
      <c r="A17" s="195"/>
      <c r="B17" s="196"/>
      <c r="C17" s="197" t="s">
        <v>200</v>
      </c>
      <c r="D17" s="193" t="s">
        <v>201</v>
      </c>
      <c r="E17" s="193"/>
      <c r="F17" s="193"/>
      <c r="G17" s="193"/>
      <c r="H17" s="193"/>
      <c r="I17" s="204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4"/>
      <c r="W17" s="199"/>
      <c r="X17" s="199"/>
      <c r="Y17" s="199"/>
      <c r="Z17" s="199"/>
      <c r="AA17" s="199"/>
      <c r="AB17" s="223"/>
      <c r="AC17" s="261"/>
      <c r="AD17" s="259" t="str">
        <f>+IF(AE17=""," ",VLOOKUP(AE17,'PLAN DE CUENTAS FINAL BI'!$K:$L,2,FALSE))</f>
        <v xml:space="preserve"> </v>
      </c>
      <c r="AE17" s="224"/>
      <c r="AF17" s="259" t="str">
        <f>+IF(AG17=""," ",VLOOKUP(AG17,Listas!$E$3:$F$12,2,FALSE))</f>
        <v xml:space="preserve"> </v>
      </c>
      <c r="AG17" s="225"/>
      <c r="AH17" s="252"/>
      <c r="AI17" s="186"/>
    </row>
    <row r="18" spans="1:35" s="146" customFormat="1" ht="78.75" hidden="1" customHeight="1">
      <c r="A18" s="195"/>
      <c r="B18" s="196"/>
      <c r="C18" s="197" t="s">
        <v>200</v>
      </c>
      <c r="D18" s="193" t="s">
        <v>201</v>
      </c>
      <c r="E18" s="193"/>
      <c r="F18" s="193"/>
      <c r="G18" s="193"/>
      <c r="H18" s="193"/>
      <c r="I18" s="204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4"/>
      <c r="W18" s="199"/>
      <c r="X18" s="199"/>
      <c r="Y18" s="199"/>
      <c r="Z18" s="199"/>
      <c r="AA18" s="199"/>
      <c r="AB18" s="223"/>
      <c r="AC18" s="261"/>
      <c r="AD18" s="259" t="str">
        <f>+IF(AE18=""," ",VLOOKUP(AE18,'PLAN DE CUENTAS FINAL BI'!$K:$L,2,FALSE))</f>
        <v xml:space="preserve"> </v>
      </c>
      <c r="AE18" s="224"/>
      <c r="AF18" s="259" t="str">
        <f>+IF(AG18=""," ",VLOOKUP(AG18,Listas!$E$3:$F$12,2,FALSE))</f>
        <v xml:space="preserve"> </v>
      </c>
      <c r="AG18" s="225"/>
      <c r="AH18" s="252"/>
      <c r="AI18" s="186"/>
    </row>
    <row r="19" spans="1:35" s="146" customFormat="1" ht="78.75" hidden="1" customHeight="1">
      <c r="A19" s="195"/>
      <c r="B19" s="196"/>
      <c r="C19" s="197" t="s">
        <v>200</v>
      </c>
      <c r="D19" s="193" t="s">
        <v>201</v>
      </c>
      <c r="E19" s="193"/>
      <c r="F19" s="193"/>
      <c r="G19" s="193"/>
      <c r="H19" s="193"/>
      <c r="I19" s="204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4"/>
      <c r="W19" s="199"/>
      <c r="X19" s="199"/>
      <c r="Y19" s="199"/>
      <c r="Z19" s="199"/>
      <c r="AA19" s="199"/>
      <c r="AB19" s="223"/>
      <c r="AC19" s="261"/>
      <c r="AD19" s="259" t="str">
        <f>+IF(AE19=""," ",VLOOKUP(AE19,'PLAN DE CUENTAS FINAL BI'!$K:$L,2,FALSE))</f>
        <v xml:space="preserve"> </v>
      </c>
      <c r="AE19" s="224"/>
      <c r="AF19" s="259" t="str">
        <f>+IF(AG19=""," ",VLOOKUP(AG19,Listas!$E$3:$F$12,2,FALSE))</f>
        <v xml:space="preserve"> </v>
      </c>
      <c r="AG19" s="225"/>
      <c r="AH19" s="252"/>
      <c r="AI19" s="186"/>
    </row>
    <row r="20" spans="1:35" s="146" customFormat="1" ht="78.75" hidden="1" customHeight="1">
      <c r="A20" s="195"/>
      <c r="B20" s="196"/>
      <c r="C20" s="197" t="s">
        <v>200</v>
      </c>
      <c r="D20" s="193" t="s">
        <v>201</v>
      </c>
      <c r="E20" s="193"/>
      <c r="F20" s="193"/>
      <c r="G20" s="193"/>
      <c r="H20" s="193"/>
      <c r="I20" s="204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4"/>
      <c r="W20" s="199"/>
      <c r="X20" s="199"/>
      <c r="Y20" s="199"/>
      <c r="Z20" s="199"/>
      <c r="AA20" s="199"/>
      <c r="AB20" s="223"/>
      <c r="AC20" s="261"/>
      <c r="AD20" s="259" t="str">
        <f>+IF(AE20=""," ",VLOOKUP(AE20,'PLAN DE CUENTAS FINAL BI'!$K:$L,2,FALSE))</f>
        <v xml:space="preserve"> </v>
      </c>
      <c r="AE20" s="224"/>
      <c r="AF20" s="259" t="str">
        <f>+IF(AG20=""," ",VLOOKUP(AG20,Listas!$E$3:$F$12,2,FALSE))</f>
        <v xml:space="preserve"> </v>
      </c>
      <c r="AG20" s="225"/>
      <c r="AH20" s="252"/>
      <c r="AI20" s="186"/>
    </row>
    <row r="21" spans="1:35" s="146" customFormat="1" ht="78.75" hidden="1" customHeight="1">
      <c r="A21" s="195"/>
      <c r="B21" s="196"/>
      <c r="C21" s="197" t="s">
        <v>200</v>
      </c>
      <c r="D21" s="193" t="s">
        <v>201</v>
      </c>
      <c r="E21" s="193"/>
      <c r="F21" s="193"/>
      <c r="G21" s="193"/>
      <c r="H21" s="193"/>
      <c r="I21" s="204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4"/>
      <c r="W21" s="199"/>
      <c r="X21" s="199"/>
      <c r="Y21" s="199"/>
      <c r="Z21" s="199"/>
      <c r="AA21" s="199"/>
      <c r="AB21" s="223"/>
      <c r="AC21" s="261"/>
      <c r="AD21" s="259" t="str">
        <f>+IF(AE21=""," ",VLOOKUP(AE21,'PLAN DE CUENTAS FINAL BI'!$K:$L,2,FALSE))</f>
        <v xml:space="preserve"> </v>
      </c>
      <c r="AE21" s="224"/>
      <c r="AF21" s="259" t="str">
        <f>+IF(AG21=""," ",VLOOKUP(AG21,Listas!$E$3:$F$12,2,FALSE))</f>
        <v xml:space="preserve"> </v>
      </c>
      <c r="AG21" s="225"/>
      <c r="AH21" s="252"/>
      <c r="AI21" s="186"/>
    </row>
    <row r="22" spans="1:35" s="146" customFormat="1" ht="78.75" hidden="1" customHeight="1">
      <c r="A22" s="195"/>
      <c r="B22" s="196"/>
      <c r="C22" s="197" t="s">
        <v>200</v>
      </c>
      <c r="D22" s="193" t="s">
        <v>201</v>
      </c>
      <c r="E22" s="193"/>
      <c r="F22" s="193"/>
      <c r="G22" s="193"/>
      <c r="H22" s="193"/>
      <c r="I22" s="204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4"/>
      <c r="W22" s="199"/>
      <c r="X22" s="199"/>
      <c r="Y22" s="199"/>
      <c r="Z22" s="199"/>
      <c r="AA22" s="199"/>
      <c r="AB22" s="223"/>
      <c r="AC22" s="261"/>
      <c r="AD22" s="259" t="str">
        <f>+IF(AE22=""," ",VLOOKUP(AE22,'PLAN DE CUENTAS FINAL BI'!$K:$L,2,FALSE))</f>
        <v xml:space="preserve"> </v>
      </c>
      <c r="AE22" s="224"/>
      <c r="AF22" s="259" t="str">
        <f>+IF(AG22=""," ",VLOOKUP(AG22,Listas!$E$3:$F$12,2,FALSE))</f>
        <v xml:space="preserve"> </v>
      </c>
      <c r="AG22" s="225"/>
      <c r="AH22" s="252"/>
      <c r="AI22" s="186"/>
    </row>
    <row r="23" spans="1:35" s="146" customFormat="1" ht="78.75" hidden="1" customHeight="1">
      <c r="A23" s="195"/>
      <c r="B23" s="196"/>
      <c r="C23" s="197" t="s">
        <v>200</v>
      </c>
      <c r="D23" s="193" t="s">
        <v>201</v>
      </c>
      <c r="E23" s="193"/>
      <c r="F23" s="193"/>
      <c r="G23" s="193"/>
      <c r="H23" s="193"/>
      <c r="I23" s="204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4"/>
      <c r="W23" s="199"/>
      <c r="X23" s="199"/>
      <c r="Y23" s="199"/>
      <c r="Z23" s="199"/>
      <c r="AA23" s="199"/>
      <c r="AB23" s="223"/>
      <c r="AC23" s="261"/>
      <c r="AD23" s="259" t="str">
        <f>+IF(AE23=""," ",VLOOKUP(AE23,'PLAN DE CUENTAS FINAL BI'!$K:$L,2,FALSE))</f>
        <v xml:space="preserve"> </v>
      </c>
      <c r="AE23" s="224"/>
      <c r="AF23" s="259" t="str">
        <f>+IF(AG23=""," ",VLOOKUP(AG23,Listas!$E$3:$F$12,2,FALSE))</f>
        <v xml:space="preserve"> </v>
      </c>
      <c r="AG23" s="225"/>
      <c r="AH23" s="252"/>
      <c r="AI23" s="186"/>
    </row>
    <row r="24" spans="1:35" s="146" customFormat="1" ht="78.75" hidden="1" customHeight="1">
      <c r="A24" s="195"/>
      <c r="B24" s="196"/>
      <c r="C24" s="197" t="s">
        <v>200</v>
      </c>
      <c r="D24" s="193" t="s">
        <v>201</v>
      </c>
      <c r="E24" s="193"/>
      <c r="F24" s="193"/>
      <c r="G24" s="193"/>
      <c r="H24" s="193"/>
      <c r="I24" s="204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4"/>
      <c r="W24" s="199"/>
      <c r="X24" s="199"/>
      <c r="Y24" s="199"/>
      <c r="Z24" s="199"/>
      <c r="AA24" s="199"/>
      <c r="AB24" s="223"/>
      <c r="AC24" s="261"/>
      <c r="AD24" s="259" t="str">
        <f>+IF(AE24=""," ",VLOOKUP(AE24,'PLAN DE CUENTAS FINAL BI'!$K:$L,2,FALSE))</f>
        <v xml:space="preserve"> </v>
      </c>
      <c r="AE24" s="224"/>
      <c r="AF24" s="259" t="str">
        <f>+IF(AG24=""," ",VLOOKUP(AG24,Listas!$E$3:$F$12,2,FALSE))</f>
        <v xml:space="preserve"> </v>
      </c>
      <c r="AG24" s="225"/>
      <c r="AH24" s="252"/>
      <c r="AI24" s="186"/>
    </row>
    <row r="25" spans="1:35" s="146" customFormat="1" ht="78.75" hidden="1" customHeight="1">
      <c r="A25" s="195"/>
      <c r="B25" s="196"/>
      <c r="C25" s="197" t="s">
        <v>200</v>
      </c>
      <c r="D25" s="193" t="s">
        <v>201</v>
      </c>
      <c r="E25" s="193"/>
      <c r="F25" s="193"/>
      <c r="G25" s="193"/>
      <c r="H25" s="193"/>
      <c r="I25" s="204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4"/>
      <c r="W25" s="199"/>
      <c r="X25" s="199"/>
      <c r="Y25" s="199"/>
      <c r="Z25" s="199"/>
      <c r="AA25" s="199"/>
      <c r="AB25" s="223"/>
      <c r="AC25" s="261"/>
      <c r="AD25" s="259" t="str">
        <f>+IF(AE25=""," ",VLOOKUP(AE25,'PLAN DE CUENTAS FINAL BI'!$K:$L,2,FALSE))</f>
        <v xml:space="preserve"> </v>
      </c>
      <c r="AE25" s="224"/>
      <c r="AF25" s="259" t="str">
        <f>+IF(AG25=""," ",VLOOKUP(AG25,Listas!$E$3:$F$12,2,FALSE))</f>
        <v xml:space="preserve"> </v>
      </c>
      <c r="AG25" s="225"/>
      <c r="AH25" s="252"/>
      <c r="AI25" s="186"/>
    </row>
    <row r="26" spans="1:35" s="146" customFormat="1" ht="78.75" hidden="1" customHeight="1">
      <c r="A26" s="195"/>
      <c r="B26" s="196"/>
      <c r="C26" s="197" t="s">
        <v>200</v>
      </c>
      <c r="D26" s="193" t="s">
        <v>201</v>
      </c>
      <c r="E26" s="193"/>
      <c r="F26" s="193"/>
      <c r="G26" s="193"/>
      <c r="H26" s="193"/>
      <c r="I26" s="204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4"/>
      <c r="W26" s="199"/>
      <c r="X26" s="199"/>
      <c r="Y26" s="199"/>
      <c r="Z26" s="199"/>
      <c r="AA26" s="199"/>
      <c r="AB26" s="223"/>
      <c r="AC26" s="261"/>
      <c r="AD26" s="259" t="str">
        <f>+IF(AE26=""," ",VLOOKUP(AE26,'PLAN DE CUENTAS FINAL BI'!$K:$L,2,FALSE))</f>
        <v xml:space="preserve"> </v>
      </c>
      <c r="AE26" s="224"/>
      <c r="AF26" s="259" t="str">
        <f>+IF(AG26=""," ",VLOOKUP(AG26,Listas!$E$3:$F$12,2,FALSE))</f>
        <v xml:space="preserve"> </v>
      </c>
      <c r="AG26" s="225"/>
      <c r="AH26" s="252"/>
      <c r="AI26" s="186"/>
    </row>
    <row r="27" spans="1:35" s="146" customFormat="1" ht="78.75" hidden="1" customHeight="1">
      <c r="A27" s="195"/>
      <c r="B27" s="196"/>
      <c r="C27" s="197" t="s">
        <v>202</v>
      </c>
      <c r="D27" s="193" t="s">
        <v>203</v>
      </c>
      <c r="E27" s="193"/>
      <c r="F27" s="193"/>
      <c r="G27" s="193"/>
      <c r="H27" s="193"/>
      <c r="I27" s="204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4"/>
      <c r="W27" s="199"/>
      <c r="X27" s="199"/>
      <c r="Y27" s="204"/>
      <c r="Z27" s="204"/>
      <c r="AA27" s="204"/>
      <c r="AB27" s="223"/>
      <c r="AC27" s="261"/>
      <c r="AD27" s="259" t="str">
        <f>+IF(AE27=""," ",VLOOKUP(AE27,'PLAN DE CUENTAS FINAL BI'!$K:$L,2,FALSE))</f>
        <v xml:space="preserve"> </v>
      </c>
      <c r="AE27" s="224"/>
      <c r="AF27" s="259" t="str">
        <f>+IF(AG27=""," ",VLOOKUP(AG27,Listas!$E$3:$F$12,2,FALSE))</f>
        <v xml:space="preserve"> </v>
      </c>
      <c r="AG27" s="225"/>
      <c r="AH27" s="252"/>
      <c r="AI27" s="186"/>
    </row>
    <row r="28" spans="1:35" s="146" customFormat="1" ht="78.75" hidden="1" customHeight="1">
      <c r="A28" s="195"/>
      <c r="B28" s="196"/>
      <c r="C28" s="197" t="s">
        <v>202</v>
      </c>
      <c r="D28" s="193" t="s">
        <v>203</v>
      </c>
      <c r="E28" s="193"/>
      <c r="F28" s="193"/>
      <c r="G28" s="193"/>
      <c r="H28" s="193"/>
      <c r="I28" s="205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4"/>
      <c r="W28" s="199"/>
      <c r="X28" s="199"/>
      <c r="Y28" s="205"/>
      <c r="Z28" s="205"/>
      <c r="AA28" s="205"/>
      <c r="AB28" s="223"/>
      <c r="AC28" s="261"/>
      <c r="AD28" s="259" t="str">
        <f>+IF(AE28=""," ",VLOOKUP(AE28,'PLAN DE CUENTAS FINAL BI'!$K:$L,2,FALSE))</f>
        <v xml:space="preserve"> </v>
      </c>
      <c r="AE28" s="224"/>
      <c r="AF28" s="259" t="str">
        <f>+IF(AG28=""," ",VLOOKUP(AG28,Listas!$E$3:$F$12,2,FALSE))</f>
        <v xml:space="preserve"> </v>
      </c>
      <c r="AG28" s="225"/>
      <c r="AH28" s="252"/>
      <c r="AI28" s="186"/>
    </row>
    <row r="29" spans="1:35" s="146" customFormat="1" ht="78.75" hidden="1" customHeight="1">
      <c r="A29" s="195"/>
      <c r="B29" s="196"/>
      <c r="C29" s="197" t="s">
        <v>202</v>
      </c>
      <c r="D29" s="193" t="s">
        <v>203</v>
      </c>
      <c r="E29" s="193"/>
      <c r="F29" s="193"/>
      <c r="G29" s="193"/>
      <c r="H29" s="193"/>
      <c r="I29" s="204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4"/>
      <c r="W29" s="199"/>
      <c r="X29" s="199"/>
      <c r="Y29" s="204"/>
      <c r="Z29" s="204"/>
      <c r="AA29" s="204"/>
      <c r="AB29" s="223"/>
      <c r="AC29" s="261"/>
      <c r="AD29" s="259" t="str">
        <f>+IF(AE29=""," ",VLOOKUP(AE29,'PLAN DE CUENTAS FINAL BI'!$K:$L,2,FALSE))</f>
        <v xml:space="preserve"> </v>
      </c>
      <c r="AE29" s="224"/>
      <c r="AF29" s="259" t="str">
        <f>+IF(AG29=""," ",VLOOKUP(AG29,Listas!$E$3:$F$12,2,FALSE))</f>
        <v xml:space="preserve"> </v>
      </c>
      <c r="AG29" s="225"/>
      <c r="AH29" s="252"/>
      <c r="AI29" s="186"/>
    </row>
    <row r="30" spans="1:35" s="146" customFormat="1" ht="78.75" hidden="1" customHeight="1">
      <c r="A30" s="195"/>
      <c r="B30" s="196"/>
      <c r="C30" s="197" t="s">
        <v>202</v>
      </c>
      <c r="D30" s="193" t="s">
        <v>203</v>
      </c>
      <c r="E30" s="193"/>
      <c r="F30" s="193"/>
      <c r="G30" s="193"/>
      <c r="H30" s="193"/>
      <c r="I30" s="204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4"/>
      <c r="W30" s="199"/>
      <c r="X30" s="199"/>
      <c r="Y30" s="204"/>
      <c r="Z30" s="204"/>
      <c r="AA30" s="204"/>
      <c r="AB30" s="223"/>
      <c r="AC30" s="261"/>
      <c r="AD30" s="259" t="str">
        <f>+IF(AE30=""," ",VLOOKUP(AE30,'PLAN DE CUENTAS FINAL BI'!$K:$L,2,FALSE))</f>
        <v xml:space="preserve"> </v>
      </c>
      <c r="AE30" s="224"/>
      <c r="AF30" s="259" t="str">
        <f>+IF(AG30=""," ",VLOOKUP(AG30,Listas!$E$3:$F$12,2,FALSE))</f>
        <v xml:space="preserve"> </v>
      </c>
      <c r="AG30" s="225"/>
      <c r="AH30" s="252"/>
      <c r="AI30" s="186"/>
    </row>
    <row r="31" spans="1:35" s="146" customFormat="1" ht="78.75" hidden="1" customHeight="1">
      <c r="A31" s="195"/>
      <c r="B31" s="196"/>
      <c r="C31" s="197" t="s">
        <v>202</v>
      </c>
      <c r="D31" s="193" t="s">
        <v>203</v>
      </c>
      <c r="E31" s="193"/>
      <c r="F31" s="193"/>
      <c r="G31" s="193"/>
      <c r="H31" s="193"/>
      <c r="I31" s="204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4"/>
      <c r="W31" s="199"/>
      <c r="X31" s="199"/>
      <c r="Y31" s="204"/>
      <c r="Z31" s="204"/>
      <c r="AA31" s="204"/>
      <c r="AB31" s="223"/>
      <c r="AC31" s="261"/>
      <c r="AD31" s="259" t="str">
        <f>+IF(AE31=""," ",VLOOKUP(AE31,'PLAN DE CUENTAS FINAL BI'!$K:$L,2,FALSE))</f>
        <v xml:space="preserve"> </v>
      </c>
      <c r="AE31" s="224"/>
      <c r="AF31" s="259" t="str">
        <f>+IF(AG31=""," ",VLOOKUP(AG31,Listas!$E$3:$F$12,2,FALSE))</f>
        <v xml:space="preserve"> </v>
      </c>
      <c r="AG31" s="225"/>
      <c r="AH31" s="252"/>
      <c r="AI31" s="186"/>
    </row>
    <row r="32" spans="1:35" s="146" customFormat="1" ht="78.75" hidden="1" customHeight="1">
      <c r="A32" s="195"/>
      <c r="B32" s="196"/>
      <c r="C32" s="197" t="s">
        <v>202</v>
      </c>
      <c r="D32" s="193" t="s">
        <v>203</v>
      </c>
      <c r="E32" s="193"/>
      <c r="F32" s="193"/>
      <c r="G32" s="193"/>
      <c r="H32" s="193"/>
      <c r="I32" s="204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4"/>
      <c r="W32" s="199"/>
      <c r="X32" s="199"/>
      <c r="Y32" s="204"/>
      <c r="Z32" s="204"/>
      <c r="AA32" s="204"/>
      <c r="AB32" s="223"/>
      <c r="AC32" s="261"/>
      <c r="AD32" s="259" t="str">
        <f>+IF(AE32=""," ",VLOOKUP(AE32,'PLAN DE CUENTAS FINAL BI'!$K:$L,2,FALSE))</f>
        <v xml:space="preserve"> </v>
      </c>
      <c r="AE32" s="224"/>
      <c r="AF32" s="259" t="str">
        <f>+IF(AG32=""," ",VLOOKUP(AG32,Listas!$E$3:$F$12,2,FALSE))</f>
        <v xml:space="preserve"> </v>
      </c>
      <c r="AG32" s="225"/>
      <c r="AH32" s="252"/>
      <c r="AI32" s="186"/>
    </row>
    <row r="33" spans="1:35" s="146" customFormat="1" ht="78.75" hidden="1" customHeight="1">
      <c r="A33" s="195"/>
      <c r="B33" s="196"/>
      <c r="C33" s="197" t="s">
        <v>202</v>
      </c>
      <c r="D33" s="193" t="s">
        <v>203</v>
      </c>
      <c r="E33" s="193"/>
      <c r="F33" s="193"/>
      <c r="G33" s="193"/>
      <c r="H33" s="193"/>
      <c r="I33" s="204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4"/>
      <c r="W33" s="199"/>
      <c r="X33" s="199"/>
      <c r="Y33" s="204"/>
      <c r="Z33" s="204"/>
      <c r="AA33" s="204"/>
      <c r="AB33" s="223"/>
      <c r="AC33" s="261"/>
      <c r="AD33" s="259" t="str">
        <f>+IF(AE33=""," ",VLOOKUP(AE33,'PLAN DE CUENTAS FINAL BI'!$K:$L,2,FALSE))</f>
        <v xml:space="preserve"> </v>
      </c>
      <c r="AE33" s="224"/>
      <c r="AF33" s="259" t="str">
        <f>+IF(AG33=""," ",VLOOKUP(AG33,Listas!$E$3:$F$12,2,FALSE))</f>
        <v xml:space="preserve"> </v>
      </c>
      <c r="AG33" s="225"/>
      <c r="AH33" s="252"/>
      <c r="AI33" s="186"/>
    </row>
    <row r="34" spans="1:35" s="146" customFormat="1" ht="78.75" hidden="1" customHeight="1">
      <c r="A34" s="195"/>
      <c r="B34" s="196"/>
      <c r="C34" s="197" t="s">
        <v>202</v>
      </c>
      <c r="D34" s="193" t="s">
        <v>203</v>
      </c>
      <c r="E34" s="193"/>
      <c r="F34" s="193"/>
      <c r="G34" s="193"/>
      <c r="H34" s="193"/>
      <c r="I34" s="204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4"/>
      <c r="W34" s="199"/>
      <c r="X34" s="199"/>
      <c r="Y34" s="204"/>
      <c r="Z34" s="204"/>
      <c r="AA34" s="204"/>
      <c r="AB34" s="223"/>
      <c r="AC34" s="261"/>
      <c r="AD34" s="259" t="str">
        <f>+IF(AE34=""," ",VLOOKUP(AE34,'PLAN DE CUENTAS FINAL BI'!$K:$L,2,FALSE))</f>
        <v xml:space="preserve"> </v>
      </c>
      <c r="AE34" s="224"/>
      <c r="AF34" s="259" t="str">
        <f>+IF(AG34=""," ",VLOOKUP(AG34,Listas!$E$3:$F$12,2,FALSE))</f>
        <v xml:space="preserve"> </v>
      </c>
      <c r="AG34" s="225"/>
      <c r="AH34" s="252"/>
      <c r="AI34" s="186"/>
    </row>
    <row r="35" spans="1:35" s="146" customFormat="1" ht="78.75" hidden="1" customHeight="1">
      <c r="A35" s="195"/>
      <c r="B35" s="196"/>
      <c r="C35" s="197" t="s">
        <v>202</v>
      </c>
      <c r="D35" s="193" t="s">
        <v>203</v>
      </c>
      <c r="E35" s="193"/>
      <c r="F35" s="193"/>
      <c r="G35" s="193"/>
      <c r="H35" s="193"/>
      <c r="I35" s="204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4"/>
      <c r="W35" s="199"/>
      <c r="X35" s="199"/>
      <c r="Y35" s="204"/>
      <c r="Z35" s="204"/>
      <c r="AA35" s="204"/>
      <c r="AB35" s="223"/>
      <c r="AC35" s="261"/>
      <c r="AD35" s="259" t="str">
        <f>+IF(AE35=""," ",VLOOKUP(AE35,'PLAN DE CUENTAS FINAL BI'!$K:$L,2,FALSE))</f>
        <v xml:space="preserve"> </v>
      </c>
      <c r="AE35" s="224"/>
      <c r="AF35" s="259" t="str">
        <f>+IF(AG35=""," ",VLOOKUP(AG35,Listas!$E$3:$F$12,2,FALSE))</f>
        <v xml:space="preserve"> </v>
      </c>
      <c r="AG35" s="225"/>
      <c r="AH35" s="252"/>
      <c r="AI35" s="186"/>
    </row>
    <row r="36" spans="1:35" s="146" customFormat="1" ht="78.75" hidden="1" customHeight="1">
      <c r="A36" s="195"/>
      <c r="B36" s="196"/>
      <c r="C36" s="197" t="s">
        <v>202</v>
      </c>
      <c r="D36" s="193" t="s">
        <v>203</v>
      </c>
      <c r="E36" s="193"/>
      <c r="F36" s="193"/>
      <c r="G36" s="193"/>
      <c r="H36" s="193"/>
      <c r="I36" s="204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4"/>
      <c r="W36" s="199"/>
      <c r="X36" s="199"/>
      <c r="Y36" s="204"/>
      <c r="Z36" s="204"/>
      <c r="AA36" s="204"/>
      <c r="AB36" s="223"/>
      <c r="AC36" s="261"/>
      <c r="AD36" s="259" t="str">
        <f>+IF(AE36=""," ",VLOOKUP(AE36,'PLAN DE CUENTAS FINAL BI'!$K:$L,2,FALSE))</f>
        <v xml:space="preserve"> </v>
      </c>
      <c r="AE36" s="224"/>
      <c r="AF36" s="259" t="str">
        <f>+IF(AG36=""," ",VLOOKUP(AG36,Listas!$E$3:$F$12,2,FALSE))</f>
        <v xml:space="preserve"> </v>
      </c>
      <c r="AG36" s="225"/>
      <c r="AH36" s="252"/>
      <c r="AI36" s="186"/>
    </row>
    <row r="37" spans="1:35" s="146" customFormat="1" ht="78.75" hidden="1" customHeight="1">
      <c r="A37" s="195"/>
      <c r="B37" s="196"/>
      <c r="C37" s="197" t="s">
        <v>202</v>
      </c>
      <c r="D37" s="193" t="s">
        <v>203</v>
      </c>
      <c r="E37" s="193"/>
      <c r="F37" s="193"/>
      <c r="G37" s="193"/>
      <c r="H37" s="193"/>
      <c r="I37" s="204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4"/>
      <c r="W37" s="199"/>
      <c r="X37" s="199"/>
      <c r="Y37" s="204"/>
      <c r="Z37" s="204"/>
      <c r="AA37" s="204"/>
      <c r="AB37" s="223"/>
      <c r="AC37" s="261"/>
      <c r="AD37" s="259" t="str">
        <f>+IF(AE37=""," ",VLOOKUP(AE37,'PLAN DE CUENTAS FINAL BI'!$K:$L,2,FALSE))</f>
        <v xml:space="preserve"> </v>
      </c>
      <c r="AE37" s="224"/>
      <c r="AF37" s="259" t="str">
        <f>+IF(AG37=""," ",VLOOKUP(AG37,Listas!$E$3:$F$12,2,FALSE))</f>
        <v xml:space="preserve"> </v>
      </c>
      <c r="AG37" s="225"/>
      <c r="AH37" s="252"/>
      <c r="AI37" s="186"/>
    </row>
    <row r="38" spans="1:35" s="146" customFormat="1" ht="78.75" hidden="1" customHeight="1">
      <c r="A38" s="195"/>
      <c r="B38" s="196"/>
      <c r="C38" s="197" t="s">
        <v>202</v>
      </c>
      <c r="D38" s="193" t="s">
        <v>203</v>
      </c>
      <c r="E38" s="193"/>
      <c r="F38" s="193"/>
      <c r="G38" s="193"/>
      <c r="H38" s="193"/>
      <c r="I38" s="204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4"/>
      <c r="W38" s="199"/>
      <c r="X38" s="199"/>
      <c r="Y38" s="204"/>
      <c r="Z38" s="204"/>
      <c r="AA38" s="204"/>
      <c r="AB38" s="223"/>
      <c r="AC38" s="261"/>
      <c r="AD38" s="259" t="str">
        <f>+IF(AE38=""," ",VLOOKUP(AE38,'PLAN DE CUENTAS FINAL BI'!$K:$L,2,FALSE))</f>
        <v xml:space="preserve"> </v>
      </c>
      <c r="AE38" s="224"/>
      <c r="AF38" s="259" t="str">
        <f>+IF(AG38=""," ",VLOOKUP(AG38,Listas!$E$3:$F$12,2,FALSE))</f>
        <v xml:space="preserve"> </v>
      </c>
      <c r="AG38" s="225"/>
      <c r="AH38" s="252"/>
      <c r="AI38" s="186"/>
    </row>
    <row r="39" spans="1:35" s="146" customFormat="1" ht="78.75" hidden="1" customHeight="1">
      <c r="A39" s="195"/>
      <c r="B39" s="196"/>
      <c r="C39" s="197" t="s">
        <v>202</v>
      </c>
      <c r="D39" s="193" t="s">
        <v>203</v>
      </c>
      <c r="E39" s="193"/>
      <c r="F39" s="193"/>
      <c r="G39" s="193"/>
      <c r="H39" s="193"/>
      <c r="I39" s="204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4"/>
      <c r="W39" s="199"/>
      <c r="X39" s="199"/>
      <c r="Y39" s="204"/>
      <c r="Z39" s="204"/>
      <c r="AA39" s="204"/>
      <c r="AB39" s="223"/>
      <c r="AC39" s="261"/>
      <c r="AD39" s="259" t="str">
        <f>+IF(AE39=""," ",VLOOKUP(AE39,'PLAN DE CUENTAS FINAL BI'!$K:$L,2,FALSE))</f>
        <v xml:space="preserve"> </v>
      </c>
      <c r="AE39" s="224"/>
      <c r="AF39" s="259" t="str">
        <f>+IF(AG39=""," ",VLOOKUP(AG39,Listas!$E$3:$F$12,2,FALSE))</f>
        <v xml:space="preserve"> </v>
      </c>
      <c r="AG39" s="225"/>
      <c r="AH39" s="252"/>
      <c r="AI39" s="186"/>
    </row>
    <row r="40" spans="1:35" s="146" customFormat="1" ht="78.75" hidden="1" customHeight="1">
      <c r="A40" s="195"/>
      <c r="B40" s="196"/>
      <c r="C40" s="197" t="s">
        <v>202</v>
      </c>
      <c r="D40" s="193" t="s">
        <v>203</v>
      </c>
      <c r="E40" s="193"/>
      <c r="F40" s="193"/>
      <c r="G40" s="193"/>
      <c r="H40" s="193"/>
      <c r="I40" s="204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4"/>
      <c r="W40" s="199"/>
      <c r="X40" s="199"/>
      <c r="Y40" s="204"/>
      <c r="Z40" s="204"/>
      <c r="AA40" s="204"/>
      <c r="AB40" s="223"/>
      <c r="AC40" s="261"/>
      <c r="AD40" s="259" t="str">
        <f>+IF(AE40=""," ",VLOOKUP(AE40,'PLAN DE CUENTAS FINAL BI'!$K:$L,2,FALSE))</f>
        <v xml:space="preserve"> </v>
      </c>
      <c r="AE40" s="224"/>
      <c r="AF40" s="259" t="str">
        <f>+IF(AG40=""," ",VLOOKUP(AG40,Listas!$E$3:$F$12,2,FALSE))</f>
        <v xml:space="preserve"> </v>
      </c>
      <c r="AG40" s="225"/>
      <c r="AH40" s="252"/>
      <c r="AI40" s="186"/>
    </row>
    <row r="41" spans="1:35" s="146" customFormat="1" ht="78.75" hidden="1" customHeight="1">
      <c r="A41" s="195"/>
      <c r="B41" s="196"/>
      <c r="C41" s="197" t="s">
        <v>202</v>
      </c>
      <c r="D41" s="193" t="s">
        <v>203</v>
      </c>
      <c r="E41" s="193"/>
      <c r="F41" s="193"/>
      <c r="G41" s="193"/>
      <c r="H41" s="193"/>
      <c r="I41" s="204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4"/>
      <c r="W41" s="199"/>
      <c r="X41" s="199"/>
      <c r="Y41" s="204"/>
      <c r="Z41" s="204"/>
      <c r="AA41" s="204"/>
      <c r="AB41" s="223"/>
      <c r="AC41" s="261"/>
      <c r="AD41" s="259" t="str">
        <f>+IF(AE41=""," ",VLOOKUP(AE41,'PLAN DE CUENTAS FINAL BI'!$K:$L,2,FALSE))</f>
        <v xml:space="preserve"> </v>
      </c>
      <c r="AE41" s="224"/>
      <c r="AF41" s="259" t="str">
        <f>+IF(AG41=""," ",VLOOKUP(AG41,Listas!$E$3:$F$12,2,FALSE))</f>
        <v xml:space="preserve"> </v>
      </c>
      <c r="AG41" s="225"/>
      <c r="AH41" s="252"/>
      <c r="AI41" s="186"/>
    </row>
    <row r="42" spans="1:35" s="146" customFormat="1" ht="78.75" hidden="1" customHeight="1">
      <c r="A42" s="195"/>
      <c r="B42" s="196"/>
      <c r="C42" s="197" t="s">
        <v>202</v>
      </c>
      <c r="D42" s="193" t="s">
        <v>203</v>
      </c>
      <c r="E42" s="193"/>
      <c r="F42" s="193"/>
      <c r="G42" s="193"/>
      <c r="H42" s="193"/>
      <c r="I42" s="204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4"/>
      <c r="W42" s="199"/>
      <c r="X42" s="199"/>
      <c r="Y42" s="204"/>
      <c r="Z42" s="204"/>
      <c r="AA42" s="204"/>
      <c r="AB42" s="223"/>
      <c r="AC42" s="261"/>
      <c r="AD42" s="259" t="str">
        <f>+IF(AE42=""," ",VLOOKUP(AE42,'PLAN DE CUENTAS FINAL BI'!$K:$L,2,FALSE))</f>
        <v xml:space="preserve"> </v>
      </c>
      <c r="AE42" s="224"/>
      <c r="AF42" s="259" t="str">
        <f>+IF(AG42=""," ",VLOOKUP(AG42,Listas!$E$3:$F$12,2,FALSE))</f>
        <v xml:space="preserve"> </v>
      </c>
      <c r="AG42" s="225"/>
      <c r="AH42" s="252"/>
      <c r="AI42" s="186"/>
    </row>
    <row r="43" spans="1:35" s="146" customFormat="1" ht="78.75" hidden="1" customHeight="1">
      <c r="A43" s="195"/>
      <c r="B43" s="196"/>
      <c r="C43" s="197" t="s">
        <v>202</v>
      </c>
      <c r="D43" s="193" t="s">
        <v>203</v>
      </c>
      <c r="E43" s="193"/>
      <c r="F43" s="193"/>
      <c r="G43" s="193"/>
      <c r="H43" s="193"/>
      <c r="I43" s="204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4"/>
      <c r="W43" s="199"/>
      <c r="X43" s="199"/>
      <c r="Y43" s="204"/>
      <c r="Z43" s="204"/>
      <c r="AA43" s="204"/>
      <c r="AB43" s="223"/>
      <c r="AC43" s="261"/>
      <c r="AD43" s="259" t="str">
        <f>+IF(AE43=""," ",VLOOKUP(AE43,'PLAN DE CUENTAS FINAL BI'!$K:$L,2,FALSE))</f>
        <v xml:space="preserve"> </v>
      </c>
      <c r="AE43" s="224"/>
      <c r="AF43" s="259" t="str">
        <f>+IF(AG43=""," ",VLOOKUP(AG43,Listas!$E$3:$F$12,2,FALSE))</f>
        <v xml:space="preserve"> </v>
      </c>
      <c r="AG43" s="225"/>
      <c r="AH43" s="252"/>
      <c r="AI43" s="186"/>
    </row>
    <row r="44" spans="1:35" s="146" customFormat="1" ht="78.75" hidden="1" customHeight="1">
      <c r="A44" s="195"/>
      <c r="B44" s="196"/>
      <c r="C44" s="197" t="s">
        <v>202</v>
      </c>
      <c r="D44" s="193" t="s">
        <v>203</v>
      </c>
      <c r="E44" s="193"/>
      <c r="F44" s="193"/>
      <c r="G44" s="193"/>
      <c r="H44" s="193"/>
      <c r="I44" s="204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4"/>
      <c r="W44" s="199"/>
      <c r="X44" s="199"/>
      <c r="Y44" s="204"/>
      <c r="Z44" s="204"/>
      <c r="AA44" s="204"/>
      <c r="AB44" s="223"/>
      <c r="AC44" s="261"/>
      <c r="AD44" s="259" t="str">
        <f>+IF(AE44=""," ",VLOOKUP(AE44,'PLAN DE CUENTAS FINAL BI'!$K:$L,2,FALSE))</f>
        <v xml:space="preserve"> </v>
      </c>
      <c r="AE44" s="224"/>
      <c r="AF44" s="259" t="str">
        <f>+IF(AG44=""," ",VLOOKUP(AG44,Listas!$E$3:$F$12,2,FALSE))</f>
        <v xml:space="preserve"> </v>
      </c>
      <c r="AG44" s="225"/>
      <c r="AH44" s="252"/>
      <c r="AI44" s="186"/>
    </row>
    <row r="45" spans="1:35" s="146" customFormat="1" ht="78.75" hidden="1" customHeight="1">
      <c r="A45" s="195"/>
      <c r="B45" s="196"/>
      <c r="C45" s="197" t="s">
        <v>202</v>
      </c>
      <c r="D45" s="193" t="s">
        <v>203</v>
      </c>
      <c r="E45" s="193"/>
      <c r="F45" s="193"/>
      <c r="G45" s="193"/>
      <c r="H45" s="193"/>
      <c r="I45" s="204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4"/>
      <c r="W45" s="199"/>
      <c r="X45" s="199"/>
      <c r="Y45" s="204"/>
      <c r="Z45" s="204"/>
      <c r="AA45" s="204"/>
      <c r="AB45" s="223"/>
      <c r="AC45" s="261"/>
      <c r="AD45" s="259" t="str">
        <f>+IF(AE45=""," ",VLOOKUP(AE45,'PLAN DE CUENTAS FINAL BI'!$K:$L,2,FALSE))</f>
        <v xml:space="preserve"> </v>
      </c>
      <c r="AE45" s="224"/>
      <c r="AF45" s="259" t="str">
        <f>+IF(AG45=""," ",VLOOKUP(AG45,Listas!$E$3:$F$12,2,FALSE))</f>
        <v xml:space="preserve"> </v>
      </c>
      <c r="AG45" s="225"/>
      <c r="AH45" s="252"/>
      <c r="AI45" s="186"/>
    </row>
    <row r="46" spans="1:35" s="146" customFormat="1" ht="78.75" hidden="1" customHeight="1">
      <c r="A46" s="195"/>
      <c r="B46" s="196"/>
      <c r="C46" s="197" t="s">
        <v>202</v>
      </c>
      <c r="D46" s="193" t="s">
        <v>203</v>
      </c>
      <c r="E46" s="193"/>
      <c r="F46" s="193"/>
      <c r="G46" s="193"/>
      <c r="H46" s="193"/>
      <c r="I46" s="204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4"/>
      <c r="W46" s="199"/>
      <c r="X46" s="199"/>
      <c r="Y46" s="204"/>
      <c r="Z46" s="204"/>
      <c r="AA46" s="204"/>
      <c r="AB46" s="223"/>
      <c r="AC46" s="261"/>
      <c r="AD46" s="259" t="str">
        <f>+IF(AE46=""," ",VLOOKUP(AE46,'PLAN DE CUENTAS FINAL BI'!$K:$L,2,FALSE))</f>
        <v xml:space="preserve"> </v>
      </c>
      <c r="AE46" s="224"/>
      <c r="AF46" s="259" t="str">
        <f>+IF(AG46=""," ",VLOOKUP(AG46,Listas!$E$3:$F$12,2,FALSE))</f>
        <v xml:space="preserve"> </v>
      </c>
      <c r="AG46" s="225"/>
      <c r="AH46" s="252"/>
      <c r="AI46" s="186"/>
    </row>
    <row r="47" spans="1:35" s="146" customFormat="1" ht="78.75" hidden="1" customHeight="1">
      <c r="A47" s="195"/>
      <c r="B47" s="196"/>
      <c r="C47" s="197" t="s">
        <v>204</v>
      </c>
      <c r="D47" s="193" t="s">
        <v>205</v>
      </c>
      <c r="E47" s="193"/>
      <c r="F47" s="193"/>
      <c r="G47" s="193"/>
      <c r="H47" s="193"/>
      <c r="I47" s="204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4"/>
      <c r="W47" s="206"/>
      <c r="X47" s="207"/>
      <c r="Y47" s="207"/>
      <c r="Z47" s="207"/>
      <c r="AA47" s="207"/>
      <c r="AB47" s="223"/>
      <c r="AC47" s="261"/>
      <c r="AD47" s="259" t="str">
        <f>+IF(AE47=""," ",VLOOKUP(AE47,'PLAN DE CUENTAS FINAL BI'!$K:$L,2,FALSE))</f>
        <v xml:space="preserve"> </v>
      </c>
      <c r="AE47" s="224"/>
      <c r="AF47" s="259" t="str">
        <f>+IF(AG47=""," ",VLOOKUP(AG47,Listas!$E$3:$F$12,2,FALSE))</f>
        <v xml:space="preserve"> </v>
      </c>
      <c r="AG47" s="225"/>
      <c r="AH47" s="252"/>
      <c r="AI47" s="186"/>
    </row>
    <row r="48" spans="1:35" s="146" customFormat="1" ht="78.75" hidden="1" customHeight="1">
      <c r="A48" s="195"/>
      <c r="B48" s="196"/>
      <c r="C48" s="197" t="s">
        <v>204</v>
      </c>
      <c r="D48" s="193" t="s">
        <v>205</v>
      </c>
      <c r="E48" s="193"/>
      <c r="F48" s="193"/>
      <c r="G48" s="193"/>
      <c r="H48" s="193"/>
      <c r="I48" s="205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4"/>
      <c r="W48" s="206"/>
      <c r="X48" s="207"/>
      <c r="Y48" s="207"/>
      <c r="Z48" s="207"/>
      <c r="AA48" s="207"/>
      <c r="AB48" s="223"/>
      <c r="AC48" s="261"/>
      <c r="AD48" s="259" t="str">
        <f>+IF(AE48=""," ",VLOOKUP(AE48,'PLAN DE CUENTAS FINAL BI'!$K:$L,2,FALSE))</f>
        <v xml:space="preserve"> </v>
      </c>
      <c r="AE48" s="224"/>
      <c r="AF48" s="259" t="str">
        <f>+IF(AG48=""," ",VLOOKUP(AG48,Listas!$E$3:$F$12,2,FALSE))</f>
        <v xml:space="preserve"> </v>
      </c>
      <c r="AG48" s="225"/>
      <c r="AH48" s="252"/>
      <c r="AI48" s="186"/>
    </row>
    <row r="49" spans="1:35" s="146" customFormat="1" ht="78.75" hidden="1" customHeight="1">
      <c r="A49" s="195"/>
      <c r="B49" s="196"/>
      <c r="C49" s="197" t="s">
        <v>204</v>
      </c>
      <c r="D49" s="193" t="s">
        <v>205</v>
      </c>
      <c r="E49" s="193"/>
      <c r="F49" s="193"/>
      <c r="G49" s="193"/>
      <c r="H49" s="193"/>
      <c r="I49" s="204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4"/>
      <c r="W49" s="206"/>
      <c r="X49" s="207"/>
      <c r="Y49" s="207"/>
      <c r="Z49" s="207"/>
      <c r="AA49" s="207"/>
      <c r="AB49" s="223"/>
      <c r="AC49" s="261"/>
      <c r="AD49" s="259" t="str">
        <f>+IF(AE49=""," ",VLOOKUP(AE49,'PLAN DE CUENTAS FINAL BI'!$K:$L,2,FALSE))</f>
        <v xml:space="preserve"> </v>
      </c>
      <c r="AE49" s="224"/>
      <c r="AF49" s="259" t="str">
        <f>+IF(AG49=""," ",VLOOKUP(AG49,Listas!$E$3:$F$12,2,FALSE))</f>
        <v xml:space="preserve"> </v>
      </c>
      <c r="AG49" s="225"/>
      <c r="AH49" s="252"/>
      <c r="AI49" s="186"/>
    </row>
    <row r="50" spans="1:35" s="146" customFormat="1" ht="78.75" hidden="1" customHeight="1">
      <c r="A50" s="195"/>
      <c r="B50" s="196"/>
      <c r="C50" s="197" t="s">
        <v>204</v>
      </c>
      <c r="D50" s="193" t="s">
        <v>205</v>
      </c>
      <c r="E50" s="193"/>
      <c r="F50" s="193"/>
      <c r="G50" s="193"/>
      <c r="H50" s="193"/>
      <c r="I50" s="204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4"/>
      <c r="W50" s="206"/>
      <c r="X50" s="207"/>
      <c r="Y50" s="207"/>
      <c r="Z50" s="207"/>
      <c r="AA50" s="207"/>
      <c r="AB50" s="223"/>
      <c r="AC50" s="261"/>
      <c r="AD50" s="259" t="str">
        <f>+IF(AE50=""," ",VLOOKUP(AE50,'PLAN DE CUENTAS FINAL BI'!$K:$L,2,FALSE))</f>
        <v xml:space="preserve"> </v>
      </c>
      <c r="AE50" s="224"/>
      <c r="AF50" s="259" t="str">
        <f>+IF(AG50=""," ",VLOOKUP(AG50,Listas!$E$3:$F$12,2,FALSE))</f>
        <v xml:space="preserve"> </v>
      </c>
      <c r="AG50" s="225"/>
      <c r="AH50" s="252"/>
      <c r="AI50" s="186"/>
    </row>
    <row r="51" spans="1:35" s="146" customFormat="1" ht="78.75" hidden="1" customHeight="1">
      <c r="A51" s="195"/>
      <c r="B51" s="196"/>
      <c r="C51" s="197" t="s">
        <v>204</v>
      </c>
      <c r="D51" s="193" t="s">
        <v>205</v>
      </c>
      <c r="E51" s="193"/>
      <c r="F51" s="193"/>
      <c r="G51" s="193"/>
      <c r="H51" s="193"/>
      <c r="I51" s="204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4"/>
      <c r="W51" s="206"/>
      <c r="X51" s="207"/>
      <c r="Y51" s="207"/>
      <c r="Z51" s="207"/>
      <c r="AA51" s="207"/>
      <c r="AB51" s="223"/>
      <c r="AC51" s="261"/>
      <c r="AD51" s="259" t="str">
        <f>+IF(AE51=""," ",VLOOKUP(AE51,'PLAN DE CUENTAS FINAL BI'!$K:$L,2,FALSE))</f>
        <v xml:space="preserve"> </v>
      </c>
      <c r="AE51" s="224"/>
      <c r="AF51" s="259" t="str">
        <f>+IF(AG51=""," ",VLOOKUP(AG51,Listas!$E$3:$F$12,2,FALSE))</f>
        <v xml:space="preserve"> </v>
      </c>
      <c r="AG51" s="225"/>
      <c r="AH51" s="252"/>
      <c r="AI51" s="186"/>
    </row>
    <row r="52" spans="1:35" s="146" customFormat="1" ht="78.75" hidden="1" customHeight="1">
      <c r="A52" s="195"/>
      <c r="B52" s="196"/>
      <c r="C52" s="197" t="s">
        <v>204</v>
      </c>
      <c r="D52" s="193" t="s">
        <v>205</v>
      </c>
      <c r="E52" s="193"/>
      <c r="F52" s="193"/>
      <c r="G52" s="193"/>
      <c r="H52" s="193"/>
      <c r="I52" s="204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4"/>
      <c r="W52" s="199"/>
      <c r="X52" s="199"/>
      <c r="Y52" s="199"/>
      <c r="Z52" s="199"/>
      <c r="AA52" s="199"/>
      <c r="AB52" s="223"/>
      <c r="AC52" s="261"/>
      <c r="AD52" s="259" t="str">
        <f>+IF(AE52=""," ",VLOOKUP(AE52,'PLAN DE CUENTAS FINAL BI'!$K:$L,2,FALSE))</f>
        <v xml:space="preserve"> </v>
      </c>
      <c r="AE52" s="224"/>
      <c r="AF52" s="259" t="str">
        <f>+IF(AG52=""," ",VLOOKUP(AG52,Listas!$E$3:$F$12,2,FALSE))</f>
        <v xml:space="preserve"> </v>
      </c>
      <c r="AG52" s="225"/>
      <c r="AH52" s="252"/>
      <c r="AI52" s="186"/>
    </row>
    <row r="53" spans="1:35" s="146" customFormat="1" ht="78.75" hidden="1" customHeight="1">
      <c r="A53" s="195"/>
      <c r="B53" s="196"/>
      <c r="C53" s="197" t="s">
        <v>204</v>
      </c>
      <c r="D53" s="193" t="s">
        <v>205</v>
      </c>
      <c r="E53" s="193"/>
      <c r="F53" s="193"/>
      <c r="G53" s="193"/>
      <c r="H53" s="193"/>
      <c r="I53" s="204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4"/>
      <c r="W53" s="199"/>
      <c r="X53" s="199"/>
      <c r="Y53" s="199"/>
      <c r="Z53" s="199"/>
      <c r="AA53" s="199"/>
      <c r="AB53" s="223"/>
      <c r="AC53" s="261"/>
      <c r="AD53" s="259" t="str">
        <f>+IF(AE53=""," ",VLOOKUP(AE53,'PLAN DE CUENTAS FINAL BI'!$K:$L,2,FALSE))</f>
        <v xml:space="preserve"> </v>
      </c>
      <c r="AE53" s="224"/>
      <c r="AF53" s="259" t="str">
        <f>+IF(AG53=""," ",VLOOKUP(AG53,Listas!$E$3:$F$12,2,FALSE))</f>
        <v xml:space="preserve"> </v>
      </c>
      <c r="AG53" s="225"/>
      <c r="AH53" s="252"/>
    </row>
    <row r="54" spans="1:35" s="146" customFormat="1" ht="78.75" hidden="1" customHeight="1">
      <c r="A54" s="195"/>
      <c r="B54" s="196"/>
      <c r="C54" s="197" t="s">
        <v>204</v>
      </c>
      <c r="D54" s="193" t="s">
        <v>205</v>
      </c>
      <c r="E54" s="193"/>
      <c r="F54" s="193"/>
      <c r="G54" s="193"/>
      <c r="H54" s="193"/>
      <c r="I54" s="204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4"/>
      <c r="W54" s="199"/>
      <c r="X54" s="199"/>
      <c r="Y54" s="199"/>
      <c r="Z54" s="199"/>
      <c r="AA54" s="199"/>
      <c r="AB54" s="223"/>
      <c r="AC54" s="261"/>
      <c r="AD54" s="259" t="str">
        <f>+IF(AE54=""," ",VLOOKUP(AE54,'PLAN DE CUENTAS FINAL BI'!$K:$L,2,FALSE))</f>
        <v xml:space="preserve"> </v>
      </c>
      <c r="AE54" s="224"/>
      <c r="AF54" s="259" t="str">
        <f>+IF(AG54=""," ",VLOOKUP(AG54,Listas!$E$3:$F$12,2,FALSE))</f>
        <v xml:space="preserve"> </v>
      </c>
      <c r="AG54" s="225"/>
      <c r="AH54" s="252"/>
    </row>
    <row r="55" spans="1:35" s="146" customFormat="1" ht="78.75" hidden="1" customHeight="1">
      <c r="A55" s="195"/>
      <c r="B55" s="196"/>
      <c r="C55" s="197" t="s">
        <v>204</v>
      </c>
      <c r="D55" s="193" t="s">
        <v>205</v>
      </c>
      <c r="E55" s="193"/>
      <c r="F55" s="193"/>
      <c r="G55" s="193"/>
      <c r="H55" s="193"/>
      <c r="I55" s="204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4"/>
      <c r="W55" s="199"/>
      <c r="X55" s="199"/>
      <c r="Y55" s="199"/>
      <c r="Z55" s="199"/>
      <c r="AA55" s="199"/>
      <c r="AB55" s="223"/>
      <c r="AC55" s="261"/>
      <c r="AD55" s="259" t="str">
        <f>+IF(AE55=""," ",VLOOKUP(AE55,'PLAN DE CUENTAS FINAL BI'!$K:$L,2,FALSE))</f>
        <v xml:space="preserve"> </v>
      </c>
      <c r="AE55" s="224"/>
      <c r="AF55" s="259" t="str">
        <f>+IF(AG55=""," ",VLOOKUP(AG55,Listas!$E$3:$F$12,2,FALSE))</f>
        <v xml:space="preserve"> </v>
      </c>
      <c r="AG55" s="225"/>
      <c r="AH55" s="252"/>
    </row>
    <row r="56" spans="1:35" s="146" customFormat="1" ht="78.75" hidden="1" customHeight="1">
      <c r="A56" s="195"/>
      <c r="B56" s="196"/>
      <c r="C56" s="197" t="s">
        <v>204</v>
      </c>
      <c r="D56" s="193" t="s">
        <v>205</v>
      </c>
      <c r="E56" s="193"/>
      <c r="F56" s="193"/>
      <c r="G56" s="193"/>
      <c r="H56" s="193"/>
      <c r="I56" s="204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4"/>
      <c r="W56" s="199"/>
      <c r="X56" s="199"/>
      <c r="Y56" s="199"/>
      <c r="Z56" s="199"/>
      <c r="AA56" s="199"/>
      <c r="AB56" s="223"/>
      <c r="AC56" s="261"/>
      <c r="AD56" s="259" t="str">
        <f>+IF(AE56=""," ",VLOOKUP(AE56,'PLAN DE CUENTAS FINAL BI'!$K:$L,2,FALSE))</f>
        <v xml:space="preserve"> </v>
      </c>
      <c r="AE56" s="224"/>
      <c r="AF56" s="259" t="str">
        <f>+IF(AG56=""," ",VLOOKUP(AG56,Listas!$E$3:$F$12,2,FALSE))</f>
        <v xml:space="preserve"> </v>
      </c>
      <c r="AG56" s="225"/>
      <c r="AH56" s="252"/>
    </row>
    <row r="57" spans="1:35" s="146" customFormat="1" ht="78.75" hidden="1" customHeight="1">
      <c r="A57" s="195"/>
      <c r="B57" s="196"/>
      <c r="C57" s="197" t="s">
        <v>206</v>
      </c>
      <c r="D57" s="193" t="s">
        <v>205</v>
      </c>
      <c r="E57" s="193"/>
      <c r="F57" s="193"/>
      <c r="G57" s="193"/>
      <c r="H57" s="193"/>
      <c r="I57" s="204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4"/>
      <c r="W57" s="199"/>
      <c r="X57" s="199"/>
      <c r="Y57" s="199"/>
      <c r="Z57" s="199"/>
      <c r="AA57" s="199"/>
      <c r="AB57" s="223"/>
      <c r="AC57" s="261"/>
      <c r="AD57" s="259" t="str">
        <f>+IF(AE57=""," ",VLOOKUP(AE57,'PLAN DE CUENTAS FINAL BI'!$K:$L,2,FALSE))</f>
        <v xml:space="preserve"> </v>
      </c>
      <c r="AE57" s="224"/>
      <c r="AF57" s="259" t="str">
        <f>+IF(AG57=""," ",VLOOKUP(AG57,Listas!$E$3:$F$12,2,FALSE))</f>
        <v xml:space="preserve"> </v>
      </c>
      <c r="AG57" s="225"/>
      <c r="AH57" s="252"/>
    </row>
    <row r="58" spans="1:35" s="146" customFormat="1" ht="78.75" hidden="1" customHeight="1">
      <c r="A58" s="195"/>
      <c r="B58" s="196"/>
      <c r="C58" s="197" t="s">
        <v>207</v>
      </c>
      <c r="D58" s="193" t="s">
        <v>205</v>
      </c>
      <c r="E58" s="193"/>
      <c r="F58" s="193"/>
      <c r="G58" s="193"/>
      <c r="H58" s="193"/>
      <c r="I58" s="204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4"/>
      <c r="W58" s="199"/>
      <c r="X58" s="199"/>
      <c r="Y58" s="199"/>
      <c r="Z58" s="199"/>
      <c r="AA58" s="199"/>
      <c r="AB58" s="223"/>
      <c r="AC58" s="261"/>
      <c r="AD58" s="259" t="str">
        <f>+IF(AE58=""," ",VLOOKUP(AE58,'PLAN DE CUENTAS FINAL BI'!$K:$L,2,FALSE))</f>
        <v xml:space="preserve"> </v>
      </c>
      <c r="AE58" s="224"/>
      <c r="AF58" s="259" t="str">
        <f>+IF(AG58=""," ",VLOOKUP(AG58,Listas!$E$3:$F$12,2,FALSE))</f>
        <v xml:space="preserve"> </v>
      </c>
      <c r="AG58" s="225"/>
      <c r="AH58" s="252"/>
    </row>
    <row r="59" spans="1:35" s="146" customFormat="1" ht="78.75" hidden="1" customHeight="1">
      <c r="A59" s="195"/>
      <c r="B59" s="196"/>
      <c r="C59" s="197" t="s">
        <v>204</v>
      </c>
      <c r="D59" s="193" t="s">
        <v>205</v>
      </c>
      <c r="E59" s="193"/>
      <c r="F59" s="193"/>
      <c r="G59" s="193"/>
      <c r="H59" s="193"/>
      <c r="I59" s="204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4"/>
      <c r="W59" s="199"/>
      <c r="X59" s="199"/>
      <c r="Y59" s="199"/>
      <c r="Z59" s="199"/>
      <c r="AA59" s="199"/>
      <c r="AB59" s="223"/>
      <c r="AC59" s="261"/>
      <c r="AD59" s="259" t="str">
        <f>+IF(AE59=""," ",VLOOKUP(AE59,'PLAN DE CUENTAS FINAL BI'!$K:$L,2,FALSE))</f>
        <v xml:space="preserve"> </v>
      </c>
      <c r="AE59" s="224"/>
      <c r="AF59" s="259" t="str">
        <f>+IF(AG59=""," ",VLOOKUP(AG59,Listas!$E$3:$F$12,2,FALSE))</f>
        <v xml:space="preserve"> </v>
      </c>
      <c r="AG59" s="225"/>
      <c r="AH59" s="252"/>
    </row>
    <row r="60" spans="1:35" s="146" customFormat="1" ht="78.75" hidden="1" customHeight="1">
      <c r="A60" s="195"/>
      <c r="B60" s="196"/>
      <c r="C60" s="197" t="s">
        <v>204</v>
      </c>
      <c r="D60" s="193" t="s">
        <v>205</v>
      </c>
      <c r="E60" s="193"/>
      <c r="F60" s="193"/>
      <c r="G60" s="193"/>
      <c r="H60" s="193"/>
      <c r="I60" s="204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4"/>
      <c r="W60" s="199"/>
      <c r="X60" s="199"/>
      <c r="Y60" s="199"/>
      <c r="Z60" s="199"/>
      <c r="AA60" s="199"/>
      <c r="AB60" s="223"/>
      <c r="AC60" s="261"/>
      <c r="AD60" s="259" t="str">
        <f>+IF(AE60=""," ",VLOOKUP(AE60,'PLAN DE CUENTAS FINAL BI'!$K:$L,2,FALSE))</f>
        <v xml:space="preserve"> </v>
      </c>
      <c r="AE60" s="224"/>
      <c r="AF60" s="259" t="str">
        <f>+IF(AG60=""," ",VLOOKUP(AG60,Listas!$E$3:$F$12,2,FALSE))</f>
        <v xml:space="preserve"> </v>
      </c>
      <c r="AG60" s="225"/>
      <c r="AH60" s="252"/>
    </row>
    <row r="61" spans="1:35" s="146" customFormat="1" ht="78.75" hidden="1" customHeight="1">
      <c r="A61" s="195"/>
      <c r="B61" s="196"/>
      <c r="C61" s="197" t="s">
        <v>204</v>
      </c>
      <c r="D61" s="193" t="s">
        <v>205</v>
      </c>
      <c r="E61" s="193"/>
      <c r="F61" s="193"/>
      <c r="G61" s="193"/>
      <c r="H61" s="193"/>
      <c r="I61" s="204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4"/>
      <c r="W61" s="199"/>
      <c r="X61" s="199"/>
      <c r="Y61" s="199"/>
      <c r="Z61" s="199"/>
      <c r="AA61" s="199"/>
      <c r="AB61" s="223"/>
      <c r="AC61" s="261"/>
      <c r="AD61" s="259" t="str">
        <f>+IF(AE61=""," ",VLOOKUP(AE61,'PLAN DE CUENTAS FINAL BI'!$K:$L,2,FALSE))</f>
        <v xml:space="preserve"> </v>
      </c>
      <c r="AE61" s="224"/>
      <c r="AF61" s="259" t="str">
        <f>+IF(AG61=""," ",VLOOKUP(AG61,Listas!$E$3:$F$12,2,FALSE))</f>
        <v xml:space="preserve"> </v>
      </c>
      <c r="AG61" s="225"/>
      <c r="AH61" s="252"/>
    </row>
    <row r="62" spans="1:35" s="146" customFormat="1" ht="78.75" hidden="1" customHeight="1">
      <c r="A62" s="195"/>
      <c r="B62" s="196"/>
      <c r="C62" s="197" t="s">
        <v>204</v>
      </c>
      <c r="D62" s="193" t="s">
        <v>205</v>
      </c>
      <c r="E62" s="193"/>
      <c r="F62" s="193"/>
      <c r="G62" s="193"/>
      <c r="H62" s="193"/>
      <c r="I62" s="204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4"/>
      <c r="W62" s="199"/>
      <c r="X62" s="199"/>
      <c r="Y62" s="199"/>
      <c r="Z62" s="199"/>
      <c r="AA62" s="199"/>
      <c r="AB62" s="223"/>
      <c r="AC62" s="261"/>
      <c r="AD62" s="259" t="str">
        <f>+IF(AE62=""," ",VLOOKUP(AE62,'PLAN DE CUENTAS FINAL BI'!$K:$L,2,FALSE))</f>
        <v xml:space="preserve"> </v>
      </c>
      <c r="AE62" s="224"/>
      <c r="AF62" s="259" t="str">
        <f>+IF(AG62=""," ",VLOOKUP(AG62,Listas!$E$3:$F$12,2,FALSE))</f>
        <v xml:space="preserve"> </v>
      </c>
      <c r="AG62" s="225"/>
      <c r="AH62" s="252"/>
    </row>
    <row r="63" spans="1:35" s="146" customFormat="1" ht="78.75" hidden="1" customHeight="1">
      <c r="A63" s="195"/>
      <c r="B63" s="196"/>
      <c r="C63" s="197" t="s">
        <v>204</v>
      </c>
      <c r="D63" s="193" t="s">
        <v>205</v>
      </c>
      <c r="E63" s="193"/>
      <c r="F63" s="193"/>
      <c r="G63" s="193"/>
      <c r="H63" s="193"/>
      <c r="I63" s="204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4"/>
      <c r="W63" s="199"/>
      <c r="X63" s="199"/>
      <c r="Y63" s="199"/>
      <c r="Z63" s="199"/>
      <c r="AA63" s="199"/>
      <c r="AB63" s="223"/>
      <c r="AC63" s="261"/>
      <c r="AD63" s="259" t="str">
        <f>+IF(AE63=""," ",VLOOKUP(AE63,'PLAN DE CUENTAS FINAL BI'!$K:$L,2,FALSE))</f>
        <v xml:space="preserve"> </v>
      </c>
      <c r="AE63" s="224"/>
      <c r="AF63" s="259" t="str">
        <f>+IF(AG63=""," ",VLOOKUP(AG63,Listas!$E$3:$F$12,2,FALSE))</f>
        <v xml:space="preserve"> </v>
      </c>
      <c r="AG63" s="225"/>
      <c r="AH63" s="252"/>
    </row>
    <row r="64" spans="1:35" s="146" customFormat="1" ht="78.75" hidden="1" customHeight="1">
      <c r="A64" s="195"/>
      <c r="B64" s="196"/>
      <c r="C64" s="197" t="s">
        <v>204</v>
      </c>
      <c r="D64" s="193" t="s">
        <v>205</v>
      </c>
      <c r="E64" s="193"/>
      <c r="F64" s="193"/>
      <c r="G64" s="193"/>
      <c r="H64" s="193"/>
      <c r="I64" s="204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4"/>
      <c r="W64" s="199"/>
      <c r="X64" s="199"/>
      <c r="Y64" s="199"/>
      <c r="Z64" s="199"/>
      <c r="AA64" s="199"/>
      <c r="AB64" s="223"/>
      <c r="AC64" s="261"/>
      <c r="AD64" s="259" t="str">
        <f>+IF(AE64=""," ",VLOOKUP(AE64,'PLAN DE CUENTAS FINAL BI'!$K:$L,2,FALSE))</f>
        <v xml:space="preserve"> </v>
      </c>
      <c r="AE64" s="224"/>
      <c r="AF64" s="259" t="str">
        <f>+IF(AG64=""," ",VLOOKUP(AG64,Listas!$E$3:$F$12,2,FALSE))</f>
        <v xml:space="preserve"> </v>
      </c>
      <c r="AG64" s="225"/>
      <c r="AH64" s="252"/>
    </row>
    <row r="65" spans="1:34" s="146" customFormat="1" ht="78.75" hidden="1" customHeight="1">
      <c r="A65" s="195"/>
      <c r="B65" s="196"/>
      <c r="C65" s="197" t="s">
        <v>204</v>
      </c>
      <c r="D65" s="193" t="s">
        <v>205</v>
      </c>
      <c r="E65" s="193"/>
      <c r="F65" s="193"/>
      <c r="G65" s="193"/>
      <c r="H65" s="193"/>
      <c r="I65" s="204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4"/>
      <c r="W65" s="199"/>
      <c r="X65" s="199"/>
      <c r="Y65" s="199"/>
      <c r="Z65" s="199"/>
      <c r="AA65" s="199"/>
      <c r="AB65" s="223"/>
      <c r="AC65" s="261"/>
      <c r="AD65" s="259" t="str">
        <f>+IF(AE65=""," ",VLOOKUP(AE65,'PLAN DE CUENTAS FINAL BI'!$K:$L,2,FALSE))</f>
        <v xml:space="preserve"> </v>
      </c>
      <c r="AE65" s="224"/>
      <c r="AF65" s="259" t="str">
        <f>+IF(AG65=""," ",VLOOKUP(AG65,Listas!$E$3:$F$12,2,FALSE))</f>
        <v xml:space="preserve"> </v>
      </c>
      <c r="AG65" s="225"/>
      <c r="AH65" s="252"/>
    </row>
    <row r="66" spans="1:34" s="146" customFormat="1" ht="78.75" hidden="1" customHeight="1">
      <c r="A66" s="195"/>
      <c r="B66" s="196"/>
      <c r="C66" s="197" t="s">
        <v>204</v>
      </c>
      <c r="D66" s="193" t="s">
        <v>205</v>
      </c>
      <c r="E66" s="193"/>
      <c r="F66" s="193"/>
      <c r="G66" s="193"/>
      <c r="H66" s="193"/>
      <c r="I66" s="204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4"/>
      <c r="W66" s="199"/>
      <c r="X66" s="199"/>
      <c r="Y66" s="199"/>
      <c r="Z66" s="199"/>
      <c r="AA66" s="199"/>
      <c r="AB66" s="223"/>
      <c r="AC66" s="261"/>
      <c r="AD66" s="259" t="str">
        <f>+IF(AE66=""," ",VLOOKUP(AE66,'PLAN DE CUENTAS FINAL BI'!$K:$L,2,FALSE))</f>
        <v xml:space="preserve"> </v>
      </c>
      <c r="AE66" s="224"/>
      <c r="AF66" s="259" t="str">
        <f>+IF(AG66=""," ",VLOOKUP(AG66,Listas!$E$3:$F$12,2,FALSE))</f>
        <v xml:space="preserve"> </v>
      </c>
      <c r="AG66" s="225"/>
      <c r="AH66" s="252"/>
    </row>
    <row r="67" spans="1:34" s="146" customFormat="1" ht="78.75" hidden="1" customHeight="1">
      <c r="A67" s="195"/>
      <c r="B67" s="196"/>
      <c r="C67" s="197" t="s">
        <v>204</v>
      </c>
      <c r="D67" s="193" t="s">
        <v>205</v>
      </c>
      <c r="E67" s="193"/>
      <c r="F67" s="193"/>
      <c r="G67" s="193"/>
      <c r="H67" s="193"/>
      <c r="I67" s="204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4"/>
      <c r="W67" s="199"/>
      <c r="X67" s="199"/>
      <c r="Y67" s="199"/>
      <c r="Z67" s="199"/>
      <c r="AA67" s="199"/>
      <c r="AB67" s="223"/>
      <c r="AC67" s="261"/>
      <c r="AD67" s="259" t="str">
        <f>+IF(AE67=""," ",VLOOKUP(AE67,'PLAN DE CUENTAS FINAL BI'!$K:$L,2,FALSE))</f>
        <v xml:space="preserve"> </v>
      </c>
      <c r="AE67" s="224"/>
      <c r="AF67" s="259" t="str">
        <f>+IF(AG67=""," ",VLOOKUP(AG67,Listas!$E$3:$F$12,2,FALSE))</f>
        <v xml:space="preserve"> </v>
      </c>
      <c r="AG67" s="225"/>
      <c r="AH67" s="252"/>
    </row>
    <row r="68" spans="1:34" s="146" customFormat="1" ht="78.75" hidden="1" customHeight="1">
      <c r="A68" s="195"/>
      <c r="B68" s="196"/>
      <c r="C68" s="197" t="s">
        <v>204</v>
      </c>
      <c r="D68" s="193" t="s">
        <v>205</v>
      </c>
      <c r="E68" s="193"/>
      <c r="F68" s="193"/>
      <c r="G68" s="193"/>
      <c r="H68" s="193"/>
      <c r="I68" s="204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4"/>
      <c r="W68" s="199"/>
      <c r="X68" s="199"/>
      <c r="Y68" s="199"/>
      <c r="Z68" s="199"/>
      <c r="AA68" s="199"/>
      <c r="AB68" s="223"/>
      <c r="AC68" s="261"/>
      <c r="AD68" s="259" t="str">
        <f>+IF(AE68=""," ",VLOOKUP(AE68,'PLAN DE CUENTAS FINAL BI'!$K:$L,2,FALSE))</f>
        <v xml:space="preserve"> </v>
      </c>
      <c r="AE68" s="224"/>
      <c r="AF68" s="259" t="str">
        <f>+IF(AG68=""," ",VLOOKUP(AG68,Listas!$E$3:$F$12,2,FALSE))</f>
        <v xml:space="preserve"> </v>
      </c>
      <c r="AG68" s="225"/>
      <c r="AH68" s="252"/>
    </row>
    <row r="69" spans="1:34" s="146" customFormat="1" ht="78.75" hidden="1" customHeight="1">
      <c r="A69" s="195"/>
      <c r="B69" s="196"/>
      <c r="C69" s="197" t="s">
        <v>204</v>
      </c>
      <c r="D69" s="193" t="s">
        <v>205</v>
      </c>
      <c r="E69" s="193"/>
      <c r="F69" s="193"/>
      <c r="G69" s="193"/>
      <c r="H69" s="193"/>
      <c r="I69" s="204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4"/>
      <c r="W69" s="199"/>
      <c r="X69" s="199"/>
      <c r="Y69" s="199"/>
      <c r="Z69" s="199"/>
      <c r="AA69" s="199"/>
      <c r="AB69" s="223"/>
      <c r="AC69" s="261"/>
      <c r="AD69" s="259" t="str">
        <f>+IF(AE69=""," ",VLOOKUP(AE69,'PLAN DE CUENTAS FINAL BI'!$K:$L,2,FALSE))</f>
        <v xml:space="preserve"> </v>
      </c>
      <c r="AE69" s="224"/>
      <c r="AF69" s="259" t="str">
        <f>+IF(AG69=""," ",VLOOKUP(AG69,Listas!$E$3:$F$12,2,FALSE))</f>
        <v xml:space="preserve"> </v>
      </c>
      <c r="AG69" s="225"/>
      <c r="AH69" s="252"/>
    </row>
    <row r="70" spans="1:34" s="146" customFormat="1" ht="78.75" hidden="1" customHeight="1">
      <c r="A70" s="195"/>
      <c r="B70" s="196"/>
      <c r="C70" s="197" t="s">
        <v>206</v>
      </c>
      <c r="D70" s="193" t="s">
        <v>208</v>
      </c>
      <c r="E70" s="193"/>
      <c r="F70" s="193"/>
      <c r="G70" s="193"/>
      <c r="H70" s="193"/>
      <c r="I70" s="204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4"/>
      <c r="W70" s="206"/>
      <c r="X70" s="207"/>
      <c r="Y70" s="207"/>
      <c r="Z70" s="207"/>
      <c r="AA70" s="207"/>
      <c r="AB70" s="223"/>
      <c r="AC70" s="261"/>
      <c r="AD70" s="259" t="str">
        <f>+IF(AE70=""," ",VLOOKUP(AE70,'PLAN DE CUENTAS FINAL BI'!$K:$L,2,FALSE))</f>
        <v xml:space="preserve"> </v>
      </c>
      <c r="AE70" s="224"/>
      <c r="AF70" s="259" t="str">
        <f>+IF(AG70=""," ",VLOOKUP(AG70,Listas!$E$3:$F$12,2,FALSE))</f>
        <v xml:space="preserve"> </v>
      </c>
      <c r="AG70" s="225"/>
      <c r="AH70" s="252"/>
    </row>
    <row r="71" spans="1:34" s="146" customFormat="1" ht="78.75" hidden="1" customHeight="1">
      <c r="A71" s="195"/>
      <c r="B71" s="196"/>
      <c r="C71" s="197" t="s">
        <v>206</v>
      </c>
      <c r="D71" s="193" t="s">
        <v>208</v>
      </c>
      <c r="E71" s="193"/>
      <c r="F71" s="193"/>
      <c r="G71" s="193"/>
      <c r="H71" s="193"/>
      <c r="I71" s="204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4"/>
      <c r="W71" s="206"/>
      <c r="X71" s="207"/>
      <c r="Y71" s="207"/>
      <c r="Z71" s="207"/>
      <c r="AA71" s="207"/>
      <c r="AB71" s="223"/>
      <c r="AC71" s="261"/>
      <c r="AD71" s="259" t="str">
        <f>+IF(AE71=""," ",VLOOKUP(AE71,'PLAN DE CUENTAS FINAL BI'!$K:$L,2,FALSE))</f>
        <v xml:space="preserve"> </v>
      </c>
      <c r="AE71" s="224"/>
      <c r="AF71" s="259" t="str">
        <f>+IF(AG71=""," ",VLOOKUP(AG71,Listas!$E$3:$F$12,2,FALSE))</f>
        <v xml:space="preserve"> </v>
      </c>
      <c r="AG71" s="225"/>
      <c r="AH71" s="252"/>
    </row>
    <row r="72" spans="1:34" s="146" customFormat="1" ht="78.75" hidden="1" customHeight="1">
      <c r="A72" s="195"/>
      <c r="B72" s="196"/>
      <c r="C72" s="197" t="s">
        <v>206</v>
      </c>
      <c r="D72" s="193" t="s">
        <v>208</v>
      </c>
      <c r="E72" s="193"/>
      <c r="F72" s="193"/>
      <c r="G72" s="193"/>
      <c r="H72" s="193"/>
      <c r="I72" s="204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4"/>
      <c r="W72" s="199"/>
      <c r="X72" s="199"/>
      <c r="Y72" s="199"/>
      <c r="Z72" s="199"/>
      <c r="AA72" s="199"/>
      <c r="AB72" s="223"/>
      <c r="AC72" s="261"/>
      <c r="AD72" s="259" t="str">
        <f>+IF(AE72=""," ",VLOOKUP(AE72,'PLAN DE CUENTAS FINAL BI'!$K:$L,2,FALSE))</f>
        <v xml:space="preserve"> </v>
      </c>
      <c r="AE72" s="224"/>
      <c r="AF72" s="259" t="str">
        <f>+IF(AG72=""," ",VLOOKUP(AG72,Listas!$E$3:$F$12,2,FALSE))</f>
        <v xml:space="preserve"> </v>
      </c>
      <c r="AG72" s="225"/>
      <c r="AH72" s="252"/>
    </row>
    <row r="73" spans="1:34" s="146" customFormat="1" ht="78.75" hidden="1" customHeight="1">
      <c r="A73" s="195"/>
      <c r="B73" s="196"/>
      <c r="C73" s="197" t="s">
        <v>206</v>
      </c>
      <c r="D73" s="193" t="s">
        <v>208</v>
      </c>
      <c r="E73" s="193"/>
      <c r="F73" s="193"/>
      <c r="G73" s="193"/>
      <c r="H73" s="193"/>
      <c r="I73" s="204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4"/>
      <c r="W73" s="199"/>
      <c r="X73" s="199"/>
      <c r="Y73" s="199"/>
      <c r="Z73" s="199"/>
      <c r="AA73" s="199"/>
      <c r="AB73" s="223"/>
      <c r="AC73" s="261"/>
      <c r="AD73" s="259" t="str">
        <f>+IF(AE73=""," ",VLOOKUP(AE73,'PLAN DE CUENTAS FINAL BI'!$K:$L,2,FALSE))</f>
        <v xml:space="preserve"> </v>
      </c>
      <c r="AE73" s="224"/>
      <c r="AF73" s="259" t="str">
        <f>+IF(AG73=""," ",VLOOKUP(AG73,Listas!$E$3:$F$12,2,FALSE))</f>
        <v xml:space="preserve"> </v>
      </c>
      <c r="AG73" s="225"/>
      <c r="AH73" s="252"/>
    </row>
    <row r="74" spans="1:34" s="146" customFormat="1" ht="78.75" hidden="1" customHeight="1">
      <c r="A74" s="195"/>
      <c r="B74" s="196"/>
      <c r="C74" s="197" t="s">
        <v>206</v>
      </c>
      <c r="D74" s="193" t="s">
        <v>208</v>
      </c>
      <c r="E74" s="193"/>
      <c r="F74" s="193"/>
      <c r="G74" s="193"/>
      <c r="H74" s="193"/>
      <c r="I74" s="208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4"/>
      <c r="W74" s="199"/>
      <c r="X74" s="199"/>
      <c r="Y74" s="199"/>
      <c r="Z74" s="199"/>
      <c r="AA74" s="199"/>
      <c r="AB74" s="223"/>
      <c r="AC74" s="261"/>
      <c r="AD74" s="259" t="str">
        <f>+IF(AE74=""," ",VLOOKUP(AE74,'PLAN DE CUENTAS FINAL BI'!$K:$L,2,FALSE))</f>
        <v xml:space="preserve"> </v>
      </c>
      <c r="AE74" s="224"/>
      <c r="AF74" s="259" t="str">
        <f>+IF(AG74=""," ",VLOOKUP(AG74,Listas!$E$3:$F$12,2,FALSE))</f>
        <v xml:space="preserve"> </v>
      </c>
      <c r="AG74" s="225"/>
      <c r="AH74" s="252"/>
    </row>
    <row r="75" spans="1:34" s="146" customFormat="1" ht="78.75" hidden="1" customHeight="1">
      <c r="A75" s="195"/>
      <c r="B75" s="196"/>
      <c r="C75" s="197" t="s">
        <v>206</v>
      </c>
      <c r="D75" s="193" t="s">
        <v>208</v>
      </c>
      <c r="E75" s="193"/>
      <c r="F75" s="193"/>
      <c r="G75" s="193"/>
      <c r="H75" s="193"/>
      <c r="I75" s="208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4"/>
      <c r="W75" s="199"/>
      <c r="X75" s="199"/>
      <c r="Y75" s="199"/>
      <c r="Z75" s="199"/>
      <c r="AA75" s="199"/>
      <c r="AB75" s="223"/>
      <c r="AC75" s="261"/>
      <c r="AD75" s="259" t="str">
        <f>+IF(AE75=""," ",VLOOKUP(AE75,'PLAN DE CUENTAS FINAL BI'!$K:$L,2,FALSE))</f>
        <v xml:space="preserve"> </v>
      </c>
      <c r="AE75" s="224"/>
      <c r="AF75" s="259" t="str">
        <f>+IF(AG75=""," ",VLOOKUP(AG75,Listas!$E$3:$F$12,2,FALSE))</f>
        <v xml:space="preserve"> </v>
      </c>
      <c r="AG75" s="225"/>
      <c r="AH75" s="252"/>
    </row>
    <row r="76" spans="1:34" s="146" customFormat="1" ht="78.75" hidden="1" customHeight="1">
      <c r="A76" s="195"/>
      <c r="B76" s="196"/>
      <c r="C76" s="197" t="s">
        <v>206</v>
      </c>
      <c r="D76" s="193" t="s">
        <v>208</v>
      </c>
      <c r="E76" s="193"/>
      <c r="F76" s="193"/>
      <c r="G76" s="193"/>
      <c r="H76" s="193"/>
      <c r="I76" s="208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4"/>
      <c r="W76" s="199"/>
      <c r="X76" s="199"/>
      <c r="Y76" s="199"/>
      <c r="Z76" s="199"/>
      <c r="AA76" s="199"/>
      <c r="AB76" s="223"/>
      <c r="AC76" s="261"/>
      <c r="AD76" s="259" t="str">
        <f>+IF(AE76=""," ",VLOOKUP(AE76,'PLAN DE CUENTAS FINAL BI'!$K:$L,2,FALSE))</f>
        <v xml:space="preserve"> </v>
      </c>
      <c r="AE76" s="224"/>
      <c r="AF76" s="259" t="str">
        <f>+IF(AG76=""," ",VLOOKUP(AG76,Listas!$E$3:$F$12,2,FALSE))</f>
        <v xml:space="preserve"> </v>
      </c>
      <c r="AG76" s="225"/>
      <c r="AH76" s="252"/>
    </row>
    <row r="77" spans="1:34" s="146" customFormat="1" ht="78.75" hidden="1" customHeight="1">
      <c r="A77" s="195"/>
      <c r="B77" s="196"/>
      <c r="C77" s="197" t="s">
        <v>206</v>
      </c>
      <c r="D77" s="193" t="s">
        <v>208</v>
      </c>
      <c r="E77" s="193"/>
      <c r="F77" s="193"/>
      <c r="G77" s="193"/>
      <c r="H77" s="193"/>
      <c r="I77" s="208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4"/>
      <c r="W77" s="199"/>
      <c r="X77" s="199"/>
      <c r="Y77" s="199"/>
      <c r="Z77" s="199"/>
      <c r="AA77" s="199"/>
      <c r="AB77" s="223"/>
      <c r="AC77" s="261"/>
      <c r="AD77" s="259" t="str">
        <f>+IF(AE77=""," ",VLOOKUP(AE77,'PLAN DE CUENTAS FINAL BI'!$K:$L,2,FALSE))</f>
        <v xml:space="preserve"> </v>
      </c>
      <c r="AE77" s="224"/>
      <c r="AF77" s="259" t="str">
        <f>+IF(AG77=""," ",VLOOKUP(AG77,Listas!$E$3:$F$12,2,FALSE))</f>
        <v xml:space="preserve"> </v>
      </c>
      <c r="AG77" s="225"/>
      <c r="AH77" s="252"/>
    </row>
    <row r="78" spans="1:34" s="146" customFormat="1" ht="78.75" hidden="1" customHeight="1">
      <c r="A78" s="195"/>
      <c r="B78" s="196"/>
      <c r="C78" s="197" t="s">
        <v>206</v>
      </c>
      <c r="D78" s="193" t="s">
        <v>208</v>
      </c>
      <c r="E78" s="193"/>
      <c r="F78" s="193"/>
      <c r="G78" s="193"/>
      <c r="H78" s="193"/>
      <c r="I78" s="208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4"/>
      <c r="W78" s="199"/>
      <c r="X78" s="199"/>
      <c r="Y78" s="199"/>
      <c r="Z78" s="199"/>
      <c r="AA78" s="199"/>
      <c r="AB78" s="223"/>
      <c r="AC78" s="261"/>
      <c r="AD78" s="259" t="str">
        <f>+IF(AE78=""," ",VLOOKUP(AE78,'PLAN DE CUENTAS FINAL BI'!$K:$L,2,FALSE))</f>
        <v xml:space="preserve"> </v>
      </c>
      <c r="AE78" s="224"/>
      <c r="AF78" s="259" t="str">
        <f>+IF(AG78=""," ",VLOOKUP(AG78,Listas!$E$3:$F$12,2,FALSE))</f>
        <v xml:space="preserve"> </v>
      </c>
      <c r="AG78" s="225"/>
      <c r="AH78" s="252"/>
    </row>
    <row r="79" spans="1:34" s="146" customFormat="1" ht="78.75" hidden="1" customHeight="1">
      <c r="A79" s="195"/>
      <c r="B79" s="196"/>
      <c r="C79" s="197" t="s">
        <v>206</v>
      </c>
      <c r="D79" s="193" t="s">
        <v>208</v>
      </c>
      <c r="E79" s="193"/>
      <c r="F79" s="193"/>
      <c r="G79" s="193"/>
      <c r="H79" s="193"/>
      <c r="I79" s="208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4"/>
      <c r="W79" s="199"/>
      <c r="X79" s="199"/>
      <c r="Y79" s="199"/>
      <c r="Z79" s="199"/>
      <c r="AA79" s="199"/>
      <c r="AB79" s="223"/>
      <c r="AC79" s="261"/>
      <c r="AD79" s="259" t="str">
        <f>+IF(AE79=""," ",VLOOKUP(AE79,'PLAN DE CUENTAS FINAL BI'!$K:$L,2,FALSE))</f>
        <v xml:space="preserve"> </v>
      </c>
      <c r="AE79" s="224"/>
      <c r="AF79" s="259" t="str">
        <f>+IF(AG79=""," ",VLOOKUP(AG79,Listas!$E$3:$F$12,2,FALSE))</f>
        <v xml:space="preserve"> </v>
      </c>
      <c r="AG79" s="225"/>
      <c r="AH79" s="252"/>
    </row>
    <row r="80" spans="1:34" s="146" customFormat="1" ht="78.75" hidden="1" customHeight="1">
      <c r="A80" s="195"/>
      <c r="B80" s="196"/>
      <c r="C80" s="197" t="s">
        <v>206</v>
      </c>
      <c r="D80" s="193" t="s">
        <v>208</v>
      </c>
      <c r="E80" s="193"/>
      <c r="F80" s="193"/>
      <c r="G80" s="193"/>
      <c r="H80" s="193"/>
      <c r="I80" s="208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4"/>
      <c r="W80" s="199"/>
      <c r="X80" s="199"/>
      <c r="Y80" s="199"/>
      <c r="Z80" s="199"/>
      <c r="AA80" s="199"/>
      <c r="AB80" s="223"/>
      <c r="AC80" s="261"/>
      <c r="AD80" s="259" t="str">
        <f>+IF(AE80=""," ",VLOOKUP(AE80,'PLAN DE CUENTAS FINAL BI'!$K:$L,2,FALSE))</f>
        <v xml:space="preserve"> </v>
      </c>
      <c r="AE80" s="224"/>
      <c r="AF80" s="259" t="str">
        <f>+IF(AG80=""," ",VLOOKUP(AG80,Listas!$E$3:$F$12,2,FALSE))</f>
        <v xml:space="preserve"> </v>
      </c>
      <c r="AG80" s="225"/>
      <c r="AH80" s="252"/>
    </row>
    <row r="81" spans="1:34" s="146" customFormat="1" ht="78.75" hidden="1" customHeight="1">
      <c r="A81" s="195"/>
      <c r="B81" s="196"/>
      <c r="C81" s="197" t="s">
        <v>206</v>
      </c>
      <c r="D81" s="193" t="s">
        <v>208</v>
      </c>
      <c r="E81" s="193"/>
      <c r="F81" s="193"/>
      <c r="G81" s="193"/>
      <c r="H81" s="193"/>
      <c r="I81" s="208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4"/>
      <c r="W81" s="199"/>
      <c r="X81" s="199"/>
      <c r="Y81" s="199"/>
      <c r="Z81" s="199"/>
      <c r="AA81" s="199"/>
      <c r="AB81" s="223"/>
      <c r="AC81" s="261"/>
      <c r="AD81" s="259" t="str">
        <f>+IF(AE81=""," ",VLOOKUP(AE81,'PLAN DE CUENTAS FINAL BI'!$K:$L,2,FALSE))</f>
        <v xml:space="preserve"> </v>
      </c>
      <c r="AE81" s="224"/>
      <c r="AF81" s="259" t="str">
        <f>+IF(AG81=""," ",VLOOKUP(AG81,Listas!$E$3:$F$12,2,FALSE))</f>
        <v xml:space="preserve"> </v>
      </c>
      <c r="AG81" s="225"/>
      <c r="AH81" s="252"/>
    </row>
    <row r="82" spans="1:34" s="146" customFormat="1" ht="78.75" hidden="1" customHeight="1">
      <c r="A82" s="195"/>
      <c r="B82" s="196"/>
      <c r="C82" s="197" t="s">
        <v>206</v>
      </c>
      <c r="D82" s="193" t="s">
        <v>208</v>
      </c>
      <c r="E82" s="193"/>
      <c r="F82" s="193"/>
      <c r="G82" s="193"/>
      <c r="H82" s="193"/>
      <c r="I82" s="208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4"/>
      <c r="W82" s="199"/>
      <c r="X82" s="199"/>
      <c r="Y82" s="199"/>
      <c r="Z82" s="199"/>
      <c r="AA82" s="199"/>
      <c r="AB82" s="223"/>
      <c r="AC82" s="261"/>
      <c r="AD82" s="259" t="str">
        <f>+IF(AE82=""," ",VLOOKUP(AE82,'PLAN DE CUENTAS FINAL BI'!$K:$L,2,FALSE))</f>
        <v xml:space="preserve"> </v>
      </c>
      <c r="AE82" s="224"/>
      <c r="AF82" s="259" t="str">
        <f>+IF(AG82=""," ",VLOOKUP(AG82,Listas!$E$3:$F$12,2,FALSE))</f>
        <v xml:space="preserve"> </v>
      </c>
      <c r="AG82" s="225"/>
      <c r="AH82" s="252"/>
    </row>
    <row r="83" spans="1:34" s="146" customFormat="1" ht="78.75" hidden="1" customHeight="1">
      <c r="A83" s="195"/>
      <c r="B83" s="196"/>
      <c r="C83" s="197" t="s">
        <v>206</v>
      </c>
      <c r="D83" s="193" t="s">
        <v>208</v>
      </c>
      <c r="E83" s="193"/>
      <c r="F83" s="193"/>
      <c r="G83" s="193"/>
      <c r="H83" s="193"/>
      <c r="I83" s="208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4"/>
      <c r="W83" s="199"/>
      <c r="X83" s="199"/>
      <c r="Y83" s="199"/>
      <c r="Z83" s="199"/>
      <c r="AA83" s="199"/>
      <c r="AB83" s="223"/>
      <c r="AC83" s="261"/>
      <c r="AD83" s="259" t="str">
        <f>+IF(AE83=""," ",VLOOKUP(AE83,'PLAN DE CUENTAS FINAL BI'!$K:$L,2,FALSE))</f>
        <v xml:space="preserve"> </v>
      </c>
      <c r="AE83" s="224"/>
      <c r="AF83" s="259" t="str">
        <f>+IF(AG83=""," ",VLOOKUP(AG83,Listas!$E$3:$F$12,2,FALSE))</f>
        <v xml:space="preserve"> </v>
      </c>
      <c r="AG83" s="225"/>
      <c r="AH83" s="252"/>
    </row>
    <row r="84" spans="1:34" s="146" customFormat="1" ht="78.75" hidden="1" customHeight="1">
      <c r="A84" s="195"/>
      <c r="B84" s="196"/>
      <c r="C84" s="197" t="s">
        <v>206</v>
      </c>
      <c r="D84" s="193" t="s">
        <v>208</v>
      </c>
      <c r="E84" s="193"/>
      <c r="F84" s="193"/>
      <c r="G84" s="193"/>
      <c r="H84" s="193"/>
      <c r="I84" s="208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4"/>
      <c r="W84" s="199"/>
      <c r="X84" s="199"/>
      <c r="Y84" s="199"/>
      <c r="Z84" s="199"/>
      <c r="AA84" s="199"/>
      <c r="AB84" s="223"/>
      <c r="AC84" s="261"/>
      <c r="AD84" s="259" t="str">
        <f>+IF(AE84=""," ",VLOOKUP(AE84,'PLAN DE CUENTAS FINAL BI'!$K:$L,2,FALSE))</f>
        <v xml:space="preserve"> </v>
      </c>
      <c r="AE84" s="224"/>
      <c r="AF84" s="259" t="str">
        <f>+IF(AG84=""," ",VLOOKUP(AG84,Listas!$E$3:$F$12,2,FALSE))</f>
        <v xml:space="preserve"> </v>
      </c>
      <c r="AG84" s="225"/>
      <c r="AH84" s="252"/>
    </row>
    <row r="85" spans="1:34" s="146" customFormat="1" ht="78.75" hidden="1" customHeight="1">
      <c r="A85" s="195"/>
      <c r="B85" s="196"/>
      <c r="C85" s="197" t="s">
        <v>206</v>
      </c>
      <c r="D85" s="193" t="s">
        <v>208</v>
      </c>
      <c r="E85" s="193"/>
      <c r="F85" s="193"/>
      <c r="G85" s="193"/>
      <c r="H85" s="193"/>
      <c r="I85" s="208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4"/>
      <c r="W85" s="199"/>
      <c r="X85" s="199"/>
      <c r="Y85" s="199"/>
      <c r="Z85" s="199"/>
      <c r="AA85" s="199"/>
      <c r="AB85" s="223"/>
      <c r="AC85" s="261"/>
      <c r="AD85" s="259" t="str">
        <f>+IF(AE85=""," ",VLOOKUP(AE85,'PLAN DE CUENTAS FINAL BI'!$K:$L,2,FALSE))</f>
        <v xml:space="preserve"> </v>
      </c>
      <c r="AE85" s="224"/>
      <c r="AF85" s="259" t="str">
        <f>+IF(AG85=""," ",VLOOKUP(AG85,Listas!$E$3:$F$12,2,FALSE))</f>
        <v xml:space="preserve"> </v>
      </c>
      <c r="AG85" s="225"/>
      <c r="AH85" s="252"/>
    </row>
    <row r="86" spans="1:34" s="146" customFormat="1" ht="78.75" hidden="1" customHeight="1">
      <c r="A86" s="195"/>
      <c r="B86" s="196"/>
      <c r="C86" s="197" t="s">
        <v>206</v>
      </c>
      <c r="D86" s="193" t="s">
        <v>208</v>
      </c>
      <c r="E86" s="193"/>
      <c r="F86" s="193"/>
      <c r="G86" s="193"/>
      <c r="H86" s="193"/>
      <c r="I86" s="208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4"/>
      <c r="W86" s="199"/>
      <c r="X86" s="199"/>
      <c r="Y86" s="199"/>
      <c r="Z86" s="199"/>
      <c r="AA86" s="199"/>
      <c r="AB86" s="223"/>
      <c r="AC86" s="261"/>
      <c r="AD86" s="259" t="str">
        <f>+IF(AE86=""," ",VLOOKUP(AE86,'PLAN DE CUENTAS FINAL BI'!$K:$L,2,FALSE))</f>
        <v xml:space="preserve"> </v>
      </c>
      <c r="AE86" s="224"/>
      <c r="AF86" s="259" t="str">
        <f>+IF(AG86=""," ",VLOOKUP(AG86,Listas!$E$3:$F$12,2,FALSE))</f>
        <v xml:space="preserve"> </v>
      </c>
      <c r="AG86" s="225"/>
      <c r="AH86" s="252"/>
    </row>
    <row r="87" spans="1:34" s="146" customFormat="1" ht="78.75" hidden="1" customHeight="1">
      <c r="A87" s="195"/>
      <c r="B87" s="196"/>
      <c r="C87" s="197" t="s">
        <v>206</v>
      </c>
      <c r="D87" s="193" t="s">
        <v>208</v>
      </c>
      <c r="E87" s="193"/>
      <c r="F87" s="193"/>
      <c r="G87" s="193"/>
      <c r="H87" s="193"/>
      <c r="I87" s="208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4"/>
      <c r="W87" s="199"/>
      <c r="X87" s="199"/>
      <c r="Y87" s="199"/>
      <c r="Z87" s="199"/>
      <c r="AA87" s="199"/>
      <c r="AB87" s="223"/>
      <c r="AC87" s="261"/>
      <c r="AD87" s="259" t="str">
        <f>+IF(AE87=""," ",VLOOKUP(AE87,'PLAN DE CUENTAS FINAL BI'!$K:$L,2,FALSE))</f>
        <v xml:space="preserve"> </v>
      </c>
      <c r="AE87" s="224"/>
      <c r="AF87" s="259" t="str">
        <f>+IF(AG87=""," ",VLOOKUP(AG87,Listas!$E$3:$F$12,2,FALSE))</f>
        <v xml:space="preserve"> </v>
      </c>
      <c r="AG87" s="225"/>
      <c r="AH87" s="252"/>
    </row>
    <row r="88" spans="1:34" s="146" customFormat="1" ht="78.75" hidden="1" customHeight="1">
      <c r="A88" s="195"/>
      <c r="B88" s="196"/>
      <c r="C88" s="197" t="s">
        <v>206</v>
      </c>
      <c r="D88" s="193" t="s">
        <v>208</v>
      </c>
      <c r="E88" s="193"/>
      <c r="F88" s="193"/>
      <c r="G88" s="193"/>
      <c r="H88" s="193"/>
      <c r="I88" s="208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4"/>
      <c r="W88" s="199"/>
      <c r="X88" s="199"/>
      <c r="Y88" s="199"/>
      <c r="Z88" s="199"/>
      <c r="AA88" s="199"/>
      <c r="AB88" s="223"/>
      <c r="AC88" s="261"/>
      <c r="AD88" s="259" t="str">
        <f>+IF(AE88=""," ",VLOOKUP(AE88,'PLAN DE CUENTAS FINAL BI'!$K:$L,2,FALSE))</f>
        <v xml:space="preserve"> </v>
      </c>
      <c r="AE88" s="224"/>
      <c r="AF88" s="259" t="str">
        <f>+IF(AG88=""," ",VLOOKUP(AG88,Listas!$E$3:$F$12,2,FALSE))</f>
        <v xml:space="preserve"> </v>
      </c>
      <c r="AG88" s="225"/>
      <c r="AH88" s="252"/>
    </row>
    <row r="89" spans="1:34" s="146" customFormat="1" ht="78.75" hidden="1" customHeight="1">
      <c r="A89" s="195"/>
      <c r="B89" s="196"/>
      <c r="C89" s="197" t="s">
        <v>206</v>
      </c>
      <c r="D89" s="193" t="s">
        <v>208</v>
      </c>
      <c r="E89" s="193"/>
      <c r="F89" s="193"/>
      <c r="G89" s="193"/>
      <c r="H89" s="193"/>
      <c r="I89" s="208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4"/>
      <c r="W89" s="199"/>
      <c r="X89" s="199"/>
      <c r="Y89" s="199"/>
      <c r="Z89" s="199"/>
      <c r="AA89" s="199"/>
      <c r="AB89" s="223"/>
      <c r="AC89" s="261"/>
      <c r="AD89" s="259" t="str">
        <f>+IF(AE89=""," ",VLOOKUP(AE89,'PLAN DE CUENTAS FINAL BI'!$K:$L,2,FALSE))</f>
        <v xml:space="preserve"> </v>
      </c>
      <c r="AE89" s="224"/>
      <c r="AF89" s="259" t="str">
        <f>+IF(AG89=""," ",VLOOKUP(AG89,Listas!$E$3:$F$12,2,FALSE))</f>
        <v xml:space="preserve"> </v>
      </c>
      <c r="AG89" s="225"/>
      <c r="AH89" s="252"/>
    </row>
    <row r="90" spans="1:34" s="146" customFormat="1" ht="78.75" hidden="1" customHeight="1">
      <c r="A90" s="195"/>
      <c r="B90" s="196"/>
      <c r="C90" s="197" t="s">
        <v>209</v>
      </c>
      <c r="D90" s="193" t="s">
        <v>210</v>
      </c>
      <c r="E90" s="193"/>
      <c r="F90" s="193"/>
      <c r="G90" s="193"/>
      <c r="H90" s="193"/>
      <c r="I90" s="204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4"/>
      <c r="W90" s="209"/>
      <c r="X90" s="276"/>
      <c r="Y90" s="276"/>
      <c r="Z90" s="276"/>
      <c r="AA90" s="276"/>
      <c r="AB90" s="223"/>
      <c r="AC90" s="261"/>
      <c r="AD90" s="259" t="str">
        <f>+IF(AE90=""," ",VLOOKUP(AE90,'PLAN DE CUENTAS FINAL BI'!$K:$L,2,FALSE))</f>
        <v xml:space="preserve"> </v>
      </c>
      <c r="AE90" s="224"/>
      <c r="AF90" s="259" t="str">
        <f>+IF(AG90=""," ",VLOOKUP(AG90,Listas!$E$3:$F$12,2,FALSE))</f>
        <v xml:space="preserve"> </v>
      </c>
      <c r="AG90" s="225"/>
      <c r="AH90" s="252"/>
    </row>
    <row r="91" spans="1:34" s="146" customFormat="1" ht="78.75" hidden="1" customHeight="1">
      <c r="A91" s="195"/>
      <c r="B91" s="196"/>
      <c r="C91" s="197" t="s">
        <v>209</v>
      </c>
      <c r="D91" s="193" t="s">
        <v>210</v>
      </c>
      <c r="E91" s="193"/>
      <c r="F91" s="193"/>
      <c r="G91" s="193"/>
      <c r="H91" s="193"/>
      <c r="I91" s="204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4"/>
      <c r="W91" s="209"/>
      <c r="X91" s="276"/>
      <c r="Y91" s="276"/>
      <c r="Z91" s="276"/>
      <c r="AA91" s="276"/>
      <c r="AB91" s="223"/>
      <c r="AC91" s="261"/>
      <c r="AD91" s="259" t="str">
        <f>+IF(AE91=""," ",VLOOKUP(AE91,'PLAN DE CUENTAS FINAL BI'!$K:$L,2,FALSE))</f>
        <v xml:space="preserve"> </v>
      </c>
      <c r="AE91" s="224"/>
      <c r="AF91" s="259" t="str">
        <f>+IF(AG91=""," ",VLOOKUP(AG91,Listas!$E$3:$F$12,2,FALSE))</f>
        <v xml:space="preserve"> </v>
      </c>
      <c r="AG91" s="225"/>
      <c r="AH91" s="252"/>
    </row>
    <row r="92" spans="1:34" s="146" customFormat="1" ht="78.75" hidden="1" customHeight="1">
      <c r="A92" s="195"/>
      <c r="B92" s="196"/>
      <c r="C92" s="197" t="s">
        <v>209</v>
      </c>
      <c r="D92" s="193" t="s">
        <v>210</v>
      </c>
      <c r="E92" s="193"/>
      <c r="F92" s="193"/>
      <c r="G92" s="193"/>
      <c r="H92" s="193"/>
      <c r="I92" s="204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4"/>
      <c r="W92" s="209"/>
      <c r="X92" s="276"/>
      <c r="Y92" s="276"/>
      <c r="Z92" s="276"/>
      <c r="AA92" s="276"/>
      <c r="AB92" s="223"/>
      <c r="AC92" s="261"/>
      <c r="AD92" s="259" t="str">
        <f>+IF(AE92=""," ",VLOOKUP(AE92,'PLAN DE CUENTAS FINAL BI'!$K:$L,2,FALSE))</f>
        <v xml:space="preserve"> </v>
      </c>
      <c r="AE92" s="224"/>
      <c r="AF92" s="259" t="str">
        <f>+IF(AG92=""," ",VLOOKUP(AG92,Listas!$E$3:$F$12,2,FALSE))</f>
        <v xml:space="preserve"> </v>
      </c>
      <c r="AG92" s="225"/>
      <c r="AH92" s="252"/>
    </row>
    <row r="93" spans="1:34" s="146" customFormat="1" ht="78.75" hidden="1" customHeight="1">
      <c r="A93" s="195"/>
      <c r="B93" s="196"/>
      <c r="C93" s="197" t="s">
        <v>209</v>
      </c>
      <c r="D93" s="193" t="s">
        <v>210</v>
      </c>
      <c r="E93" s="193"/>
      <c r="F93" s="193"/>
      <c r="G93" s="193"/>
      <c r="H93" s="193"/>
      <c r="I93" s="204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4"/>
      <c r="W93" s="210"/>
      <c r="X93" s="276"/>
      <c r="Y93" s="276"/>
      <c r="Z93" s="276"/>
      <c r="AA93" s="276"/>
      <c r="AB93" s="223"/>
      <c r="AC93" s="261"/>
      <c r="AD93" s="259" t="str">
        <f>+IF(AE93=""," ",VLOOKUP(AE93,'PLAN DE CUENTAS FINAL BI'!$K:$L,2,FALSE))</f>
        <v xml:space="preserve"> </v>
      </c>
      <c r="AE93" s="224"/>
      <c r="AF93" s="259" t="str">
        <f>+IF(AG93=""," ",VLOOKUP(AG93,Listas!$E$3:$F$12,2,FALSE))</f>
        <v xml:space="preserve"> </v>
      </c>
      <c r="AG93" s="225"/>
      <c r="AH93" s="252"/>
    </row>
    <row r="94" spans="1:34" s="146" customFormat="1" ht="78.75" hidden="1" customHeight="1">
      <c r="A94" s="195"/>
      <c r="B94" s="196"/>
      <c r="C94" s="197" t="s">
        <v>209</v>
      </c>
      <c r="D94" s="193" t="s">
        <v>210</v>
      </c>
      <c r="E94" s="193"/>
      <c r="F94" s="193"/>
      <c r="G94" s="193"/>
      <c r="H94" s="193"/>
      <c r="I94" s="204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4"/>
      <c r="W94" s="210"/>
      <c r="X94" s="276"/>
      <c r="Y94" s="276"/>
      <c r="Z94" s="276"/>
      <c r="AA94" s="276"/>
      <c r="AB94" s="223"/>
      <c r="AC94" s="261"/>
      <c r="AD94" s="259" t="str">
        <f>+IF(AE94=""," ",VLOOKUP(AE94,'PLAN DE CUENTAS FINAL BI'!$K:$L,2,FALSE))</f>
        <v xml:space="preserve"> </v>
      </c>
      <c r="AE94" s="224"/>
      <c r="AF94" s="259" t="str">
        <f>+IF(AG94=""," ",VLOOKUP(AG94,Listas!$E$3:$F$12,2,FALSE))</f>
        <v xml:space="preserve"> </v>
      </c>
      <c r="AG94" s="225"/>
      <c r="AH94" s="252"/>
    </row>
    <row r="95" spans="1:34" s="146" customFormat="1" ht="78.75" hidden="1" customHeight="1">
      <c r="A95" s="195"/>
      <c r="B95" s="196"/>
      <c r="C95" s="197" t="s">
        <v>209</v>
      </c>
      <c r="D95" s="193" t="s">
        <v>210</v>
      </c>
      <c r="E95" s="193"/>
      <c r="F95" s="193"/>
      <c r="G95" s="193"/>
      <c r="H95" s="193"/>
      <c r="I95" s="204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4"/>
      <c r="W95" s="210"/>
      <c r="X95" s="276"/>
      <c r="Y95" s="276"/>
      <c r="Z95" s="276"/>
      <c r="AA95" s="276"/>
      <c r="AB95" s="223"/>
      <c r="AC95" s="261"/>
      <c r="AD95" s="259" t="str">
        <f>+IF(AE95=""," ",VLOOKUP(AE95,'PLAN DE CUENTAS FINAL BI'!$K:$L,2,FALSE))</f>
        <v xml:space="preserve"> </v>
      </c>
      <c r="AE95" s="224"/>
      <c r="AF95" s="259" t="str">
        <f>+IF(AG95=""," ",VLOOKUP(AG95,Listas!$E$3:$F$12,2,FALSE))</f>
        <v xml:space="preserve"> </v>
      </c>
      <c r="AG95" s="225"/>
      <c r="AH95" s="252"/>
    </row>
    <row r="96" spans="1:34" s="146" customFormat="1" ht="78.75" hidden="1" customHeight="1">
      <c r="A96" s="195"/>
      <c r="B96" s="196"/>
      <c r="C96" s="197" t="s">
        <v>209</v>
      </c>
      <c r="D96" s="193" t="s">
        <v>210</v>
      </c>
      <c r="E96" s="193"/>
      <c r="F96" s="193"/>
      <c r="G96" s="193"/>
      <c r="H96" s="193"/>
      <c r="I96" s="204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4"/>
      <c r="W96" s="210"/>
      <c r="X96" s="276"/>
      <c r="Y96" s="276"/>
      <c r="Z96" s="276"/>
      <c r="AA96" s="276"/>
      <c r="AB96" s="223"/>
      <c r="AC96" s="261"/>
      <c r="AD96" s="259" t="str">
        <f>+IF(AE96=""," ",VLOOKUP(AE96,'PLAN DE CUENTAS FINAL BI'!$K:$L,2,FALSE))</f>
        <v xml:space="preserve"> </v>
      </c>
      <c r="AE96" s="224"/>
      <c r="AF96" s="259" t="str">
        <f>+IF(AG96=""," ",VLOOKUP(AG96,Listas!$E$3:$F$12,2,FALSE))</f>
        <v xml:space="preserve"> </v>
      </c>
      <c r="AG96" s="225"/>
      <c r="AH96" s="252"/>
    </row>
    <row r="97" spans="1:34" s="146" customFormat="1" ht="78.75" hidden="1" customHeight="1">
      <c r="A97" s="195"/>
      <c r="B97" s="196"/>
      <c r="C97" s="197" t="s">
        <v>209</v>
      </c>
      <c r="D97" s="193" t="s">
        <v>210</v>
      </c>
      <c r="E97" s="193"/>
      <c r="F97" s="193"/>
      <c r="G97" s="193"/>
      <c r="H97" s="193"/>
      <c r="I97" s="204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4"/>
      <c r="W97" s="210"/>
      <c r="X97" s="276"/>
      <c r="Y97" s="276"/>
      <c r="Z97" s="276"/>
      <c r="AA97" s="276"/>
      <c r="AB97" s="223"/>
      <c r="AC97" s="261"/>
      <c r="AD97" s="259" t="str">
        <f>+IF(AE97=""," ",VLOOKUP(AE97,'PLAN DE CUENTAS FINAL BI'!$K:$L,2,FALSE))</f>
        <v xml:space="preserve"> </v>
      </c>
      <c r="AE97" s="224"/>
      <c r="AF97" s="259" t="str">
        <f>+IF(AG97=""," ",VLOOKUP(AG97,Listas!$E$3:$F$12,2,FALSE))</f>
        <v xml:space="preserve"> </v>
      </c>
      <c r="AG97" s="225"/>
      <c r="AH97" s="252"/>
    </row>
    <row r="98" spans="1:34" s="146" customFormat="1" ht="78.75" hidden="1" customHeight="1">
      <c r="A98" s="195"/>
      <c r="B98" s="196"/>
      <c r="C98" s="197" t="s">
        <v>209</v>
      </c>
      <c r="D98" s="193" t="s">
        <v>210</v>
      </c>
      <c r="E98" s="193"/>
      <c r="F98" s="193"/>
      <c r="G98" s="193"/>
      <c r="H98" s="193"/>
      <c r="I98" s="204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4"/>
      <c r="W98" s="210"/>
      <c r="X98" s="276"/>
      <c r="Y98" s="276"/>
      <c r="Z98" s="276"/>
      <c r="AA98" s="276"/>
      <c r="AB98" s="223"/>
      <c r="AC98" s="261"/>
      <c r="AD98" s="259" t="str">
        <f>+IF(AE98=""," ",VLOOKUP(AE98,'PLAN DE CUENTAS FINAL BI'!$K:$L,2,FALSE))</f>
        <v xml:space="preserve"> </v>
      </c>
      <c r="AE98" s="224"/>
      <c r="AF98" s="259" t="str">
        <f>+IF(AG98=""," ",VLOOKUP(AG98,Listas!$E$3:$F$12,2,FALSE))</f>
        <v xml:space="preserve"> </v>
      </c>
      <c r="AG98" s="225"/>
      <c r="AH98" s="252"/>
    </row>
    <row r="99" spans="1:34" s="146" customFormat="1" ht="78.75" hidden="1" customHeight="1">
      <c r="A99" s="195"/>
      <c r="B99" s="196"/>
      <c r="C99" s="197" t="s">
        <v>209</v>
      </c>
      <c r="D99" s="193" t="s">
        <v>210</v>
      </c>
      <c r="E99" s="193"/>
      <c r="F99" s="193"/>
      <c r="G99" s="193"/>
      <c r="H99" s="193"/>
      <c r="I99" s="204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4"/>
      <c r="W99" s="210"/>
      <c r="X99" s="276"/>
      <c r="Y99" s="276"/>
      <c r="Z99" s="276"/>
      <c r="AA99" s="276"/>
      <c r="AB99" s="223"/>
      <c r="AC99" s="261"/>
      <c r="AD99" s="259" t="str">
        <f>+IF(AE99=""," ",VLOOKUP(AE99,'PLAN DE CUENTAS FINAL BI'!$K:$L,2,FALSE))</f>
        <v xml:space="preserve"> </v>
      </c>
      <c r="AE99" s="224"/>
      <c r="AF99" s="259" t="str">
        <f>+IF(AG99=""," ",VLOOKUP(AG99,Listas!$E$3:$F$12,2,FALSE))</f>
        <v xml:space="preserve"> </v>
      </c>
      <c r="AG99" s="225"/>
      <c r="AH99" s="252"/>
    </row>
    <row r="100" spans="1:34" s="146" customFormat="1" ht="78.75" hidden="1" customHeight="1">
      <c r="A100" s="195"/>
      <c r="B100" s="196"/>
      <c r="C100" s="197" t="s">
        <v>209</v>
      </c>
      <c r="D100" s="193" t="s">
        <v>210</v>
      </c>
      <c r="E100" s="193"/>
      <c r="F100" s="193"/>
      <c r="G100" s="193"/>
      <c r="H100" s="193"/>
      <c r="I100" s="204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4"/>
      <c r="W100" s="210"/>
      <c r="X100" s="276"/>
      <c r="Y100" s="276"/>
      <c r="Z100" s="276"/>
      <c r="AA100" s="276"/>
      <c r="AB100" s="223"/>
      <c r="AC100" s="261"/>
      <c r="AD100" s="259" t="str">
        <f>+IF(AE100=""," ",VLOOKUP(AE100,'PLAN DE CUENTAS FINAL BI'!$K:$L,2,FALSE))</f>
        <v xml:space="preserve"> </v>
      </c>
      <c r="AE100" s="224"/>
      <c r="AF100" s="259" t="str">
        <f>+IF(AG100=""," ",VLOOKUP(AG100,Listas!$E$3:$F$12,2,FALSE))</f>
        <v xml:space="preserve"> </v>
      </c>
      <c r="AG100" s="225"/>
      <c r="AH100" s="252"/>
    </row>
    <row r="101" spans="1:34" s="146" customFormat="1" ht="78.75" hidden="1" customHeight="1">
      <c r="A101" s="195"/>
      <c r="B101" s="196"/>
      <c r="C101" s="197" t="s">
        <v>209</v>
      </c>
      <c r="D101" s="193" t="s">
        <v>210</v>
      </c>
      <c r="E101" s="193"/>
      <c r="F101" s="193"/>
      <c r="G101" s="193"/>
      <c r="H101" s="193"/>
      <c r="I101" s="204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4"/>
      <c r="W101" s="210"/>
      <c r="X101" s="276"/>
      <c r="Y101" s="276"/>
      <c r="Z101" s="276"/>
      <c r="AA101" s="276"/>
      <c r="AB101" s="223"/>
      <c r="AC101" s="261"/>
      <c r="AD101" s="259" t="str">
        <f>+IF(AE101=""," ",VLOOKUP(AE101,'PLAN DE CUENTAS FINAL BI'!$K:$L,2,FALSE))</f>
        <v xml:space="preserve"> </v>
      </c>
      <c r="AE101" s="224"/>
      <c r="AF101" s="259" t="str">
        <f>+IF(AG101=""," ",VLOOKUP(AG101,Listas!$E$3:$F$12,2,FALSE))</f>
        <v xml:space="preserve"> </v>
      </c>
      <c r="AG101" s="225"/>
      <c r="AH101" s="252"/>
    </row>
    <row r="102" spans="1:34" s="146" customFormat="1" ht="78.75" hidden="1" customHeight="1">
      <c r="A102" s="195"/>
      <c r="B102" s="196"/>
      <c r="C102" s="197" t="s">
        <v>209</v>
      </c>
      <c r="D102" s="193" t="s">
        <v>210</v>
      </c>
      <c r="E102" s="193"/>
      <c r="F102" s="193"/>
      <c r="G102" s="193"/>
      <c r="H102" s="193"/>
      <c r="I102" s="204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4"/>
      <c r="W102" s="210"/>
      <c r="X102" s="276"/>
      <c r="Y102" s="276"/>
      <c r="Z102" s="276"/>
      <c r="AA102" s="276"/>
      <c r="AB102" s="223"/>
      <c r="AC102" s="261"/>
      <c r="AD102" s="259" t="str">
        <f>+IF(AE102=""," ",VLOOKUP(AE102,'PLAN DE CUENTAS FINAL BI'!$K:$L,2,FALSE))</f>
        <v xml:space="preserve"> </v>
      </c>
      <c r="AE102" s="224"/>
      <c r="AF102" s="259" t="str">
        <f>+IF(AG102=""," ",VLOOKUP(AG102,Listas!$E$3:$F$12,2,FALSE))</f>
        <v xml:space="preserve"> </v>
      </c>
      <c r="AG102" s="225"/>
      <c r="AH102" s="252"/>
    </row>
    <row r="103" spans="1:34" s="146" customFormat="1" ht="78.75" hidden="1" customHeight="1">
      <c r="A103" s="195"/>
      <c r="B103" s="196"/>
      <c r="C103" s="197" t="s">
        <v>209</v>
      </c>
      <c r="D103" s="193" t="s">
        <v>210</v>
      </c>
      <c r="E103" s="193"/>
      <c r="F103" s="193"/>
      <c r="G103" s="193"/>
      <c r="H103" s="193"/>
      <c r="I103" s="204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4"/>
      <c r="W103" s="210"/>
      <c r="X103" s="276"/>
      <c r="Y103" s="276"/>
      <c r="Z103" s="276"/>
      <c r="AA103" s="276"/>
      <c r="AB103" s="223"/>
      <c r="AC103" s="261"/>
      <c r="AD103" s="259" t="str">
        <f>+IF(AE103=""," ",VLOOKUP(AE103,'PLAN DE CUENTAS FINAL BI'!$K:$L,2,FALSE))</f>
        <v xml:space="preserve"> </v>
      </c>
      <c r="AE103" s="224"/>
      <c r="AF103" s="259" t="str">
        <f>+IF(AG103=""," ",VLOOKUP(AG103,Listas!$E$3:$F$12,2,FALSE))</f>
        <v xml:space="preserve"> </v>
      </c>
      <c r="AG103" s="225"/>
      <c r="AH103" s="252"/>
    </row>
    <row r="104" spans="1:34" s="146" customFormat="1" ht="78.75" hidden="1" customHeight="1">
      <c r="A104" s="195"/>
      <c r="B104" s="196"/>
      <c r="C104" s="197" t="s">
        <v>209</v>
      </c>
      <c r="D104" s="193" t="s">
        <v>210</v>
      </c>
      <c r="E104" s="193"/>
      <c r="F104" s="193"/>
      <c r="G104" s="193"/>
      <c r="H104" s="193"/>
      <c r="I104" s="204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4"/>
      <c r="W104" s="210"/>
      <c r="X104" s="276"/>
      <c r="Y104" s="276"/>
      <c r="Z104" s="276"/>
      <c r="AA104" s="276"/>
      <c r="AB104" s="223"/>
      <c r="AC104" s="261"/>
      <c r="AD104" s="259" t="str">
        <f>+IF(AE104=""," ",VLOOKUP(AE104,'PLAN DE CUENTAS FINAL BI'!$K:$L,2,FALSE))</f>
        <v xml:space="preserve"> </v>
      </c>
      <c r="AE104" s="224"/>
      <c r="AF104" s="259" t="str">
        <f>+IF(AG104=""," ",VLOOKUP(AG104,Listas!$E$3:$F$12,2,FALSE))</f>
        <v xml:space="preserve"> </v>
      </c>
      <c r="AG104" s="225"/>
      <c r="AH104" s="252"/>
    </row>
    <row r="105" spans="1:34" s="146" customFormat="1" ht="78.75" hidden="1" customHeight="1">
      <c r="A105" s="195"/>
      <c r="B105" s="196"/>
      <c r="C105" s="197" t="s">
        <v>209</v>
      </c>
      <c r="D105" s="193" t="s">
        <v>210</v>
      </c>
      <c r="E105" s="193"/>
      <c r="F105" s="193"/>
      <c r="G105" s="193"/>
      <c r="H105" s="193"/>
      <c r="I105" s="204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4"/>
      <c r="W105" s="210"/>
      <c r="X105" s="276"/>
      <c r="Y105" s="276"/>
      <c r="Z105" s="276"/>
      <c r="AA105" s="276"/>
      <c r="AB105" s="223"/>
      <c r="AC105" s="261"/>
      <c r="AD105" s="259" t="str">
        <f>+IF(AE105=""," ",VLOOKUP(AE105,'PLAN DE CUENTAS FINAL BI'!$K:$L,2,FALSE))</f>
        <v xml:space="preserve"> </v>
      </c>
      <c r="AE105" s="224"/>
      <c r="AF105" s="259" t="str">
        <f>+IF(AG105=""," ",VLOOKUP(AG105,Listas!$E$3:$F$12,2,FALSE))</f>
        <v xml:space="preserve"> </v>
      </c>
      <c r="AG105" s="225"/>
      <c r="AH105" s="252"/>
    </row>
    <row r="106" spans="1:34" s="146" customFormat="1" ht="78.75" hidden="1" customHeight="1">
      <c r="A106" s="195"/>
      <c r="B106" s="196"/>
      <c r="C106" s="197" t="s">
        <v>209</v>
      </c>
      <c r="D106" s="193" t="s">
        <v>210</v>
      </c>
      <c r="E106" s="193"/>
      <c r="F106" s="193"/>
      <c r="G106" s="193"/>
      <c r="H106" s="193"/>
      <c r="I106" s="204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4"/>
      <c r="W106" s="210"/>
      <c r="X106" s="276"/>
      <c r="Y106" s="276"/>
      <c r="Z106" s="276"/>
      <c r="AA106" s="276"/>
      <c r="AB106" s="223"/>
      <c r="AC106" s="261"/>
      <c r="AD106" s="259" t="str">
        <f>+IF(AE106=""," ",VLOOKUP(AE106,'PLAN DE CUENTAS FINAL BI'!$K:$L,2,FALSE))</f>
        <v xml:space="preserve"> </v>
      </c>
      <c r="AE106" s="224"/>
      <c r="AF106" s="259" t="str">
        <f>+IF(AG106=""," ",VLOOKUP(AG106,Listas!$E$3:$F$12,2,FALSE))</f>
        <v xml:space="preserve"> </v>
      </c>
      <c r="AG106" s="225"/>
      <c r="AH106" s="252"/>
    </row>
    <row r="107" spans="1:34" s="146" customFormat="1" ht="78.75" hidden="1" customHeight="1">
      <c r="A107" s="195"/>
      <c r="B107" s="196"/>
      <c r="C107" s="197" t="s">
        <v>209</v>
      </c>
      <c r="D107" s="193" t="s">
        <v>210</v>
      </c>
      <c r="E107" s="193"/>
      <c r="F107" s="193"/>
      <c r="G107" s="193"/>
      <c r="H107" s="193"/>
      <c r="I107" s="204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4"/>
      <c r="W107" s="210"/>
      <c r="X107" s="276"/>
      <c r="Y107" s="276"/>
      <c r="Z107" s="276"/>
      <c r="AA107" s="276"/>
      <c r="AB107" s="223"/>
      <c r="AC107" s="261"/>
      <c r="AD107" s="259" t="str">
        <f>+IF(AE107=""," ",VLOOKUP(AE107,'PLAN DE CUENTAS FINAL BI'!$K:$L,2,FALSE))</f>
        <v xml:space="preserve"> </v>
      </c>
      <c r="AE107" s="224"/>
      <c r="AF107" s="259" t="str">
        <f>+IF(AG107=""," ",VLOOKUP(AG107,Listas!$E$3:$F$12,2,FALSE))</f>
        <v xml:space="preserve"> </v>
      </c>
      <c r="AG107" s="225"/>
      <c r="AH107" s="252"/>
    </row>
    <row r="108" spans="1:34" s="146" customFormat="1" ht="78.75" hidden="1" customHeight="1">
      <c r="A108" s="195"/>
      <c r="B108" s="196"/>
      <c r="C108" s="197" t="s">
        <v>209</v>
      </c>
      <c r="D108" s="193" t="s">
        <v>210</v>
      </c>
      <c r="E108" s="193"/>
      <c r="F108" s="193"/>
      <c r="G108" s="193"/>
      <c r="H108" s="193"/>
      <c r="I108" s="204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4"/>
      <c r="W108" s="210"/>
      <c r="X108" s="276"/>
      <c r="Y108" s="276"/>
      <c r="Z108" s="276"/>
      <c r="AA108" s="276"/>
      <c r="AB108" s="223"/>
      <c r="AC108" s="261"/>
      <c r="AD108" s="259" t="str">
        <f>+IF(AE108=""," ",VLOOKUP(AE108,'PLAN DE CUENTAS FINAL BI'!$K:$L,2,FALSE))</f>
        <v xml:space="preserve"> </v>
      </c>
      <c r="AE108" s="224"/>
      <c r="AF108" s="259" t="str">
        <f>+IF(AG108=""," ",VLOOKUP(AG108,Listas!$E$3:$F$12,2,FALSE))</f>
        <v xml:space="preserve"> </v>
      </c>
      <c r="AG108" s="225"/>
      <c r="AH108" s="252"/>
    </row>
    <row r="109" spans="1:34" s="146" customFormat="1" ht="78.75" hidden="1" customHeight="1">
      <c r="A109" s="195"/>
      <c r="B109" s="196"/>
      <c r="C109" s="197" t="s">
        <v>209</v>
      </c>
      <c r="D109" s="193" t="s">
        <v>210</v>
      </c>
      <c r="E109" s="193"/>
      <c r="F109" s="193"/>
      <c r="G109" s="193"/>
      <c r="H109" s="193"/>
      <c r="I109" s="204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4"/>
      <c r="W109" s="210"/>
      <c r="X109" s="276"/>
      <c r="Y109" s="276"/>
      <c r="Z109" s="276"/>
      <c r="AA109" s="276"/>
      <c r="AB109" s="223"/>
      <c r="AC109" s="261"/>
      <c r="AD109" s="259" t="str">
        <f>+IF(AE109=""," ",VLOOKUP(AE109,'PLAN DE CUENTAS FINAL BI'!$K:$L,2,FALSE))</f>
        <v xml:space="preserve"> </v>
      </c>
      <c r="AE109" s="224"/>
      <c r="AF109" s="259" t="str">
        <f>+IF(AG109=""," ",VLOOKUP(AG109,Listas!$E$3:$F$12,2,FALSE))</f>
        <v xml:space="preserve"> </v>
      </c>
      <c r="AG109" s="225"/>
      <c r="AH109" s="252"/>
    </row>
    <row r="110" spans="1:34" s="146" customFormat="1" ht="78.75" hidden="1" customHeight="1">
      <c r="A110" s="195"/>
      <c r="B110" s="196"/>
      <c r="C110" s="197" t="s">
        <v>211</v>
      </c>
      <c r="D110" s="193" t="s">
        <v>212</v>
      </c>
      <c r="E110" s="193"/>
      <c r="F110" s="193"/>
      <c r="G110" s="193"/>
      <c r="H110" s="193"/>
      <c r="I110" s="204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4"/>
      <c r="W110" s="199"/>
      <c r="X110" s="199"/>
      <c r="Y110" s="199"/>
      <c r="Z110" s="199"/>
      <c r="AA110" s="199"/>
      <c r="AB110" s="223"/>
      <c r="AC110" s="261"/>
      <c r="AD110" s="259" t="str">
        <f>+IF(AE110=""," ",VLOOKUP(AE110,'PLAN DE CUENTAS FINAL BI'!$K:$L,2,FALSE))</f>
        <v xml:space="preserve"> </v>
      </c>
      <c r="AE110" s="224"/>
      <c r="AF110" s="259" t="str">
        <f>+IF(AG110=""," ",VLOOKUP(AG110,Listas!$E$3:$F$12,2,FALSE))</f>
        <v xml:space="preserve"> </v>
      </c>
      <c r="AG110" s="225"/>
      <c r="AH110" s="252"/>
    </row>
    <row r="111" spans="1:34" s="146" customFormat="1" ht="78.75" hidden="1" customHeight="1">
      <c r="A111" s="195"/>
      <c r="B111" s="196"/>
      <c r="C111" s="197" t="s">
        <v>211</v>
      </c>
      <c r="D111" s="193" t="s">
        <v>212</v>
      </c>
      <c r="E111" s="193"/>
      <c r="F111" s="193"/>
      <c r="G111" s="193"/>
      <c r="H111" s="193"/>
      <c r="I111" s="204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4"/>
      <c r="W111" s="199"/>
      <c r="X111" s="199"/>
      <c r="Y111" s="199"/>
      <c r="Z111" s="199"/>
      <c r="AA111" s="199"/>
      <c r="AB111" s="223"/>
      <c r="AC111" s="261"/>
      <c r="AD111" s="259" t="str">
        <f>+IF(AE111=""," ",VLOOKUP(AE111,'PLAN DE CUENTAS FINAL BI'!$K:$L,2,FALSE))</f>
        <v xml:space="preserve"> </v>
      </c>
      <c r="AE111" s="224"/>
      <c r="AF111" s="259" t="str">
        <f>+IF(AG111=""," ",VLOOKUP(AG111,Listas!$E$3:$F$12,2,FALSE))</f>
        <v xml:space="preserve"> </v>
      </c>
      <c r="AG111" s="225"/>
      <c r="AH111" s="252"/>
    </row>
    <row r="112" spans="1:34" s="146" customFormat="1" ht="78.75" hidden="1" customHeight="1">
      <c r="A112" s="195"/>
      <c r="B112" s="196"/>
      <c r="C112" s="197" t="s">
        <v>211</v>
      </c>
      <c r="D112" s="193" t="s">
        <v>212</v>
      </c>
      <c r="E112" s="193"/>
      <c r="F112" s="193"/>
      <c r="G112" s="193"/>
      <c r="H112" s="193"/>
      <c r="I112" s="204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4"/>
      <c r="W112" s="199"/>
      <c r="X112" s="199"/>
      <c r="Y112" s="199"/>
      <c r="Z112" s="199"/>
      <c r="AA112" s="199"/>
      <c r="AB112" s="223"/>
      <c r="AC112" s="261"/>
      <c r="AD112" s="259" t="str">
        <f>+IF(AE112=""," ",VLOOKUP(AE112,'PLAN DE CUENTAS FINAL BI'!$K:$L,2,FALSE))</f>
        <v xml:space="preserve"> </v>
      </c>
      <c r="AE112" s="224"/>
      <c r="AF112" s="259" t="str">
        <f>+IF(AG112=""," ",VLOOKUP(AG112,Listas!$E$3:$F$12,2,FALSE))</f>
        <v xml:space="preserve"> </v>
      </c>
      <c r="AG112" s="225"/>
      <c r="AH112" s="252"/>
    </row>
    <row r="113" spans="1:34" s="146" customFormat="1" ht="78.75" hidden="1" customHeight="1">
      <c r="A113" s="195"/>
      <c r="B113" s="196"/>
      <c r="C113" s="197" t="s">
        <v>211</v>
      </c>
      <c r="D113" s="193" t="s">
        <v>212</v>
      </c>
      <c r="E113" s="193"/>
      <c r="F113" s="193"/>
      <c r="G113" s="193"/>
      <c r="H113" s="193"/>
      <c r="I113" s="204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4"/>
      <c r="W113" s="199"/>
      <c r="X113" s="199"/>
      <c r="Y113" s="199"/>
      <c r="Z113" s="199"/>
      <c r="AA113" s="199"/>
      <c r="AB113" s="223"/>
      <c r="AC113" s="261"/>
      <c r="AD113" s="259" t="str">
        <f>+IF(AE113=""," ",VLOOKUP(AE113,'PLAN DE CUENTAS FINAL BI'!$K:$L,2,FALSE))</f>
        <v xml:space="preserve"> </v>
      </c>
      <c r="AE113" s="224"/>
      <c r="AF113" s="259" t="str">
        <f>+IF(AG113=""," ",VLOOKUP(AG113,Listas!$E$3:$F$12,2,FALSE))</f>
        <v xml:space="preserve"> </v>
      </c>
      <c r="AG113" s="225"/>
      <c r="AH113" s="252"/>
    </row>
    <row r="114" spans="1:34" s="146" customFormat="1" ht="78.75" hidden="1" customHeight="1">
      <c r="A114" s="195"/>
      <c r="B114" s="196"/>
      <c r="C114" s="197" t="s">
        <v>211</v>
      </c>
      <c r="D114" s="193" t="s">
        <v>212</v>
      </c>
      <c r="E114" s="193"/>
      <c r="F114" s="193"/>
      <c r="G114" s="193"/>
      <c r="H114" s="193"/>
      <c r="I114" s="204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4"/>
      <c r="W114" s="199"/>
      <c r="X114" s="199"/>
      <c r="Y114" s="199"/>
      <c r="Z114" s="199"/>
      <c r="AA114" s="199"/>
      <c r="AB114" s="223"/>
      <c r="AC114" s="261"/>
      <c r="AD114" s="259" t="str">
        <f>+IF(AE114=""," ",VLOOKUP(AE114,'PLAN DE CUENTAS FINAL BI'!$K:$L,2,FALSE))</f>
        <v xml:space="preserve"> </v>
      </c>
      <c r="AE114" s="224"/>
      <c r="AF114" s="259" t="str">
        <f>+IF(AG114=""," ",VLOOKUP(AG114,Listas!$E$3:$F$12,2,FALSE))</f>
        <v xml:space="preserve"> </v>
      </c>
      <c r="AG114" s="225"/>
      <c r="AH114" s="252"/>
    </row>
    <row r="115" spans="1:34" s="146" customFormat="1" ht="78.75" hidden="1" customHeight="1">
      <c r="A115" s="195"/>
      <c r="B115" s="196"/>
      <c r="C115" s="197" t="s">
        <v>211</v>
      </c>
      <c r="D115" s="193" t="s">
        <v>212</v>
      </c>
      <c r="E115" s="193"/>
      <c r="F115" s="193"/>
      <c r="G115" s="193"/>
      <c r="H115" s="193"/>
      <c r="I115" s="204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4"/>
      <c r="W115" s="199"/>
      <c r="X115" s="199"/>
      <c r="Y115" s="199"/>
      <c r="Z115" s="199"/>
      <c r="AA115" s="199"/>
      <c r="AB115" s="223"/>
      <c r="AC115" s="261"/>
      <c r="AD115" s="259" t="str">
        <f>+IF(AE115=""," ",VLOOKUP(AE115,'PLAN DE CUENTAS FINAL BI'!$K:$L,2,FALSE))</f>
        <v xml:space="preserve"> </v>
      </c>
      <c r="AE115" s="224"/>
      <c r="AF115" s="259" t="str">
        <f>+IF(AG115=""," ",VLOOKUP(AG115,Listas!$E$3:$F$12,2,FALSE))</f>
        <v xml:space="preserve"> </v>
      </c>
      <c r="AG115" s="225"/>
      <c r="AH115" s="252"/>
    </row>
    <row r="116" spans="1:34" s="146" customFormat="1" ht="78.75" hidden="1" customHeight="1">
      <c r="A116" s="195"/>
      <c r="B116" s="196"/>
      <c r="C116" s="197" t="s">
        <v>211</v>
      </c>
      <c r="D116" s="193" t="s">
        <v>212</v>
      </c>
      <c r="E116" s="193"/>
      <c r="F116" s="193"/>
      <c r="G116" s="193"/>
      <c r="H116" s="193"/>
      <c r="I116" s="204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4"/>
      <c r="W116" s="199"/>
      <c r="X116" s="199"/>
      <c r="Y116" s="199"/>
      <c r="Z116" s="199"/>
      <c r="AA116" s="199"/>
      <c r="AB116" s="223"/>
      <c r="AC116" s="261"/>
      <c r="AD116" s="259" t="str">
        <f>+IF(AE116=""," ",VLOOKUP(AE116,'PLAN DE CUENTAS FINAL BI'!$K:$L,2,FALSE))</f>
        <v xml:space="preserve"> </v>
      </c>
      <c r="AE116" s="224"/>
      <c r="AF116" s="259" t="str">
        <f>+IF(AG116=""," ",VLOOKUP(AG116,Listas!$E$3:$F$12,2,FALSE))</f>
        <v xml:space="preserve"> </v>
      </c>
      <c r="AG116" s="225"/>
      <c r="AH116" s="252"/>
    </row>
    <row r="117" spans="1:34" s="146" customFormat="1" ht="78.75" hidden="1" customHeight="1">
      <c r="A117" s="195"/>
      <c r="B117" s="196"/>
      <c r="C117" s="197" t="s">
        <v>211</v>
      </c>
      <c r="D117" s="193" t="s">
        <v>212</v>
      </c>
      <c r="E117" s="193"/>
      <c r="F117" s="193"/>
      <c r="G117" s="193"/>
      <c r="H117" s="193"/>
      <c r="I117" s="204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4"/>
      <c r="W117" s="199"/>
      <c r="X117" s="199"/>
      <c r="Y117" s="199"/>
      <c r="Z117" s="199"/>
      <c r="AA117" s="199"/>
      <c r="AB117" s="223"/>
      <c r="AC117" s="261"/>
      <c r="AD117" s="259" t="str">
        <f>+IF(AE117=""," ",VLOOKUP(AE117,'PLAN DE CUENTAS FINAL BI'!$K:$L,2,FALSE))</f>
        <v xml:space="preserve"> </v>
      </c>
      <c r="AE117" s="224"/>
      <c r="AF117" s="259" t="str">
        <f>+IF(AG117=""," ",VLOOKUP(AG117,Listas!$E$3:$F$12,2,FALSE))</f>
        <v xml:space="preserve"> </v>
      </c>
      <c r="AG117" s="225"/>
      <c r="AH117" s="252"/>
    </row>
    <row r="118" spans="1:34" s="146" customFormat="1" ht="78.75" hidden="1" customHeight="1">
      <c r="A118" s="195"/>
      <c r="B118" s="196"/>
      <c r="C118" s="197" t="s">
        <v>211</v>
      </c>
      <c r="D118" s="193" t="s">
        <v>212</v>
      </c>
      <c r="E118" s="193"/>
      <c r="F118" s="193"/>
      <c r="G118" s="193"/>
      <c r="H118" s="193"/>
      <c r="I118" s="204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4"/>
      <c r="W118" s="199"/>
      <c r="X118" s="199"/>
      <c r="Y118" s="199"/>
      <c r="Z118" s="199"/>
      <c r="AA118" s="199"/>
      <c r="AB118" s="223"/>
      <c r="AC118" s="261"/>
      <c r="AD118" s="259" t="str">
        <f>+IF(AE118=""," ",VLOOKUP(AE118,'PLAN DE CUENTAS FINAL BI'!$K:$L,2,FALSE))</f>
        <v xml:space="preserve"> </v>
      </c>
      <c r="AE118" s="224"/>
      <c r="AF118" s="259" t="str">
        <f>+IF(AG118=""," ",VLOOKUP(AG118,Listas!$E$3:$F$12,2,FALSE))</f>
        <v xml:space="preserve"> </v>
      </c>
      <c r="AG118" s="225"/>
      <c r="AH118" s="252"/>
    </row>
    <row r="119" spans="1:34" s="146" customFormat="1" ht="78.75" hidden="1" customHeight="1">
      <c r="A119" s="195"/>
      <c r="B119" s="196"/>
      <c r="C119" s="197" t="s">
        <v>211</v>
      </c>
      <c r="D119" s="193" t="s">
        <v>212</v>
      </c>
      <c r="E119" s="193"/>
      <c r="F119" s="193"/>
      <c r="G119" s="193"/>
      <c r="H119" s="193"/>
      <c r="I119" s="204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4"/>
      <c r="W119" s="199"/>
      <c r="X119" s="199"/>
      <c r="Y119" s="199"/>
      <c r="Z119" s="199"/>
      <c r="AA119" s="199"/>
      <c r="AB119" s="223"/>
      <c r="AC119" s="261"/>
      <c r="AD119" s="259" t="str">
        <f>+IF(AE119=""," ",VLOOKUP(AE119,'PLAN DE CUENTAS FINAL BI'!$K:$L,2,FALSE))</f>
        <v xml:space="preserve"> </v>
      </c>
      <c r="AE119" s="224"/>
      <c r="AF119" s="259" t="str">
        <f>+IF(AG119=""," ",VLOOKUP(AG119,Listas!$E$3:$F$12,2,FALSE))</f>
        <v xml:space="preserve"> </v>
      </c>
      <c r="AG119" s="225"/>
      <c r="AH119" s="252"/>
    </row>
    <row r="120" spans="1:34" s="146" customFormat="1" ht="78.75" hidden="1" customHeight="1">
      <c r="A120" s="195"/>
      <c r="B120" s="196"/>
      <c r="C120" s="197" t="s">
        <v>211</v>
      </c>
      <c r="D120" s="193" t="s">
        <v>212</v>
      </c>
      <c r="E120" s="193"/>
      <c r="F120" s="193"/>
      <c r="G120" s="193"/>
      <c r="H120" s="193"/>
      <c r="I120" s="204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4"/>
      <c r="W120" s="199"/>
      <c r="X120" s="199"/>
      <c r="Y120" s="199"/>
      <c r="Z120" s="199"/>
      <c r="AA120" s="199"/>
      <c r="AB120" s="223"/>
      <c r="AC120" s="261"/>
      <c r="AD120" s="259" t="str">
        <f>+IF(AE120=""," ",VLOOKUP(AE120,'PLAN DE CUENTAS FINAL BI'!$K:$L,2,FALSE))</f>
        <v xml:space="preserve"> </v>
      </c>
      <c r="AE120" s="224"/>
      <c r="AF120" s="259" t="str">
        <f>+IF(AG120=""," ",VLOOKUP(AG120,Listas!$E$3:$F$12,2,FALSE))</f>
        <v xml:space="preserve"> </v>
      </c>
      <c r="AG120" s="225"/>
      <c r="AH120" s="252"/>
    </row>
    <row r="121" spans="1:34" s="146" customFormat="1" ht="78.75" hidden="1" customHeight="1">
      <c r="A121" s="195"/>
      <c r="B121" s="196"/>
      <c r="C121" s="197" t="s">
        <v>211</v>
      </c>
      <c r="D121" s="193" t="s">
        <v>212</v>
      </c>
      <c r="E121" s="193"/>
      <c r="F121" s="193"/>
      <c r="G121" s="193"/>
      <c r="H121" s="193"/>
      <c r="I121" s="204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4"/>
      <c r="W121" s="199"/>
      <c r="X121" s="199"/>
      <c r="Y121" s="199"/>
      <c r="Z121" s="199"/>
      <c r="AA121" s="199"/>
      <c r="AB121" s="223"/>
      <c r="AC121" s="261"/>
      <c r="AD121" s="259" t="str">
        <f>+IF(AE121=""," ",VLOOKUP(AE121,'PLAN DE CUENTAS FINAL BI'!$K:$L,2,FALSE))</f>
        <v xml:space="preserve"> </v>
      </c>
      <c r="AE121" s="224"/>
      <c r="AF121" s="259" t="str">
        <f>+IF(AG121=""," ",VLOOKUP(AG121,Listas!$E$3:$F$12,2,FALSE))</f>
        <v xml:space="preserve"> </v>
      </c>
      <c r="AG121" s="225"/>
      <c r="AH121" s="252"/>
    </row>
    <row r="122" spans="1:34" s="146" customFormat="1" ht="78.75" hidden="1" customHeight="1">
      <c r="A122" s="195"/>
      <c r="B122" s="196"/>
      <c r="C122" s="197" t="s">
        <v>211</v>
      </c>
      <c r="D122" s="193" t="s">
        <v>212</v>
      </c>
      <c r="E122" s="193"/>
      <c r="F122" s="193"/>
      <c r="G122" s="193"/>
      <c r="H122" s="193"/>
      <c r="I122" s="204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4"/>
      <c r="W122" s="199"/>
      <c r="X122" s="199"/>
      <c r="Y122" s="199"/>
      <c r="Z122" s="199"/>
      <c r="AA122" s="199"/>
      <c r="AB122" s="223"/>
      <c r="AC122" s="261"/>
      <c r="AD122" s="259" t="str">
        <f>+IF(AE122=""," ",VLOOKUP(AE122,'PLAN DE CUENTAS FINAL BI'!$K:$L,2,FALSE))</f>
        <v xml:space="preserve"> </v>
      </c>
      <c r="AE122" s="224"/>
      <c r="AF122" s="259" t="str">
        <f>+IF(AG122=""," ",VLOOKUP(AG122,Listas!$E$3:$F$12,2,FALSE))</f>
        <v xml:space="preserve"> </v>
      </c>
      <c r="AG122" s="225"/>
      <c r="AH122" s="252"/>
    </row>
    <row r="123" spans="1:34" s="146" customFormat="1" ht="78.75" hidden="1" customHeight="1">
      <c r="A123" s="195"/>
      <c r="B123" s="196"/>
      <c r="C123" s="197" t="s">
        <v>211</v>
      </c>
      <c r="D123" s="193" t="s">
        <v>212</v>
      </c>
      <c r="E123" s="193"/>
      <c r="F123" s="193"/>
      <c r="G123" s="193"/>
      <c r="H123" s="193"/>
      <c r="I123" s="204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4"/>
      <c r="W123" s="199"/>
      <c r="X123" s="199"/>
      <c r="Y123" s="199"/>
      <c r="Z123" s="199"/>
      <c r="AA123" s="199"/>
      <c r="AB123" s="223"/>
      <c r="AC123" s="261"/>
      <c r="AD123" s="259" t="str">
        <f>+IF(AE123=""," ",VLOOKUP(AE123,'PLAN DE CUENTAS FINAL BI'!$K:$L,2,FALSE))</f>
        <v xml:space="preserve"> </v>
      </c>
      <c r="AE123" s="224"/>
      <c r="AF123" s="259" t="str">
        <f>+IF(AG123=""," ",VLOOKUP(AG123,Listas!$E$3:$F$12,2,FALSE))</f>
        <v xml:space="preserve"> </v>
      </c>
      <c r="AG123" s="225"/>
      <c r="AH123" s="252"/>
    </row>
    <row r="124" spans="1:34" s="146" customFormat="1" ht="78.75" hidden="1" customHeight="1">
      <c r="A124" s="195"/>
      <c r="B124" s="196"/>
      <c r="C124" s="197" t="s">
        <v>211</v>
      </c>
      <c r="D124" s="193" t="s">
        <v>212</v>
      </c>
      <c r="E124" s="193"/>
      <c r="F124" s="193"/>
      <c r="G124" s="193"/>
      <c r="H124" s="193"/>
      <c r="I124" s="204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4"/>
      <c r="W124" s="199"/>
      <c r="X124" s="199"/>
      <c r="Y124" s="199"/>
      <c r="Z124" s="199"/>
      <c r="AA124" s="199"/>
      <c r="AB124" s="223"/>
      <c r="AC124" s="261"/>
      <c r="AD124" s="259" t="str">
        <f>+IF(AE124=""," ",VLOOKUP(AE124,'PLAN DE CUENTAS FINAL BI'!$K:$L,2,FALSE))</f>
        <v xml:space="preserve"> </v>
      </c>
      <c r="AE124" s="224"/>
      <c r="AF124" s="259" t="str">
        <f>+IF(AG124=""," ",VLOOKUP(AG124,Listas!$E$3:$F$12,2,FALSE))</f>
        <v xml:space="preserve"> </v>
      </c>
      <c r="AG124" s="225"/>
      <c r="AH124" s="252"/>
    </row>
    <row r="125" spans="1:34" s="146" customFormat="1" ht="78.75" hidden="1" customHeight="1">
      <c r="A125" s="195"/>
      <c r="B125" s="196"/>
      <c r="C125" s="197" t="s">
        <v>211</v>
      </c>
      <c r="D125" s="193" t="s">
        <v>212</v>
      </c>
      <c r="E125" s="193"/>
      <c r="F125" s="193"/>
      <c r="G125" s="193"/>
      <c r="H125" s="193"/>
      <c r="I125" s="204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4"/>
      <c r="W125" s="199"/>
      <c r="X125" s="199"/>
      <c r="Y125" s="199"/>
      <c r="Z125" s="199"/>
      <c r="AA125" s="199"/>
      <c r="AB125" s="223"/>
      <c r="AC125" s="261"/>
      <c r="AD125" s="259" t="str">
        <f>+IF(AE125=""," ",VLOOKUP(AE125,'PLAN DE CUENTAS FINAL BI'!$K:$L,2,FALSE))</f>
        <v xml:space="preserve"> </v>
      </c>
      <c r="AE125" s="224"/>
      <c r="AF125" s="259" t="str">
        <f>+IF(AG125=""," ",VLOOKUP(AG125,Listas!$E$3:$F$12,2,FALSE))</f>
        <v xml:space="preserve"> </v>
      </c>
      <c r="AG125" s="225"/>
      <c r="AH125" s="252"/>
    </row>
    <row r="126" spans="1:34" s="146" customFormat="1" ht="78.75" hidden="1" customHeight="1">
      <c r="A126" s="195"/>
      <c r="B126" s="196"/>
      <c r="C126" s="197" t="s">
        <v>211</v>
      </c>
      <c r="D126" s="193" t="s">
        <v>212</v>
      </c>
      <c r="E126" s="193"/>
      <c r="F126" s="193"/>
      <c r="G126" s="193"/>
      <c r="H126" s="193"/>
      <c r="I126" s="204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4"/>
      <c r="W126" s="199"/>
      <c r="X126" s="199"/>
      <c r="Y126" s="199"/>
      <c r="Z126" s="199"/>
      <c r="AA126" s="199"/>
      <c r="AB126" s="223"/>
      <c r="AC126" s="261"/>
      <c r="AD126" s="259" t="str">
        <f>+IF(AE126=""," ",VLOOKUP(AE126,'PLAN DE CUENTAS FINAL BI'!$K:$L,2,FALSE))</f>
        <v xml:space="preserve"> </v>
      </c>
      <c r="AE126" s="224"/>
      <c r="AF126" s="259" t="str">
        <f>+IF(AG126=""," ",VLOOKUP(AG126,Listas!$E$3:$F$12,2,FALSE))</f>
        <v xml:space="preserve"> </v>
      </c>
      <c r="AG126" s="225"/>
      <c r="AH126" s="252"/>
    </row>
    <row r="127" spans="1:34" s="146" customFormat="1" ht="78.75" hidden="1" customHeight="1">
      <c r="A127" s="195"/>
      <c r="B127" s="196"/>
      <c r="C127" s="197" t="s">
        <v>211</v>
      </c>
      <c r="D127" s="193" t="s">
        <v>212</v>
      </c>
      <c r="E127" s="193"/>
      <c r="F127" s="193"/>
      <c r="G127" s="193"/>
      <c r="H127" s="193"/>
      <c r="I127" s="204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4"/>
      <c r="W127" s="199"/>
      <c r="X127" s="199"/>
      <c r="Y127" s="199"/>
      <c r="Z127" s="199"/>
      <c r="AA127" s="199"/>
      <c r="AB127" s="223"/>
      <c r="AC127" s="261"/>
      <c r="AD127" s="259" t="str">
        <f>+IF(AE127=""," ",VLOOKUP(AE127,'PLAN DE CUENTAS FINAL BI'!$K:$L,2,FALSE))</f>
        <v xml:space="preserve"> </v>
      </c>
      <c r="AE127" s="224"/>
      <c r="AF127" s="259" t="str">
        <f>+IF(AG127=""," ",VLOOKUP(AG127,Listas!$E$3:$F$12,2,FALSE))</f>
        <v xml:space="preserve"> </v>
      </c>
      <c r="AG127" s="225"/>
      <c r="AH127" s="252"/>
    </row>
    <row r="128" spans="1:34" s="146" customFormat="1" ht="78.75" hidden="1" customHeight="1">
      <c r="A128" s="195"/>
      <c r="B128" s="196"/>
      <c r="C128" s="197" t="s">
        <v>211</v>
      </c>
      <c r="D128" s="193" t="s">
        <v>212</v>
      </c>
      <c r="E128" s="193"/>
      <c r="F128" s="193"/>
      <c r="G128" s="193"/>
      <c r="H128" s="193"/>
      <c r="I128" s="204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4"/>
      <c r="W128" s="199"/>
      <c r="X128" s="199"/>
      <c r="Y128" s="199"/>
      <c r="Z128" s="199"/>
      <c r="AA128" s="199"/>
      <c r="AB128" s="223"/>
      <c r="AC128" s="261"/>
      <c r="AD128" s="259" t="str">
        <f>+IF(AE128=""," ",VLOOKUP(AE128,'PLAN DE CUENTAS FINAL BI'!$K:$L,2,FALSE))</f>
        <v xml:space="preserve"> </v>
      </c>
      <c r="AE128" s="224"/>
      <c r="AF128" s="259" t="str">
        <f>+IF(AG128=""," ",VLOOKUP(AG128,Listas!$E$3:$F$12,2,FALSE))</f>
        <v xml:space="preserve"> </v>
      </c>
      <c r="AG128" s="225"/>
      <c r="AH128" s="252"/>
    </row>
    <row r="129" spans="1:34" s="146" customFormat="1" ht="78.75" hidden="1" customHeight="1">
      <c r="A129" s="195"/>
      <c r="B129" s="196"/>
      <c r="C129" s="197" t="s">
        <v>211</v>
      </c>
      <c r="D129" s="193" t="s">
        <v>212</v>
      </c>
      <c r="E129" s="193"/>
      <c r="F129" s="193"/>
      <c r="G129" s="193"/>
      <c r="H129" s="193"/>
      <c r="I129" s="204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4"/>
      <c r="W129" s="199"/>
      <c r="X129" s="199"/>
      <c r="Y129" s="199"/>
      <c r="Z129" s="199"/>
      <c r="AA129" s="199"/>
      <c r="AB129" s="223"/>
      <c r="AC129" s="261"/>
      <c r="AD129" s="259" t="str">
        <f>+IF(AE129=""," ",VLOOKUP(AE129,'PLAN DE CUENTAS FINAL BI'!$K:$L,2,FALSE))</f>
        <v xml:space="preserve"> </v>
      </c>
      <c r="AE129" s="224"/>
      <c r="AF129" s="259" t="str">
        <f>+IF(AG129=""," ",VLOOKUP(AG129,Listas!$E$3:$F$12,2,FALSE))</f>
        <v xml:space="preserve"> </v>
      </c>
      <c r="AG129" s="225"/>
      <c r="AH129" s="252"/>
    </row>
    <row r="130" spans="1:34" s="146" customFormat="1" ht="78.75" hidden="1" customHeight="1">
      <c r="A130" s="195"/>
      <c r="B130" s="196"/>
      <c r="C130" s="197" t="s">
        <v>213</v>
      </c>
      <c r="D130" s="193" t="s">
        <v>214</v>
      </c>
      <c r="E130" s="193"/>
      <c r="F130" s="193"/>
      <c r="G130" s="193"/>
      <c r="H130" s="193"/>
      <c r="I130" s="204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4"/>
      <c r="W130" s="199"/>
      <c r="X130" s="199"/>
      <c r="Y130" s="199"/>
      <c r="Z130" s="199"/>
      <c r="AA130" s="199"/>
      <c r="AB130" s="223"/>
      <c r="AC130" s="261"/>
      <c r="AD130" s="259" t="str">
        <f>+IF(AE130=""," ",VLOOKUP(AE130,'PLAN DE CUENTAS FINAL BI'!$K:$L,2,FALSE))</f>
        <v xml:space="preserve"> </v>
      </c>
      <c r="AE130" s="224"/>
      <c r="AF130" s="259" t="str">
        <f>+IF(AG130=""," ",VLOOKUP(AG130,Listas!$E$3:$F$12,2,FALSE))</f>
        <v xml:space="preserve"> </v>
      </c>
      <c r="AG130" s="225"/>
      <c r="AH130" s="252"/>
    </row>
    <row r="131" spans="1:34" s="146" customFormat="1" ht="78.75" hidden="1" customHeight="1">
      <c r="A131" s="195"/>
      <c r="B131" s="196"/>
      <c r="C131" s="197" t="s">
        <v>213</v>
      </c>
      <c r="D131" s="193" t="s">
        <v>214</v>
      </c>
      <c r="E131" s="193"/>
      <c r="F131" s="193"/>
      <c r="G131" s="193"/>
      <c r="H131" s="193"/>
      <c r="I131" s="204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4"/>
      <c r="W131" s="199"/>
      <c r="X131" s="199"/>
      <c r="Y131" s="199"/>
      <c r="Z131" s="199"/>
      <c r="AA131" s="199"/>
      <c r="AB131" s="223"/>
      <c r="AC131" s="261"/>
      <c r="AD131" s="259" t="str">
        <f>+IF(AE131=""," ",VLOOKUP(AE131,'PLAN DE CUENTAS FINAL BI'!$K:$L,2,FALSE))</f>
        <v xml:space="preserve"> </v>
      </c>
      <c r="AE131" s="224"/>
      <c r="AF131" s="259" t="str">
        <f>+IF(AG131=""," ",VLOOKUP(AG131,Listas!$E$3:$F$12,2,FALSE))</f>
        <v xml:space="preserve"> </v>
      </c>
      <c r="AG131" s="225"/>
      <c r="AH131" s="252"/>
    </row>
    <row r="132" spans="1:34" s="146" customFormat="1" ht="78.75" hidden="1" customHeight="1">
      <c r="A132" s="195"/>
      <c r="B132" s="196"/>
      <c r="C132" s="197" t="s">
        <v>213</v>
      </c>
      <c r="D132" s="193" t="s">
        <v>214</v>
      </c>
      <c r="E132" s="193"/>
      <c r="F132" s="193"/>
      <c r="G132" s="193"/>
      <c r="H132" s="193"/>
      <c r="I132" s="204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4"/>
      <c r="W132" s="199"/>
      <c r="X132" s="199"/>
      <c r="Y132" s="199"/>
      <c r="Z132" s="199"/>
      <c r="AA132" s="199"/>
      <c r="AB132" s="223"/>
      <c r="AC132" s="261"/>
      <c r="AD132" s="259" t="str">
        <f>+IF(AE132=""," ",VLOOKUP(AE132,'PLAN DE CUENTAS FINAL BI'!$K:$L,2,FALSE))</f>
        <v xml:space="preserve"> </v>
      </c>
      <c r="AE132" s="224"/>
      <c r="AF132" s="259" t="str">
        <f>+IF(AG132=""," ",VLOOKUP(AG132,Listas!$E$3:$F$12,2,FALSE))</f>
        <v xml:space="preserve"> </v>
      </c>
      <c r="AG132" s="225"/>
      <c r="AH132" s="252"/>
    </row>
    <row r="133" spans="1:34" s="146" customFormat="1" ht="78.75" hidden="1" customHeight="1">
      <c r="A133" s="195"/>
      <c r="B133" s="196"/>
      <c r="C133" s="197" t="s">
        <v>213</v>
      </c>
      <c r="D133" s="193" t="s">
        <v>214</v>
      </c>
      <c r="E133" s="193"/>
      <c r="F133" s="193"/>
      <c r="G133" s="193"/>
      <c r="H133" s="193"/>
      <c r="I133" s="204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4"/>
      <c r="W133" s="199"/>
      <c r="X133" s="199"/>
      <c r="Y133" s="199"/>
      <c r="Z133" s="199"/>
      <c r="AA133" s="199"/>
      <c r="AB133" s="223"/>
      <c r="AC133" s="261"/>
      <c r="AD133" s="259" t="str">
        <f>+IF(AE133=""," ",VLOOKUP(AE133,'PLAN DE CUENTAS FINAL BI'!$K:$L,2,FALSE))</f>
        <v xml:space="preserve"> </v>
      </c>
      <c r="AE133" s="224"/>
      <c r="AF133" s="259" t="str">
        <f>+IF(AG133=""," ",VLOOKUP(AG133,Listas!$E$3:$F$12,2,FALSE))</f>
        <v xml:space="preserve"> </v>
      </c>
      <c r="AG133" s="225"/>
      <c r="AH133" s="252"/>
    </row>
    <row r="134" spans="1:34" s="146" customFormat="1" ht="78.75" hidden="1" customHeight="1">
      <c r="A134" s="195"/>
      <c r="B134" s="196"/>
      <c r="C134" s="197" t="s">
        <v>213</v>
      </c>
      <c r="D134" s="193" t="s">
        <v>214</v>
      </c>
      <c r="E134" s="193"/>
      <c r="F134" s="193"/>
      <c r="G134" s="193"/>
      <c r="H134" s="193"/>
      <c r="I134" s="204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4"/>
      <c r="W134" s="199"/>
      <c r="X134" s="199"/>
      <c r="Y134" s="199"/>
      <c r="Z134" s="199"/>
      <c r="AA134" s="199"/>
      <c r="AB134" s="223"/>
      <c r="AC134" s="261"/>
      <c r="AD134" s="259" t="str">
        <f>+IF(AE134=""," ",VLOOKUP(AE134,'PLAN DE CUENTAS FINAL BI'!$K:$L,2,FALSE))</f>
        <v xml:space="preserve"> </v>
      </c>
      <c r="AE134" s="224"/>
      <c r="AF134" s="259" t="str">
        <f>+IF(AG134=""," ",VLOOKUP(AG134,Listas!$E$3:$F$12,2,FALSE))</f>
        <v xml:space="preserve"> </v>
      </c>
      <c r="AG134" s="225"/>
      <c r="AH134" s="252"/>
    </row>
    <row r="135" spans="1:34" s="146" customFormat="1" ht="78.75" hidden="1" customHeight="1">
      <c r="A135" s="195"/>
      <c r="B135" s="196"/>
      <c r="C135" s="197" t="s">
        <v>213</v>
      </c>
      <c r="D135" s="193" t="s">
        <v>214</v>
      </c>
      <c r="E135" s="193"/>
      <c r="F135" s="193"/>
      <c r="G135" s="193"/>
      <c r="H135" s="193"/>
      <c r="I135" s="204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4"/>
      <c r="W135" s="199"/>
      <c r="X135" s="199"/>
      <c r="Y135" s="199"/>
      <c r="Z135" s="199"/>
      <c r="AA135" s="199"/>
      <c r="AB135" s="223"/>
      <c r="AC135" s="261"/>
      <c r="AD135" s="259" t="str">
        <f>+IF(AE135=""," ",VLOOKUP(AE135,'PLAN DE CUENTAS FINAL BI'!$K:$L,2,FALSE))</f>
        <v xml:space="preserve"> </v>
      </c>
      <c r="AE135" s="224"/>
      <c r="AF135" s="259" t="str">
        <f>+IF(AG135=""," ",VLOOKUP(AG135,Listas!$E$3:$F$12,2,FALSE))</f>
        <v xml:space="preserve"> </v>
      </c>
      <c r="AG135" s="225"/>
      <c r="AH135" s="252"/>
    </row>
    <row r="136" spans="1:34" s="146" customFormat="1" ht="78.75" hidden="1" customHeight="1">
      <c r="A136" s="195"/>
      <c r="B136" s="196"/>
      <c r="C136" s="197" t="s">
        <v>213</v>
      </c>
      <c r="D136" s="193" t="s">
        <v>214</v>
      </c>
      <c r="E136" s="193"/>
      <c r="F136" s="193"/>
      <c r="G136" s="193"/>
      <c r="H136" s="193"/>
      <c r="I136" s="204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4"/>
      <c r="W136" s="199"/>
      <c r="X136" s="199"/>
      <c r="Y136" s="199"/>
      <c r="Z136" s="199"/>
      <c r="AA136" s="199"/>
      <c r="AB136" s="223"/>
      <c r="AC136" s="261"/>
      <c r="AD136" s="259" t="str">
        <f>+IF(AE136=""," ",VLOOKUP(AE136,'PLAN DE CUENTAS FINAL BI'!$K:$L,2,FALSE))</f>
        <v xml:space="preserve"> </v>
      </c>
      <c r="AE136" s="224"/>
      <c r="AF136" s="259" t="str">
        <f>+IF(AG136=""," ",VLOOKUP(AG136,Listas!$E$3:$F$12,2,FALSE))</f>
        <v xml:space="preserve"> </v>
      </c>
      <c r="AG136" s="225"/>
      <c r="AH136" s="252"/>
    </row>
    <row r="137" spans="1:34" s="146" customFormat="1" ht="78.75" hidden="1" customHeight="1">
      <c r="A137" s="195"/>
      <c r="B137" s="196"/>
      <c r="C137" s="197" t="s">
        <v>213</v>
      </c>
      <c r="D137" s="193" t="s">
        <v>214</v>
      </c>
      <c r="E137" s="193"/>
      <c r="F137" s="193"/>
      <c r="G137" s="193"/>
      <c r="H137" s="193"/>
      <c r="I137" s="204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4"/>
      <c r="W137" s="199"/>
      <c r="X137" s="199"/>
      <c r="Y137" s="199"/>
      <c r="Z137" s="199"/>
      <c r="AA137" s="199"/>
      <c r="AB137" s="223"/>
      <c r="AC137" s="261"/>
      <c r="AD137" s="259" t="str">
        <f>+IF(AE137=""," ",VLOOKUP(AE137,'PLAN DE CUENTAS FINAL BI'!$K:$L,2,FALSE))</f>
        <v xml:space="preserve"> </v>
      </c>
      <c r="AE137" s="224"/>
      <c r="AF137" s="259" t="str">
        <f>+IF(AG137=""," ",VLOOKUP(AG137,Listas!$E$3:$F$12,2,FALSE))</f>
        <v xml:space="preserve"> </v>
      </c>
      <c r="AG137" s="225"/>
      <c r="AH137" s="252"/>
    </row>
    <row r="138" spans="1:34" s="146" customFormat="1" ht="78.75" hidden="1" customHeight="1">
      <c r="A138" s="195"/>
      <c r="B138" s="196"/>
      <c r="C138" s="197" t="s">
        <v>213</v>
      </c>
      <c r="D138" s="193" t="s">
        <v>214</v>
      </c>
      <c r="E138" s="193"/>
      <c r="F138" s="193"/>
      <c r="G138" s="193"/>
      <c r="H138" s="193"/>
      <c r="I138" s="204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4"/>
      <c r="W138" s="199"/>
      <c r="X138" s="199"/>
      <c r="Y138" s="199"/>
      <c r="Z138" s="199"/>
      <c r="AA138" s="199"/>
      <c r="AB138" s="223"/>
      <c r="AC138" s="261"/>
      <c r="AD138" s="259" t="str">
        <f>+IF(AE138=""," ",VLOOKUP(AE138,'PLAN DE CUENTAS FINAL BI'!$K:$L,2,FALSE))</f>
        <v xml:space="preserve"> </v>
      </c>
      <c r="AE138" s="224"/>
      <c r="AF138" s="259" t="str">
        <f>+IF(AG138=""," ",VLOOKUP(AG138,Listas!$E$3:$F$12,2,FALSE))</f>
        <v xml:space="preserve"> </v>
      </c>
      <c r="AG138" s="225"/>
      <c r="AH138" s="252"/>
    </row>
    <row r="139" spans="1:34" s="146" customFormat="1" ht="78.75" hidden="1" customHeight="1">
      <c r="A139" s="195"/>
      <c r="B139" s="196"/>
      <c r="C139" s="197" t="s">
        <v>213</v>
      </c>
      <c r="D139" s="193" t="s">
        <v>214</v>
      </c>
      <c r="E139" s="193"/>
      <c r="F139" s="193"/>
      <c r="G139" s="193"/>
      <c r="H139" s="193"/>
      <c r="I139" s="204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4"/>
      <c r="W139" s="199"/>
      <c r="X139" s="199"/>
      <c r="Y139" s="199"/>
      <c r="Z139" s="199"/>
      <c r="AA139" s="199"/>
      <c r="AB139" s="223"/>
      <c r="AC139" s="261"/>
      <c r="AD139" s="259" t="str">
        <f>+IF(AE139=""," ",VLOOKUP(AE139,'PLAN DE CUENTAS FINAL BI'!$K:$L,2,FALSE))</f>
        <v xml:space="preserve"> </v>
      </c>
      <c r="AE139" s="224"/>
      <c r="AF139" s="259" t="str">
        <f>+IF(AG139=""," ",VLOOKUP(AG139,Listas!$E$3:$F$12,2,FALSE))</f>
        <v xml:space="preserve"> </v>
      </c>
      <c r="AG139" s="225"/>
      <c r="AH139" s="252"/>
    </row>
    <row r="140" spans="1:34" s="146" customFormat="1" ht="78.75" hidden="1" customHeight="1">
      <c r="A140" s="195"/>
      <c r="B140" s="196"/>
      <c r="C140" s="197" t="s">
        <v>213</v>
      </c>
      <c r="D140" s="193" t="s">
        <v>214</v>
      </c>
      <c r="E140" s="193"/>
      <c r="F140" s="193"/>
      <c r="G140" s="193"/>
      <c r="H140" s="193"/>
      <c r="I140" s="204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4"/>
      <c r="W140" s="199"/>
      <c r="X140" s="199"/>
      <c r="Y140" s="199"/>
      <c r="Z140" s="199"/>
      <c r="AA140" s="199"/>
      <c r="AB140" s="223"/>
      <c r="AC140" s="261"/>
      <c r="AD140" s="259" t="str">
        <f>+IF(AE140=""," ",VLOOKUP(AE140,'PLAN DE CUENTAS FINAL BI'!$K:$L,2,FALSE))</f>
        <v xml:space="preserve"> </v>
      </c>
      <c r="AE140" s="224"/>
      <c r="AF140" s="259" t="str">
        <f>+IF(AG140=""," ",VLOOKUP(AG140,Listas!$E$3:$F$12,2,FALSE))</f>
        <v xml:space="preserve"> </v>
      </c>
      <c r="AG140" s="225"/>
      <c r="AH140" s="252"/>
    </row>
    <row r="141" spans="1:34" s="146" customFormat="1" ht="78.75" hidden="1" customHeight="1">
      <c r="A141" s="195"/>
      <c r="B141" s="196"/>
      <c r="C141" s="197" t="s">
        <v>213</v>
      </c>
      <c r="D141" s="193" t="s">
        <v>214</v>
      </c>
      <c r="E141" s="193"/>
      <c r="F141" s="193"/>
      <c r="G141" s="193"/>
      <c r="H141" s="193"/>
      <c r="I141" s="204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4"/>
      <c r="W141" s="199"/>
      <c r="X141" s="199"/>
      <c r="Y141" s="199"/>
      <c r="Z141" s="199"/>
      <c r="AA141" s="199"/>
      <c r="AB141" s="223"/>
      <c r="AC141" s="261"/>
      <c r="AD141" s="259" t="str">
        <f>+IF(AE141=""," ",VLOOKUP(AE141,'PLAN DE CUENTAS FINAL BI'!$K:$L,2,FALSE))</f>
        <v xml:space="preserve"> </v>
      </c>
      <c r="AE141" s="224"/>
      <c r="AF141" s="259" t="str">
        <f>+IF(AG141=""," ",VLOOKUP(AG141,Listas!$E$3:$F$12,2,FALSE))</f>
        <v xml:space="preserve"> </v>
      </c>
      <c r="AG141" s="225"/>
      <c r="AH141" s="252"/>
    </row>
    <row r="142" spans="1:34" s="146" customFormat="1" ht="78.75" hidden="1" customHeight="1">
      <c r="A142" s="195"/>
      <c r="B142" s="196"/>
      <c r="C142" s="197" t="s">
        <v>213</v>
      </c>
      <c r="D142" s="193" t="s">
        <v>214</v>
      </c>
      <c r="E142" s="193"/>
      <c r="F142" s="193"/>
      <c r="G142" s="193"/>
      <c r="H142" s="193"/>
      <c r="I142" s="204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4"/>
      <c r="W142" s="199"/>
      <c r="X142" s="199"/>
      <c r="Y142" s="199"/>
      <c r="Z142" s="199"/>
      <c r="AA142" s="199"/>
      <c r="AB142" s="223"/>
      <c r="AC142" s="261"/>
      <c r="AD142" s="259" t="str">
        <f>+IF(AE142=""," ",VLOOKUP(AE142,'PLAN DE CUENTAS FINAL BI'!$K:$L,2,FALSE))</f>
        <v xml:space="preserve"> </v>
      </c>
      <c r="AE142" s="224"/>
      <c r="AF142" s="259" t="str">
        <f>+IF(AG142=""," ",VLOOKUP(AG142,Listas!$E$3:$F$12,2,FALSE))</f>
        <v xml:space="preserve"> </v>
      </c>
      <c r="AG142" s="225"/>
      <c r="AH142" s="252"/>
    </row>
    <row r="143" spans="1:34" s="146" customFormat="1" ht="78.75" hidden="1" customHeight="1">
      <c r="A143" s="195"/>
      <c r="B143" s="196"/>
      <c r="C143" s="197" t="s">
        <v>213</v>
      </c>
      <c r="D143" s="193" t="s">
        <v>214</v>
      </c>
      <c r="E143" s="193"/>
      <c r="F143" s="193"/>
      <c r="G143" s="193"/>
      <c r="H143" s="193"/>
      <c r="I143" s="204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4"/>
      <c r="W143" s="199"/>
      <c r="X143" s="199"/>
      <c r="Y143" s="199"/>
      <c r="Z143" s="199"/>
      <c r="AA143" s="199"/>
      <c r="AB143" s="223"/>
      <c r="AC143" s="261"/>
      <c r="AD143" s="259" t="str">
        <f>+IF(AE143=""," ",VLOOKUP(AE143,'PLAN DE CUENTAS FINAL BI'!$K:$L,2,FALSE))</f>
        <v xml:space="preserve"> </v>
      </c>
      <c r="AE143" s="224"/>
      <c r="AF143" s="259" t="str">
        <f>+IF(AG143=""," ",VLOOKUP(AG143,Listas!$E$3:$F$12,2,FALSE))</f>
        <v xml:space="preserve"> </v>
      </c>
      <c r="AG143" s="225"/>
      <c r="AH143" s="252"/>
    </row>
    <row r="144" spans="1:34" s="146" customFormat="1" ht="78.75" hidden="1" customHeight="1">
      <c r="A144" s="195"/>
      <c r="B144" s="196"/>
      <c r="C144" s="197" t="s">
        <v>213</v>
      </c>
      <c r="D144" s="193" t="s">
        <v>214</v>
      </c>
      <c r="E144" s="193"/>
      <c r="F144" s="193"/>
      <c r="G144" s="193"/>
      <c r="H144" s="193"/>
      <c r="I144" s="204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4"/>
      <c r="W144" s="199"/>
      <c r="X144" s="199"/>
      <c r="Y144" s="199"/>
      <c r="Z144" s="199"/>
      <c r="AA144" s="199"/>
      <c r="AB144" s="223"/>
      <c r="AC144" s="261"/>
      <c r="AD144" s="259" t="str">
        <f>+IF(AE144=""," ",VLOOKUP(AE144,'PLAN DE CUENTAS FINAL BI'!$K:$L,2,FALSE))</f>
        <v xml:space="preserve"> </v>
      </c>
      <c r="AE144" s="224"/>
      <c r="AF144" s="259" t="str">
        <f>+IF(AG144=""," ",VLOOKUP(AG144,Listas!$E$3:$F$12,2,FALSE))</f>
        <v xml:space="preserve"> </v>
      </c>
      <c r="AG144" s="225"/>
      <c r="AH144" s="252"/>
    </row>
    <row r="145" spans="1:34" s="146" customFormat="1" ht="78.75" hidden="1" customHeight="1">
      <c r="A145" s="195"/>
      <c r="B145" s="196"/>
      <c r="C145" s="197" t="s">
        <v>213</v>
      </c>
      <c r="D145" s="193" t="s">
        <v>214</v>
      </c>
      <c r="E145" s="193"/>
      <c r="F145" s="193"/>
      <c r="G145" s="193"/>
      <c r="H145" s="193"/>
      <c r="I145" s="204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4"/>
      <c r="W145" s="199"/>
      <c r="X145" s="199"/>
      <c r="Y145" s="199"/>
      <c r="Z145" s="199"/>
      <c r="AA145" s="199"/>
      <c r="AB145" s="223"/>
      <c r="AC145" s="261"/>
      <c r="AD145" s="259" t="str">
        <f>+IF(AE145=""," ",VLOOKUP(AE145,'PLAN DE CUENTAS FINAL BI'!$K:$L,2,FALSE))</f>
        <v xml:space="preserve"> </v>
      </c>
      <c r="AE145" s="224"/>
      <c r="AF145" s="259" t="str">
        <f>+IF(AG145=""," ",VLOOKUP(AG145,Listas!$E$3:$F$12,2,FALSE))</f>
        <v xml:space="preserve"> </v>
      </c>
      <c r="AG145" s="225"/>
      <c r="AH145" s="252"/>
    </row>
    <row r="146" spans="1:34" s="146" customFormat="1" ht="78.75" hidden="1" customHeight="1">
      <c r="A146" s="195"/>
      <c r="B146" s="196"/>
      <c r="C146" s="197" t="s">
        <v>213</v>
      </c>
      <c r="D146" s="193" t="s">
        <v>214</v>
      </c>
      <c r="E146" s="193"/>
      <c r="F146" s="193"/>
      <c r="G146" s="193"/>
      <c r="H146" s="193"/>
      <c r="I146" s="204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4"/>
      <c r="W146" s="199"/>
      <c r="X146" s="199"/>
      <c r="Y146" s="199"/>
      <c r="Z146" s="199"/>
      <c r="AA146" s="199"/>
      <c r="AB146" s="223"/>
      <c r="AC146" s="261"/>
      <c r="AD146" s="259" t="str">
        <f>+IF(AE146=""," ",VLOOKUP(AE146,'PLAN DE CUENTAS FINAL BI'!$K:$L,2,FALSE))</f>
        <v xml:space="preserve"> </v>
      </c>
      <c r="AE146" s="224"/>
      <c r="AF146" s="259" t="str">
        <f>+IF(AG146=""," ",VLOOKUP(AG146,Listas!$E$3:$F$12,2,FALSE))</f>
        <v xml:space="preserve"> </v>
      </c>
      <c r="AG146" s="225"/>
      <c r="AH146" s="252"/>
    </row>
    <row r="147" spans="1:34" s="146" customFormat="1" ht="78.75" hidden="1" customHeight="1">
      <c r="A147" s="195"/>
      <c r="B147" s="196"/>
      <c r="C147" s="197" t="s">
        <v>213</v>
      </c>
      <c r="D147" s="193" t="s">
        <v>214</v>
      </c>
      <c r="E147" s="193"/>
      <c r="F147" s="193"/>
      <c r="G147" s="193"/>
      <c r="H147" s="193"/>
      <c r="I147" s="204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4"/>
      <c r="W147" s="199"/>
      <c r="X147" s="199"/>
      <c r="Y147" s="199"/>
      <c r="Z147" s="199"/>
      <c r="AA147" s="199"/>
      <c r="AB147" s="223"/>
      <c r="AC147" s="261"/>
      <c r="AD147" s="259" t="str">
        <f>+IF(AE147=""," ",VLOOKUP(AE147,'PLAN DE CUENTAS FINAL BI'!$K:$L,2,FALSE))</f>
        <v xml:space="preserve"> </v>
      </c>
      <c r="AE147" s="224"/>
      <c r="AF147" s="259" t="str">
        <f>+IF(AG147=""," ",VLOOKUP(AG147,Listas!$E$3:$F$12,2,FALSE))</f>
        <v xml:space="preserve"> </v>
      </c>
      <c r="AG147" s="225"/>
      <c r="AH147" s="252"/>
    </row>
    <row r="148" spans="1:34" s="146" customFormat="1" ht="78.75" hidden="1" customHeight="1">
      <c r="A148" s="195"/>
      <c r="B148" s="196"/>
      <c r="C148" s="197" t="s">
        <v>213</v>
      </c>
      <c r="D148" s="193" t="s">
        <v>214</v>
      </c>
      <c r="E148" s="193"/>
      <c r="F148" s="193"/>
      <c r="G148" s="193"/>
      <c r="H148" s="193"/>
      <c r="I148" s="204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4"/>
      <c r="W148" s="199"/>
      <c r="X148" s="199"/>
      <c r="Y148" s="199"/>
      <c r="Z148" s="199"/>
      <c r="AA148" s="199"/>
      <c r="AB148" s="223"/>
      <c r="AC148" s="261"/>
      <c r="AD148" s="259" t="str">
        <f>+IF(AE148=""," ",VLOOKUP(AE148,'PLAN DE CUENTAS FINAL BI'!$K:$L,2,FALSE))</f>
        <v xml:space="preserve"> </v>
      </c>
      <c r="AE148" s="224"/>
      <c r="AF148" s="259" t="str">
        <f>+IF(AG148=""," ",VLOOKUP(AG148,Listas!$E$3:$F$12,2,FALSE))</f>
        <v xml:space="preserve"> </v>
      </c>
      <c r="AG148" s="225"/>
      <c r="AH148" s="252"/>
    </row>
    <row r="149" spans="1:34" s="146" customFormat="1" ht="78.75" hidden="1" customHeight="1">
      <c r="A149" s="195"/>
      <c r="B149" s="196"/>
      <c r="C149" s="197" t="s">
        <v>213</v>
      </c>
      <c r="D149" s="193" t="s">
        <v>214</v>
      </c>
      <c r="E149" s="193"/>
      <c r="F149" s="193"/>
      <c r="G149" s="193"/>
      <c r="H149" s="193"/>
      <c r="I149" s="204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4"/>
      <c r="W149" s="199"/>
      <c r="X149" s="199"/>
      <c r="Y149" s="199"/>
      <c r="Z149" s="199"/>
      <c r="AA149" s="199"/>
      <c r="AB149" s="223"/>
      <c r="AC149" s="261"/>
      <c r="AD149" s="259" t="str">
        <f>+IF(AE149=""," ",VLOOKUP(AE149,'PLAN DE CUENTAS FINAL BI'!$K:$L,2,FALSE))</f>
        <v xml:space="preserve"> </v>
      </c>
      <c r="AE149" s="224"/>
      <c r="AF149" s="259" t="str">
        <f>+IF(AG149=""," ",VLOOKUP(AG149,Listas!$E$3:$F$12,2,FALSE))</f>
        <v xml:space="preserve"> </v>
      </c>
      <c r="AG149" s="225"/>
      <c r="AH149" s="252"/>
    </row>
    <row r="150" spans="1:34" s="146" customFormat="1" ht="78.75" hidden="1" customHeight="1">
      <c r="A150" s="195"/>
      <c r="B150" s="196"/>
      <c r="C150" s="197" t="s">
        <v>215</v>
      </c>
      <c r="D150" s="193" t="s">
        <v>216</v>
      </c>
      <c r="E150" s="193"/>
      <c r="F150" s="193"/>
      <c r="G150" s="193"/>
      <c r="H150" s="193"/>
      <c r="I150" s="204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4"/>
      <c r="W150" s="209"/>
      <c r="X150" s="276"/>
      <c r="Y150" s="374"/>
      <c r="Z150" s="276"/>
      <c r="AA150" s="276"/>
      <c r="AB150" s="223"/>
      <c r="AC150" s="261"/>
      <c r="AD150" s="259" t="str">
        <f>+IF(AE150=""," ",VLOOKUP(AE150,'PLAN DE CUENTAS FINAL BI'!$K:$L,2,FALSE))</f>
        <v xml:space="preserve"> </v>
      </c>
      <c r="AE150" s="224"/>
      <c r="AF150" s="259" t="str">
        <f>+IF(AG150=""," ",VLOOKUP(AG150,Listas!$E$3:$F$12,2,FALSE))</f>
        <v xml:space="preserve"> </v>
      </c>
      <c r="AG150" s="225"/>
      <c r="AH150" s="252"/>
    </row>
    <row r="151" spans="1:34" s="146" customFormat="1" ht="78.75" hidden="1" customHeight="1">
      <c r="A151" s="195"/>
      <c r="B151" s="196"/>
      <c r="C151" s="197" t="s">
        <v>215</v>
      </c>
      <c r="D151" s="193" t="s">
        <v>216</v>
      </c>
      <c r="E151" s="193"/>
      <c r="F151" s="193"/>
      <c r="G151" s="193"/>
      <c r="H151" s="193"/>
      <c r="I151" s="204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4"/>
      <c r="W151" s="209"/>
      <c r="X151" s="276"/>
      <c r="Y151" s="374"/>
      <c r="Z151" s="276"/>
      <c r="AA151" s="276"/>
      <c r="AB151" s="223"/>
      <c r="AC151" s="261"/>
      <c r="AD151" s="259" t="str">
        <f>+IF(AE151=""," ",VLOOKUP(AE151,'PLAN DE CUENTAS FINAL BI'!$K:$L,2,FALSE))</f>
        <v xml:space="preserve"> </v>
      </c>
      <c r="AE151" s="224"/>
      <c r="AF151" s="259" t="str">
        <f>+IF(AG151=""," ",VLOOKUP(AG151,Listas!$E$3:$F$12,2,FALSE))</f>
        <v xml:space="preserve"> </v>
      </c>
      <c r="AG151" s="225"/>
      <c r="AH151" s="252"/>
    </row>
    <row r="152" spans="1:34" s="146" customFormat="1" ht="78.75" hidden="1" customHeight="1">
      <c r="A152" s="195"/>
      <c r="B152" s="196"/>
      <c r="C152" s="197" t="s">
        <v>215</v>
      </c>
      <c r="D152" s="193" t="s">
        <v>216</v>
      </c>
      <c r="E152" s="193"/>
      <c r="F152" s="193"/>
      <c r="G152" s="193"/>
      <c r="H152" s="193"/>
      <c r="I152" s="204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4"/>
      <c r="W152" s="209"/>
      <c r="X152" s="206"/>
      <c r="Y152" s="276"/>
      <c r="Z152" s="276"/>
      <c r="AA152" s="276"/>
      <c r="AB152" s="223"/>
      <c r="AC152" s="261"/>
      <c r="AD152" s="259" t="str">
        <f>+IF(AE152=""," ",VLOOKUP(AE152,'PLAN DE CUENTAS FINAL BI'!$K:$L,2,FALSE))</f>
        <v xml:space="preserve"> </v>
      </c>
      <c r="AE152" s="224"/>
      <c r="AF152" s="259" t="str">
        <f>+IF(AG152=""," ",VLOOKUP(AG152,Listas!$E$3:$F$12,2,FALSE))</f>
        <v xml:space="preserve"> </v>
      </c>
      <c r="AG152" s="225"/>
      <c r="AH152" s="252"/>
    </row>
    <row r="153" spans="1:34" s="146" customFormat="1" ht="78.75" hidden="1" customHeight="1">
      <c r="A153" s="195"/>
      <c r="B153" s="196"/>
      <c r="C153" s="197" t="s">
        <v>215</v>
      </c>
      <c r="D153" s="193" t="s">
        <v>216</v>
      </c>
      <c r="E153" s="193"/>
      <c r="F153" s="193"/>
      <c r="G153" s="193"/>
      <c r="H153" s="193"/>
      <c r="I153" s="204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4"/>
      <c r="W153" s="209"/>
      <c r="X153" s="206"/>
      <c r="Y153" s="276"/>
      <c r="Z153" s="276"/>
      <c r="AA153" s="276"/>
      <c r="AB153" s="223"/>
      <c r="AC153" s="261"/>
      <c r="AD153" s="259" t="str">
        <f>+IF(AE153=""," ",VLOOKUP(AE153,'PLAN DE CUENTAS FINAL BI'!$K:$L,2,FALSE))</f>
        <v xml:space="preserve"> </v>
      </c>
      <c r="AE153" s="224"/>
      <c r="AF153" s="259" t="str">
        <f>+IF(AG153=""," ",VLOOKUP(AG153,Listas!$E$3:$F$12,2,FALSE))</f>
        <v xml:space="preserve"> </v>
      </c>
      <c r="AG153" s="225"/>
      <c r="AH153" s="252"/>
    </row>
    <row r="154" spans="1:34" s="146" customFormat="1" ht="78.75" hidden="1" customHeight="1">
      <c r="A154" s="195"/>
      <c r="B154" s="196"/>
      <c r="C154" s="197" t="s">
        <v>215</v>
      </c>
      <c r="D154" s="193" t="s">
        <v>216</v>
      </c>
      <c r="E154" s="193"/>
      <c r="F154" s="193"/>
      <c r="G154" s="193"/>
      <c r="H154" s="193"/>
      <c r="I154" s="204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4"/>
      <c r="W154" s="209"/>
      <c r="X154" s="206"/>
      <c r="Y154" s="276"/>
      <c r="Z154" s="276"/>
      <c r="AA154" s="276"/>
      <c r="AB154" s="223"/>
      <c r="AC154" s="261"/>
      <c r="AD154" s="259" t="str">
        <f>+IF(AE154=""," ",VLOOKUP(AE154,'PLAN DE CUENTAS FINAL BI'!$K:$L,2,FALSE))</f>
        <v xml:space="preserve"> </v>
      </c>
      <c r="AE154" s="224"/>
      <c r="AF154" s="259" t="str">
        <f>+IF(AG154=""," ",VLOOKUP(AG154,Listas!$E$3:$F$12,2,FALSE))</f>
        <v xml:space="preserve"> </v>
      </c>
      <c r="AG154" s="225"/>
      <c r="AH154" s="252"/>
    </row>
    <row r="155" spans="1:34" s="146" customFormat="1" ht="78.75" hidden="1" customHeight="1">
      <c r="A155" s="195"/>
      <c r="B155" s="196"/>
      <c r="C155" s="197" t="s">
        <v>215</v>
      </c>
      <c r="D155" s="193" t="s">
        <v>216</v>
      </c>
      <c r="E155" s="193"/>
      <c r="F155" s="193"/>
      <c r="G155" s="193"/>
      <c r="H155" s="193"/>
      <c r="I155" s="204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4"/>
      <c r="W155" s="209"/>
      <c r="X155" s="206"/>
      <c r="Y155" s="276"/>
      <c r="Z155" s="276"/>
      <c r="AA155" s="276"/>
      <c r="AB155" s="223"/>
      <c r="AC155" s="261"/>
      <c r="AD155" s="259" t="str">
        <f>+IF(AE155=""," ",VLOOKUP(AE155,'PLAN DE CUENTAS FINAL BI'!$K:$L,2,FALSE))</f>
        <v xml:space="preserve"> </v>
      </c>
      <c r="AE155" s="224"/>
      <c r="AF155" s="259" t="str">
        <f>+IF(AG155=""," ",VLOOKUP(AG155,Listas!$E$3:$F$12,2,FALSE))</f>
        <v xml:space="preserve"> </v>
      </c>
      <c r="AG155" s="225"/>
      <c r="AH155" s="252"/>
    </row>
    <row r="156" spans="1:34" s="146" customFormat="1" ht="78.75" hidden="1" customHeight="1">
      <c r="A156" s="195"/>
      <c r="B156" s="196"/>
      <c r="C156" s="197" t="s">
        <v>215</v>
      </c>
      <c r="D156" s="193" t="s">
        <v>216</v>
      </c>
      <c r="E156" s="193"/>
      <c r="F156" s="193"/>
      <c r="G156" s="193"/>
      <c r="H156" s="193"/>
      <c r="I156" s="204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4"/>
      <c r="W156" s="209"/>
      <c r="X156" s="206"/>
      <c r="Y156" s="276"/>
      <c r="Z156" s="276"/>
      <c r="AA156" s="276"/>
      <c r="AB156" s="223"/>
      <c r="AC156" s="261"/>
      <c r="AD156" s="259" t="str">
        <f>+IF(AE156=""," ",VLOOKUP(AE156,'PLAN DE CUENTAS FINAL BI'!$K:$L,2,FALSE))</f>
        <v xml:space="preserve"> </v>
      </c>
      <c r="AE156" s="224"/>
      <c r="AF156" s="259" t="str">
        <f>+IF(AG156=""," ",VLOOKUP(AG156,Listas!$E$3:$F$12,2,FALSE))</f>
        <v xml:space="preserve"> </v>
      </c>
      <c r="AG156" s="225"/>
      <c r="AH156" s="252"/>
    </row>
    <row r="157" spans="1:34" s="146" customFormat="1" ht="78.75" hidden="1" customHeight="1">
      <c r="A157" s="195"/>
      <c r="B157" s="196"/>
      <c r="C157" s="197" t="s">
        <v>215</v>
      </c>
      <c r="D157" s="193" t="s">
        <v>216</v>
      </c>
      <c r="E157" s="193"/>
      <c r="F157" s="193"/>
      <c r="G157" s="193"/>
      <c r="H157" s="193"/>
      <c r="I157" s="204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4"/>
      <c r="W157" s="209"/>
      <c r="X157" s="206"/>
      <c r="Y157" s="276"/>
      <c r="Z157" s="276"/>
      <c r="AA157" s="276"/>
      <c r="AB157" s="223"/>
      <c r="AC157" s="261"/>
      <c r="AD157" s="259" t="str">
        <f>+IF(AE157=""," ",VLOOKUP(AE157,'PLAN DE CUENTAS FINAL BI'!$K:$L,2,FALSE))</f>
        <v xml:space="preserve"> </v>
      </c>
      <c r="AE157" s="224"/>
      <c r="AF157" s="259" t="str">
        <f>+IF(AG157=""," ",VLOOKUP(AG157,Listas!$E$3:$F$12,2,FALSE))</f>
        <v xml:space="preserve"> </v>
      </c>
      <c r="AG157" s="225"/>
      <c r="AH157" s="252"/>
    </row>
    <row r="158" spans="1:34" s="146" customFormat="1" ht="78.75" hidden="1" customHeight="1">
      <c r="A158" s="195"/>
      <c r="B158" s="196"/>
      <c r="C158" s="197" t="s">
        <v>215</v>
      </c>
      <c r="D158" s="193" t="s">
        <v>216</v>
      </c>
      <c r="E158" s="193"/>
      <c r="F158" s="193"/>
      <c r="G158" s="193"/>
      <c r="H158" s="193"/>
      <c r="I158" s="204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4"/>
      <c r="W158" s="209"/>
      <c r="X158" s="206"/>
      <c r="Y158" s="276"/>
      <c r="Z158" s="276"/>
      <c r="AA158" s="276"/>
      <c r="AB158" s="223"/>
      <c r="AC158" s="261"/>
      <c r="AD158" s="259" t="str">
        <f>+IF(AE158=""," ",VLOOKUP(AE158,'PLAN DE CUENTAS FINAL BI'!$K:$L,2,FALSE))</f>
        <v xml:space="preserve"> </v>
      </c>
      <c r="AE158" s="224"/>
      <c r="AF158" s="259" t="str">
        <f>+IF(AG158=""," ",VLOOKUP(AG158,Listas!$E$3:$F$12,2,FALSE))</f>
        <v xml:space="preserve"> </v>
      </c>
      <c r="AG158" s="225"/>
      <c r="AH158" s="252"/>
    </row>
    <row r="159" spans="1:34" s="146" customFormat="1" ht="78.75" hidden="1" customHeight="1">
      <c r="A159" s="195"/>
      <c r="B159" s="196"/>
      <c r="C159" s="197" t="s">
        <v>215</v>
      </c>
      <c r="D159" s="193" t="s">
        <v>216</v>
      </c>
      <c r="E159" s="193"/>
      <c r="F159" s="193"/>
      <c r="G159" s="193"/>
      <c r="H159" s="193"/>
      <c r="I159" s="204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4"/>
      <c r="W159" s="209"/>
      <c r="X159" s="206"/>
      <c r="Y159" s="276"/>
      <c r="Z159" s="276"/>
      <c r="AA159" s="276"/>
      <c r="AB159" s="223"/>
      <c r="AC159" s="261"/>
      <c r="AD159" s="259" t="str">
        <f>+IF(AE159=""," ",VLOOKUP(AE159,'PLAN DE CUENTAS FINAL BI'!$K:$L,2,FALSE))</f>
        <v xml:space="preserve"> </v>
      </c>
      <c r="AE159" s="224"/>
      <c r="AF159" s="259" t="str">
        <f>+IF(AG159=""," ",VLOOKUP(AG159,Listas!$E$3:$F$12,2,FALSE))</f>
        <v xml:space="preserve"> </v>
      </c>
      <c r="AG159" s="225"/>
      <c r="AH159" s="252"/>
    </row>
    <row r="160" spans="1:34" s="146" customFormat="1" ht="78.75" hidden="1" customHeight="1">
      <c r="A160" s="195"/>
      <c r="B160" s="196"/>
      <c r="C160" s="197" t="s">
        <v>215</v>
      </c>
      <c r="D160" s="193" t="s">
        <v>216</v>
      </c>
      <c r="E160" s="193"/>
      <c r="F160" s="193"/>
      <c r="G160" s="193"/>
      <c r="H160" s="193"/>
      <c r="I160" s="204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4"/>
      <c r="W160" s="209"/>
      <c r="X160" s="206"/>
      <c r="Y160" s="276"/>
      <c r="Z160" s="276"/>
      <c r="AA160" s="276"/>
      <c r="AB160" s="223"/>
      <c r="AC160" s="261"/>
      <c r="AD160" s="259" t="str">
        <f>+IF(AE160=""," ",VLOOKUP(AE160,'PLAN DE CUENTAS FINAL BI'!$K:$L,2,FALSE))</f>
        <v xml:space="preserve"> </v>
      </c>
      <c r="AE160" s="224"/>
      <c r="AF160" s="259" t="str">
        <f>+IF(AG160=""," ",VLOOKUP(AG160,Listas!$E$3:$F$12,2,FALSE))</f>
        <v xml:space="preserve"> </v>
      </c>
      <c r="AG160" s="225"/>
      <c r="AH160" s="252"/>
    </row>
    <row r="161" spans="1:34" s="146" customFormat="1" ht="78.75" hidden="1" customHeight="1">
      <c r="A161" s="195"/>
      <c r="B161" s="196"/>
      <c r="C161" s="197" t="s">
        <v>215</v>
      </c>
      <c r="D161" s="193" t="s">
        <v>216</v>
      </c>
      <c r="E161" s="193"/>
      <c r="F161" s="193"/>
      <c r="G161" s="193"/>
      <c r="H161" s="193"/>
      <c r="I161" s="204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4"/>
      <c r="W161" s="209"/>
      <c r="X161" s="206"/>
      <c r="Y161" s="276"/>
      <c r="Z161" s="276"/>
      <c r="AA161" s="276"/>
      <c r="AB161" s="223"/>
      <c r="AC161" s="261"/>
      <c r="AD161" s="259" t="str">
        <f>+IF(AE161=""," ",VLOOKUP(AE161,'PLAN DE CUENTAS FINAL BI'!$K:$L,2,FALSE))</f>
        <v xml:space="preserve"> </v>
      </c>
      <c r="AE161" s="224"/>
      <c r="AF161" s="259" t="str">
        <f>+IF(AG161=""," ",VLOOKUP(AG161,Listas!$E$3:$F$12,2,FALSE))</f>
        <v xml:space="preserve"> </v>
      </c>
      <c r="AG161" s="225"/>
      <c r="AH161" s="252"/>
    </row>
    <row r="162" spans="1:34" s="146" customFormat="1" ht="78.75" hidden="1" customHeight="1">
      <c r="A162" s="195"/>
      <c r="B162" s="196"/>
      <c r="C162" s="197" t="s">
        <v>215</v>
      </c>
      <c r="D162" s="193" t="s">
        <v>216</v>
      </c>
      <c r="E162" s="193"/>
      <c r="F162" s="193"/>
      <c r="G162" s="193"/>
      <c r="H162" s="193"/>
      <c r="I162" s="204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4"/>
      <c r="W162" s="209"/>
      <c r="X162" s="206"/>
      <c r="Y162" s="276"/>
      <c r="Z162" s="276"/>
      <c r="AA162" s="276"/>
      <c r="AB162" s="223"/>
      <c r="AC162" s="261"/>
      <c r="AD162" s="259" t="str">
        <f>+IF(AE162=""," ",VLOOKUP(AE162,'PLAN DE CUENTAS FINAL BI'!$K:$L,2,FALSE))</f>
        <v xml:space="preserve"> </v>
      </c>
      <c r="AE162" s="224"/>
      <c r="AF162" s="259" t="str">
        <f>+IF(AG162=""," ",VLOOKUP(AG162,Listas!$E$3:$F$12,2,FALSE))</f>
        <v xml:space="preserve"> </v>
      </c>
      <c r="AG162" s="225"/>
      <c r="AH162" s="252"/>
    </row>
    <row r="163" spans="1:34" s="146" customFormat="1" ht="78.75" hidden="1" customHeight="1">
      <c r="A163" s="195"/>
      <c r="B163" s="196"/>
      <c r="C163" s="197" t="s">
        <v>215</v>
      </c>
      <c r="D163" s="193" t="s">
        <v>216</v>
      </c>
      <c r="E163" s="193"/>
      <c r="F163" s="193"/>
      <c r="G163" s="193"/>
      <c r="H163" s="193"/>
      <c r="I163" s="204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4"/>
      <c r="W163" s="209"/>
      <c r="X163" s="206"/>
      <c r="Y163" s="276"/>
      <c r="Z163" s="276"/>
      <c r="AA163" s="276"/>
      <c r="AB163" s="223"/>
      <c r="AC163" s="261"/>
      <c r="AD163" s="259" t="str">
        <f>+IF(AE163=""," ",VLOOKUP(AE163,'PLAN DE CUENTAS FINAL BI'!$K:$L,2,FALSE))</f>
        <v xml:space="preserve"> </v>
      </c>
      <c r="AE163" s="224"/>
      <c r="AF163" s="259" t="str">
        <f>+IF(AG163=""," ",VLOOKUP(AG163,Listas!$E$3:$F$12,2,FALSE))</f>
        <v xml:space="preserve"> </v>
      </c>
      <c r="AG163" s="225"/>
      <c r="AH163" s="252"/>
    </row>
    <row r="164" spans="1:34" s="146" customFormat="1" ht="78.75" hidden="1" customHeight="1">
      <c r="A164" s="195"/>
      <c r="B164" s="196"/>
      <c r="C164" s="197" t="s">
        <v>215</v>
      </c>
      <c r="D164" s="193" t="s">
        <v>216</v>
      </c>
      <c r="E164" s="193"/>
      <c r="F164" s="193"/>
      <c r="G164" s="193"/>
      <c r="H164" s="193"/>
      <c r="I164" s="204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4"/>
      <c r="W164" s="209"/>
      <c r="X164" s="206"/>
      <c r="Y164" s="276"/>
      <c r="Z164" s="276"/>
      <c r="AA164" s="276"/>
      <c r="AB164" s="223"/>
      <c r="AC164" s="261"/>
      <c r="AD164" s="259" t="str">
        <f>+IF(AE164=""," ",VLOOKUP(AE164,'PLAN DE CUENTAS FINAL BI'!$K:$L,2,FALSE))</f>
        <v xml:space="preserve"> </v>
      </c>
      <c r="AE164" s="224"/>
      <c r="AF164" s="259" t="str">
        <f>+IF(AG164=""," ",VLOOKUP(AG164,Listas!$E$3:$F$12,2,FALSE))</f>
        <v xml:space="preserve"> </v>
      </c>
      <c r="AG164" s="225"/>
      <c r="AH164" s="252"/>
    </row>
    <row r="165" spans="1:34" s="146" customFormat="1" ht="78.75" hidden="1" customHeight="1">
      <c r="A165" s="195"/>
      <c r="B165" s="196"/>
      <c r="C165" s="197" t="s">
        <v>215</v>
      </c>
      <c r="D165" s="193" t="s">
        <v>216</v>
      </c>
      <c r="E165" s="193"/>
      <c r="F165" s="193"/>
      <c r="G165" s="193"/>
      <c r="H165" s="193"/>
      <c r="I165" s="204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4"/>
      <c r="W165" s="209"/>
      <c r="X165" s="206"/>
      <c r="Y165" s="276"/>
      <c r="Z165" s="276"/>
      <c r="AA165" s="276"/>
      <c r="AB165" s="223"/>
      <c r="AC165" s="261"/>
      <c r="AD165" s="259" t="str">
        <f>+IF(AE165=""," ",VLOOKUP(AE165,'PLAN DE CUENTAS FINAL BI'!$K:$L,2,FALSE))</f>
        <v xml:space="preserve"> </v>
      </c>
      <c r="AE165" s="224"/>
      <c r="AF165" s="259" t="str">
        <f>+IF(AG165=""," ",VLOOKUP(AG165,Listas!$E$3:$F$12,2,FALSE))</f>
        <v xml:space="preserve"> </v>
      </c>
      <c r="AG165" s="225"/>
      <c r="AH165" s="252"/>
    </row>
    <row r="166" spans="1:34" s="146" customFormat="1" ht="78.75" hidden="1" customHeight="1">
      <c r="A166" s="195"/>
      <c r="B166" s="196"/>
      <c r="C166" s="197" t="s">
        <v>215</v>
      </c>
      <c r="D166" s="193" t="s">
        <v>216</v>
      </c>
      <c r="E166" s="193"/>
      <c r="F166" s="193"/>
      <c r="G166" s="193"/>
      <c r="H166" s="193"/>
      <c r="I166" s="204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4"/>
      <c r="W166" s="209"/>
      <c r="X166" s="206"/>
      <c r="Y166" s="276"/>
      <c r="Z166" s="276"/>
      <c r="AA166" s="276"/>
      <c r="AB166" s="223"/>
      <c r="AC166" s="261"/>
      <c r="AD166" s="259" t="str">
        <f>+IF(AE166=""," ",VLOOKUP(AE166,'PLAN DE CUENTAS FINAL BI'!$K:$L,2,FALSE))</f>
        <v xml:space="preserve"> </v>
      </c>
      <c r="AE166" s="224"/>
      <c r="AF166" s="259" t="str">
        <f>+IF(AG166=""," ",VLOOKUP(AG166,Listas!$E$3:$F$12,2,FALSE))</f>
        <v xml:space="preserve"> </v>
      </c>
      <c r="AG166" s="225"/>
      <c r="AH166" s="252"/>
    </row>
    <row r="167" spans="1:34" s="146" customFormat="1" ht="78.75" hidden="1" customHeight="1">
      <c r="A167" s="195"/>
      <c r="B167" s="196"/>
      <c r="C167" s="197" t="s">
        <v>215</v>
      </c>
      <c r="D167" s="193" t="s">
        <v>216</v>
      </c>
      <c r="E167" s="193"/>
      <c r="F167" s="193"/>
      <c r="G167" s="193"/>
      <c r="H167" s="193"/>
      <c r="I167" s="204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4"/>
      <c r="W167" s="209"/>
      <c r="X167" s="206"/>
      <c r="Y167" s="276"/>
      <c r="Z167" s="276"/>
      <c r="AA167" s="276"/>
      <c r="AB167" s="223"/>
      <c r="AC167" s="261"/>
      <c r="AD167" s="259" t="str">
        <f>+IF(AE167=""," ",VLOOKUP(AE167,'PLAN DE CUENTAS FINAL BI'!$K:$L,2,FALSE))</f>
        <v xml:space="preserve"> </v>
      </c>
      <c r="AE167" s="224"/>
      <c r="AF167" s="259" t="str">
        <f>+IF(AG167=""," ",VLOOKUP(AG167,Listas!$E$3:$F$12,2,FALSE))</f>
        <v xml:space="preserve"> </v>
      </c>
      <c r="AG167" s="225"/>
      <c r="AH167" s="252"/>
    </row>
    <row r="168" spans="1:34" s="146" customFormat="1" ht="78.75" hidden="1" customHeight="1">
      <c r="A168" s="195"/>
      <c r="B168" s="196"/>
      <c r="C168" s="197" t="s">
        <v>215</v>
      </c>
      <c r="D168" s="193" t="s">
        <v>216</v>
      </c>
      <c r="E168" s="193"/>
      <c r="F168" s="193"/>
      <c r="G168" s="193"/>
      <c r="H168" s="193"/>
      <c r="I168" s="204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4"/>
      <c r="W168" s="209"/>
      <c r="X168" s="206"/>
      <c r="Y168" s="276"/>
      <c r="Z168" s="276"/>
      <c r="AA168" s="276"/>
      <c r="AB168" s="223"/>
      <c r="AC168" s="261"/>
      <c r="AD168" s="259" t="str">
        <f>+IF(AE168=""," ",VLOOKUP(AE168,'PLAN DE CUENTAS FINAL BI'!$K:$L,2,FALSE))</f>
        <v xml:space="preserve"> </v>
      </c>
      <c r="AE168" s="224"/>
      <c r="AF168" s="259" t="str">
        <f>+IF(AG168=""," ",VLOOKUP(AG168,Listas!$E$3:$F$12,2,FALSE))</f>
        <v xml:space="preserve"> </v>
      </c>
      <c r="AG168" s="225"/>
      <c r="AH168" s="252"/>
    </row>
    <row r="169" spans="1:34" s="146" customFormat="1" ht="78.75" hidden="1" customHeight="1">
      <c r="A169" s="195"/>
      <c r="B169" s="196"/>
      <c r="C169" s="197" t="s">
        <v>215</v>
      </c>
      <c r="D169" s="193" t="s">
        <v>216</v>
      </c>
      <c r="E169" s="193"/>
      <c r="F169" s="193"/>
      <c r="G169" s="193"/>
      <c r="H169" s="193"/>
      <c r="I169" s="204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4"/>
      <c r="W169" s="209"/>
      <c r="X169" s="206"/>
      <c r="Y169" s="276"/>
      <c r="Z169" s="276"/>
      <c r="AA169" s="276"/>
      <c r="AB169" s="223"/>
      <c r="AC169" s="261"/>
      <c r="AD169" s="259" t="str">
        <f>+IF(AE169=""," ",VLOOKUP(AE169,'PLAN DE CUENTAS FINAL BI'!$K:$L,2,FALSE))</f>
        <v xml:space="preserve"> </v>
      </c>
      <c r="AE169" s="224"/>
      <c r="AF169" s="259" t="str">
        <f>+IF(AG169=""," ",VLOOKUP(AG169,Listas!$E$3:$F$12,2,FALSE))</f>
        <v xml:space="preserve"> </v>
      </c>
      <c r="AG169" s="225"/>
      <c r="AH169" s="252"/>
    </row>
    <row r="170" spans="1:34" s="146" customFormat="1" ht="78.75" hidden="1" customHeight="1">
      <c r="A170" s="195"/>
      <c r="B170" s="196"/>
      <c r="C170" s="197" t="s">
        <v>217</v>
      </c>
      <c r="D170" s="193" t="s">
        <v>218</v>
      </c>
      <c r="E170" s="193"/>
      <c r="F170" s="193"/>
      <c r="G170" s="193"/>
      <c r="H170" s="193"/>
      <c r="I170" s="204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4"/>
      <c r="W170" s="210"/>
      <c r="X170" s="276"/>
      <c r="Y170" s="276"/>
      <c r="Z170" s="276"/>
      <c r="AA170" s="276"/>
      <c r="AB170" s="223"/>
      <c r="AC170" s="261"/>
      <c r="AD170" s="259" t="str">
        <f>+IF(AE170=""," ",VLOOKUP(AE170,'PLAN DE CUENTAS FINAL BI'!$K:$L,2,FALSE))</f>
        <v xml:space="preserve"> </v>
      </c>
      <c r="AE170" s="224"/>
      <c r="AF170" s="259" t="str">
        <f>+IF(AG170=""," ",VLOOKUP(AG170,Listas!$E$3:$F$12,2,FALSE))</f>
        <v xml:space="preserve"> </v>
      </c>
      <c r="AG170" s="225"/>
      <c r="AH170" s="252"/>
    </row>
    <row r="171" spans="1:34" s="146" customFormat="1" ht="78.75" hidden="1" customHeight="1">
      <c r="A171" s="195"/>
      <c r="B171" s="196"/>
      <c r="C171" s="197" t="s">
        <v>217</v>
      </c>
      <c r="D171" s="193" t="s">
        <v>218</v>
      </c>
      <c r="E171" s="193"/>
      <c r="F171" s="193"/>
      <c r="G171" s="193"/>
      <c r="H171" s="193"/>
      <c r="I171" s="204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4"/>
      <c r="W171" s="209"/>
      <c r="X171" s="210"/>
      <c r="Y171" s="276"/>
      <c r="Z171" s="276"/>
      <c r="AA171" s="276"/>
      <c r="AB171" s="223"/>
      <c r="AC171" s="261"/>
      <c r="AD171" s="259" t="str">
        <f>+IF(AE171=""," ",VLOOKUP(AE171,'PLAN DE CUENTAS FINAL BI'!$K:$L,2,FALSE))</f>
        <v xml:space="preserve"> </v>
      </c>
      <c r="AE171" s="224"/>
      <c r="AF171" s="259" t="str">
        <f>+IF(AG171=""," ",VLOOKUP(AG171,Listas!$E$3:$F$12,2,FALSE))</f>
        <v xml:space="preserve"> </v>
      </c>
      <c r="AG171" s="225"/>
      <c r="AH171" s="252"/>
    </row>
    <row r="172" spans="1:34" s="146" customFormat="1" ht="78.75" hidden="1" customHeight="1">
      <c r="A172" s="195"/>
      <c r="B172" s="196"/>
      <c r="C172" s="197" t="s">
        <v>217</v>
      </c>
      <c r="D172" s="193" t="s">
        <v>218</v>
      </c>
      <c r="E172" s="193"/>
      <c r="F172" s="193"/>
      <c r="G172" s="193"/>
      <c r="H172" s="193"/>
      <c r="I172" s="204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4"/>
      <c r="W172" s="209"/>
      <c r="X172" s="276"/>
      <c r="Y172" s="276"/>
      <c r="Z172" s="276"/>
      <c r="AA172" s="276"/>
      <c r="AB172" s="223"/>
      <c r="AC172" s="261"/>
      <c r="AD172" s="259" t="str">
        <f>+IF(AE172=""," ",VLOOKUP(AE172,'PLAN DE CUENTAS FINAL BI'!$K:$L,2,FALSE))</f>
        <v xml:space="preserve"> </v>
      </c>
      <c r="AE172" s="224"/>
      <c r="AF172" s="259" t="str">
        <f>+IF(AG172=""," ",VLOOKUP(AG172,Listas!$E$3:$F$12,2,FALSE))</f>
        <v xml:space="preserve"> </v>
      </c>
      <c r="AG172" s="225"/>
      <c r="AH172" s="252"/>
    </row>
    <row r="173" spans="1:34" s="146" customFormat="1" ht="78.75" hidden="1" customHeight="1">
      <c r="A173" s="195"/>
      <c r="B173" s="196"/>
      <c r="C173" s="197" t="s">
        <v>217</v>
      </c>
      <c r="D173" s="193" t="s">
        <v>218</v>
      </c>
      <c r="E173" s="193"/>
      <c r="F173" s="193"/>
      <c r="G173" s="193"/>
      <c r="H173" s="193"/>
      <c r="I173" s="204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4"/>
      <c r="W173" s="209"/>
      <c r="X173" s="209"/>
      <c r="Y173" s="276"/>
      <c r="Z173" s="276"/>
      <c r="AA173" s="276"/>
      <c r="AB173" s="223"/>
      <c r="AC173" s="261"/>
      <c r="AD173" s="259" t="str">
        <f>+IF(AE173=""," ",VLOOKUP(AE173,'PLAN DE CUENTAS FINAL BI'!$K:$L,2,FALSE))</f>
        <v xml:space="preserve"> </v>
      </c>
      <c r="AE173" s="224"/>
      <c r="AF173" s="259" t="str">
        <f>+IF(AG173=""," ",VLOOKUP(AG173,Listas!$E$3:$F$12,2,FALSE))</f>
        <v xml:space="preserve"> </v>
      </c>
      <c r="AG173" s="225"/>
      <c r="AH173" s="252"/>
    </row>
    <row r="174" spans="1:34" s="146" customFormat="1" ht="78.75" hidden="1" customHeight="1">
      <c r="A174" s="195"/>
      <c r="B174" s="196"/>
      <c r="C174" s="197" t="s">
        <v>217</v>
      </c>
      <c r="D174" s="193" t="s">
        <v>218</v>
      </c>
      <c r="E174" s="193"/>
      <c r="F174" s="193"/>
      <c r="G174" s="193"/>
      <c r="H174" s="193"/>
      <c r="I174" s="204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4"/>
      <c r="W174" s="209"/>
      <c r="X174" s="209"/>
      <c r="Y174" s="276"/>
      <c r="Z174" s="276"/>
      <c r="AA174" s="276"/>
      <c r="AB174" s="223"/>
      <c r="AC174" s="261"/>
      <c r="AD174" s="259" t="str">
        <f>+IF(AE174=""," ",VLOOKUP(AE174,'PLAN DE CUENTAS FINAL BI'!$K:$L,2,FALSE))</f>
        <v xml:space="preserve"> </v>
      </c>
      <c r="AE174" s="224"/>
      <c r="AF174" s="259" t="str">
        <f>+IF(AG174=""," ",VLOOKUP(AG174,Listas!$E$3:$F$12,2,FALSE))</f>
        <v xml:space="preserve"> </v>
      </c>
      <c r="AG174" s="225"/>
      <c r="AH174" s="252"/>
    </row>
    <row r="175" spans="1:34" s="146" customFormat="1" ht="78.75" hidden="1" customHeight="1">
      <c r="A175" s="195"/>
      <c r="B175" s="196"/>
      <c r="C175" s="197" t="s">
        <v>217</v>
      </c>
      <c r="D175" s="193" t="s">
        <v>218</v>
      </c>
      <c r="E175" s="193"/>
      <c r="F175" s="193"/>
      <c r="G175" s="193"/>
      <c r="H175" s="193"/>
      <c r="I175" s="204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4"/>
      <c r="W175" s="199"/>
      <c r="X175" s="199"/>
      <c r="Y175" s="199"/>
      <c r="Z175" s="199"/>
      <c r="AA175" s="199"/>
      <c r="AB175" s="223"/>
      <c r="AC175" s="261"/>
      <c r="AD175" s="259" t="str">
        <f>+IF(AE175=""," ",VLOOKUP(AE175,'PLAN DE CUENTAS FINAL BI'!$K:$L,2,FALSE))</f>
        <v xml:space="preserve"> </v>
      </c>
      <c r="AE175" s="224"/>
      <c r="AF175" s="259" t="str">
        <f>+IF(AG175=""," ",VLOOKUP(AG175,Listas!$E$3:$F$12,2,FALSE))</f>
        <v xml:space="preserve"> </v>
      </c>
      <c r="AG175" s="225"/>
      <c r="AH175" s="252"/>
    </row>
    <row r="176" spans="1:34" s="146" customFormat="1" ht="78.75" hidden="1" customHeight="1">
      <c r="A176" s="195"/>
      <c r="B176" s="196"/>
      <c r="C176" s="197" t="s">
        <v>217</v>
      </c>
      <c r="D176" s="193" t="s">
        <v>218</v>
      </c>
      <c r="E176" s="193"/>
      <c r="F176" s="193"/>
      <c r="G176" s="193"/>
      <c r="H176" s="193"/>
      <c r="I176" s="204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4"/>
      <c r="W176" s="199"/>
      <c r="X176" s="199"/>
      <c r="Y176" s="199"/>
      <c r="Z176" s="199"/>
      <c r="AA176" s="199"/>
      <c r="AB176" s="223"/>
      <c r="AC176" s="261"/>
      <c r="AD176" s="259" t="str">
        <f>+IF(AE176=""," ",VLOOKUP(AE176,'PLAN DE CUENTAS FINAL BI'!$K:$L,2,FALSE))</f>
        <v xml:space="preserve"> </v>
      </c>
      <c r="AE176" s="224"/>
      <c r="AF176" s="259" t="str">
        <f>+IF(AG176=""," ",VLOOKUP(AG176,Listas!$E$3:$F$12,2,FALSE))</f>
        <v xml:space="preserve"> </v>
      </c>
      <c r="AG176" s="225"/>
      <c r="AH176" s="252"/>
    </row>
    <row r="177" spans="1:34" s="146" customFormat="1" ht="78.75" hidden="1" customHeight="1">
      <c r="A177" s="195"/>
      <c r="B177" s="196"/>
      <c r="C177" s="197" t="s">
        <v>217</v>
      </c>
      <c r="D177" s="193" t="s">
        <v>218</v>
      </c>
      <c r="E177" s="193"/>
      <c r="F177" s="193"/>
      <c r="G177" s="193"/>
      <c r="H177" s="193"/>
      <c r="I177" s="204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4"/>
      <c r="W177" s="199"/>
      <c r="X177" s="199"/>
      <c r="Y177" s="199"/>
      <c r="Z177" s="199"/>
      <c r="AA177" s="199"/>
      <c r="AB177" s="223"/>
      <c r="AC177" s="261"/>
      <c r="AD177" s="259" t="str">
        <f>+IF(AE177=""," ",VLOOKUP(AE177,'PLAN DE CUENTAS FINAL BI'!$K:$L,2,FALSE))</f>
        <v xml:space="preserve"> </v>
      </c>
      <c r="AE177" s="224"/>
      <c r="AF177" s="259" t="str">
        <f>+IF(AG177=""," ",VLOOKUP(AG177,Listas!$E$3:$F$12,2,FALSE))</f>
        <v xml:space="preserve"> </v>
      </c>
      <c r="AG177" s="225"/>
      <c r="AH177" s="252"/>
    </row>
    <row r="178" spans="1:34" s="146" customFormat="1" ht="78.75" hidden="1" customHeight="1">
      <c r="A178" s="195"/>
      <c r="B178" s="196"/>
      <c r="C178" s="197" t="s">
        <v>217</v>
      </c>
      <c r="D178" s="193" t="s">
        <v>218</v>
      </c>
      <c r="E178" s="193"/>
      <c r="F178" s="193"/>
      <c r="G178" s="193"/>
      <c r="H178" s="193"/>
      <c r="I178" s="204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4"/>
      <c r="W178" s="199"/>
      <c r="X178" s="199"/>
      <c r="Y178" s="199"/>
      <c r="Z178" s="199"/>
      <c r="AA178" s="199"/>
      <c r="AB178" s="223"/>
      <c r="AC178" s="261"/>
      <c r="AD178" s="259" t="str">
        <f>+IF(AE178=""," ",VLOOKUP(AE178,'PLAN DE CUENTAS FINAL BI'!$K:$L,2,FALSE))</f>
        <v xml:space="preserve"> </v>
      </c>
      <c r="AE178" s="224"/>
      <c r="AF178" s="259" t="str">
        <f>+IF(AG178=""," ",VLOOKUP(AG178,Listas!$E$3:$F$12,2,FALSE))</f>
        <v xml:space="preserve"> </v>
      </c>
      <c r="AG178" s="225"/>
      <c r="AH178" s="252"/>
    </row>
    <row r="179" spans="1:34" s="146" customFormat="1" ht="78.75" hidden="1" customHeight="1">
      <c r="A179" s="195"/>
      <c r="B179" s="196"/>
      <c r="C179" s="197" t="s">
        <v>217</v>
      </c>
      <c r="D179" s="193" t="s">
        <v>218</v>
      </c>
      <c r="E179" s="193"/>
      <c r="F179" s="193"/>
      <c r="G179" s="193"/>
      <c r="H179" s="193"/>
      <c r="I179" s="204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4"/>
      <c r="W179" s="199"/>
      <c r="X179" s="199"/>
      <c r="Y179" s="199"/>
      <c r="Z179" s="199"/>
      <c r="AA179" s="199"/>
      <c r="AB179" s="223"/>
      <c r="AC179" s="261"/>
      <c r="AD179" s="259" t="str">
        <f>+IF(AE179=""," ",VLOOKUP(AE179,'PLAN DE CUENTAS FINAL BI'!$K:$L,2,FALSE))</f>
        <v xml:space="preserve"> </v>
      </c>
      <c r="AE179" s="224"/>
      <c r="AF179" s="259" t="str">
        <f>+IF(AG179=""," ",VLOOKUP(AG179,Listas!$E$3:$F$12,2,FALSE))</f>
        <v xml:space="preserve"> </v>
      </c>
      <c r="AG179" s="225"/>
      <c r="AH179" s="252"/>
    </row>
    <row r="180" spans="1:34" s="146" customFormat="1" ht="78.75" hidden="1" customHeight="1">
      <c r="A180" s="195"/>
      <c r="B180" s="196"/>
      <c r="C180" s="197" t="s">
        <v>219</v>
      </c>
      <c r="D180" s="193" t="s">
        <v>220</v>
      </c>
      <c r="E180" s="193"/>
      <c r="F180" s="193"/>
      <c r="G180" s="193"/>
      <c r="H180" s="193"/>
      <c r="I180" s="204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4"/>
      <c r="W180" s="199"/>
      <c r="X180" s="199"/>
      <c r="Y180" s="199"/>
      <c r="Z180" s="199"/>
      <c r="AA180" s="199"/>
      <c r="AB180" s="223"/>
      <c r="AC180" s="261"/>
      <c r="AD180" s="259" t="str">
        <f>+IF(AE180=""," ",VLOOKUP(AE180,'PLAN DE CUENTAS FINAL BI'!$K:$L,2,FALSE))</f>
        <v xml:space="preserve"> </v>
      </c>
      <c r="AE180" s="224"/>
      <c r="AF180" s="259" t="str">
        <f>+IF(AG180=""," ",VLOOKUP(AG180,Listas!$E$3:$F$12,2,FALSE))</f>
        <v xml:space="preserve"> </v>
      </c>
      <c r="AG180" s="225"/>
      <c r="AH180" s="252"/>
    </row>
    <row r="181" spans="1:34" s="146" customFormat="1" ht="78.75" hidden="1" customHeight="1">
      <c r="A181" s="195"/>
      <c r="B181" s="196"/>
      <c r="C181" s="197" t="s">
        <v>219</v>
      </c>
      <c r="D181" s="193" t="s">
        <v>220</v>
      </c>
      <c r="E181" s="193"/>
      <c r="F181" s="193"/>
      <c r="G181" s="193"/>
      <c r="H181" s="193"/>
      <c r="I181" s="204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4"/>
      <c r="W181" s="199"/>
      <c r="X181" s="199"/>
      <c r="Y181" s="199"/>
      <c r="Z181" s="199"/>
      <c r="AA181" s="199"/>
      <c r="AB181" s="223"/>
      <c r="AC181" s="261"/>
      <c r="AD181" s="259" t="str">
        <f>+IF(AE181=""," ",VLOOKUP(AE181,'PLAN DE CUENTAS FINAL BI'!$K:$L,2,FALSE))</f>
        <v xml:space="preserve"> </v>
      </c>
      <c r="AE181" s="224"/>
      <c r="AF181" s="259" t="str">
        <f>+IF(AG181=""," ",VLOOKUP(AG181,Listas!$E$3:$F$12,2,FALSE))</f>
        <v xml:space="preserve"> </v>
      </c>
      <c r="AG181" s="225"/>
      <c r="AH181" s="252"/>
    </row>
    <row r="182" spans="1:34" s="146" customFormat="1" ht="78.75" hidden="1" customHeight="1">
      <c r="A182" s="195"/>
      <c r="B182" s="196"/>
      <c r="C182" s="197" t="s">
        <v>219</v>
      </c>
      <c r="D182" s="193" t="s">
        <v>220</v>
      </c>
      <c r="E182" s="193"/>
      <c r="F182" s="193"/>
      <c r="G182" s="193"/>
      <c r="H182" s="193"/>
      <c r="I182" s="204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4"/>
      <c r="W182" s="199"/>
      <c r="X182" s="199"/>
      <c r="Y182" s="199"/>
      <c r="Z182" s="199"/>
      <c r="AA182" s="199"/>
      <c r="AB182" s="223"/>
      <c r="AC182" s="261"/>
      <c r="AD182" s="259" t="str">
        <f>+IF(AE182=""," ",VLOOKUP(AE182,'PLAN DE CUENTAS FINAL BI'!$K:$L,2,FALSE))</f>
        <v xml:space="preserve"> </v>
      </c>
      <c r="AE182" s="224"/>
      <c r="AF182" s="259" t="str">
        <f>+IF(AG182=""," ",VLOOKUP(AG182,Listas!$E$3:$F$12,2,FALSE))</f>
        <v xml:space="preserve"> </v>
      </c>
      <c r="AG182" s="225"/>
      <c r="AH182" s="252"/>
    </row>
    <row r="183" spans="1:34" s="146" customFormat="1" ht="78.75" hidden="1" customHeight="1">
      <c r="A183" s="195"/>
      <c r="B183" s="196"/>
      <c r="C183" s="197" t="s">
        <v>219</v>
      </c>
      <c r="D183" s="193" t="s">
        <v>220</v>
      </c>
      <c r="E183" s="193"/>
      <c r="F183" s="193"/>
      <c r="G183" s="193"/>
      <c r="H183" s="193"/>
      <c r="I183" s="204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4"/>
      <c r="W183" s="199"/>
      <c r="X183" s="199"/>
      <c r="Y183" s="199"/>
      <c r="Z183" s="199"/>
      <c r="AA183" s="199"/>
      <c r="AB183" s="223"/>
      <c r="AC183" s="261"/>
      <c r="AD183" s="259" t="str">
        <f>+IF(AE183=""," ",VLOOKUP(AE183,'PLAN DE CUENTAS FINAL BI'!$K:$L,2,FALSE))</f>
        <v xml:space="preserve"> </v>
      </c>
      <c r="AE183" s="224"/>
      <c r="AF183" s="259" t="str">
        <f>+IF(AG183=""," ",VLOOKUP(AG183,Listas!$E$3:$F$12,2,FALSE))</f>
        <v xml:space="preserve"> </v>
      </c>
      <c r="AG183" s="225"/>
      <c r="AH183" s="252"/>
    </row>
    <row r="184" spans="1:34" s="146" customFormat="1" ht="78.75" hidden="1" customHeight="1">
      <c r="A184" s="195"/>
      <c r="B184" s="196"/>
      <c r="C184" s="197" t="s">
        <v>219</v>
      </c>
      <c r="D184" s="193" t="s">
        <v>220</v>
      </c>
      <c r="E184" s="193"/>
      <c r="F184" s="193"/>
      <c r="G184" s="193"/>
      <c r="H184" s="193"/>
      <c r="I184" s="204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4"/>
      <c r="W184" s="199"/>
      <c r="X184" s="199"/>
      <c r="Y184" s="199"/>
      <c r="Z184" s="199"/>
      <c r="AA184" s="199"/>
      <c r="AB184" s="223"/>
      <c r="AC184" s="261"/>
      <c r="AD184" s="259" t="str">
        <f>+IF(AE184=""," ",VLOOKUP(AE184,'PLAN DE CUENTAS FINAL BI'!$K:$L,2,FALSE))</f>
        <v xml:space="preserve"> </v>
      </c>
      <c r="AE184" s="224"/>
      <c r="AF184" s="259" t="str">
        <f>+IF(AG184=""," ",VLOOKUP(AG184,Listas!$E$3:$F$12,2,FALSE))</f>
        <v xml:space="preserve"> </v>
      </c>
      <c r="AG184" s="225"/>
      <c r="AH184" s="252"/>
    </row>
    <row r="185" spans="1:34" s="146" customFormat="1" ht="78.75" hidden="1" customHeight="1">
      <c r="A185" s="195"/>
      <c r="B185" s="196"/>
      <c r="C185" s="197" t="s">
        <v>219</v>
      </c>
      <c r="D185" s="193" t="s">
        <v>220</v>
      </c>
      <c r="E185" s="193"/>
      <c r="F185" s="193"/>
      <c r="G185" s="193"/>
      <c r="H185" s="193"/>
      <c r="I185" s="204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4"/>
      <c r="W185" s="199"/>
      <c r="X185" s="199"/>
      <c r="Y185" s="199"/>
      <c r="Z185" s="199"/>
      <c r="AA185" s="199"/>
      <c r="AB185" s="223"/>
      <c r="AC185" s="261"/>
      <c r="AD185" s="259" t="str">
        <f>+IF(AE185=""," ",VLOOKUP(AE185,'PLAN DE CUENTAS FINAL BI'!$K:$L,2,FALSE))</f>
        <v xml:space="preserve"> </v>
      </c>
      <c r="AE185" s="224"/>
      <c r="AF185" s="259" t="str">
        <f>+IF(AG185=""," ",VLOOKUP(AG185,Listas!$E$3:$F$12,2,FALSE))</f>
        <v xml:space="preserve"> </v>
      </c>
      <c r="AG185" s="225"/>
      <c r="AH185" s="252"/>
    </row>
    <row r="186" spans="1:34" s="146" customFormat="1" ht="78.75" hidden="1" customHeight="1">
      <c r="A186" s="195"/>
      <c r="B186" s="196"/>
      <c r="C186" s="197" t="s">
        <v>219</v>
      </c>
      <c r="D186" s="193" t="s">
        <v>220</v>
      </c>
      <c r="E186" s="193"/>
      <c r="F186" s="193"/>
      <c r="G186" s="193"/>
      <c r="H186" s="193"/>
      <c r="I186" s="204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4"/>
      <c r="W186" s="199"/>
      <c r="X186" s="199"/>
      <c r="Y186" s="199"/>
      <c r="Z186" s="199"/>
      <c r="AA186" s="199"/>
      <c r="AB186" s="223"/>
      <c r="AC186" s="261"/>
      <c r="AD186" s="259" t="str">
        <f>+IF(AE186=""," ",VLOOKUP(AE186,'PLAN DE CUENTAS FINAL BI'!$K:$L,2,FALSE))</f>
        <v xml:space="preserve"> </v>
      </c>
      <c r="AE186" s="224"/>
      <c r="AF186" s="259" t="str">
        <f>+IF(AG186=""," ",VLOOKUP(AG186,Listas!$E$3:$F$12,2,FALSE))</f>
        <v xml:space="preserve"> </v>
      </c>
      <c r="AG186" s="225"/>
      <c r="AH186" s="252"/>
    </row>
    <row r="187" spans="1:34" s="146" customFormat="1" ht="78.75" hidden="1" customHeight="1">
      <c r="A187" s="195"/>
      <c r="B187" s="196"/>
      <c r="C187" s="197" t="s">
        <v>219</v>
      </c>
      <c r="D187" s="193" t="s">
        <v>220</v>
      </c>
      <c r="E187" s="193"/>
      <c r="F187" s="193"/>
      <c r="G187" s="193"/>
      <c r="H187" s="193"/>
      <c r="I187" s="204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4"/>
      <c r="W187" s="199"/>
      <c r="X187" s="199"/>
      <c r="Y187" s="199"/>
      <c r="Z187" s="199"/>
      <c r="AA187" s="199"/>
      <c r="AB187" s="223"/>
      <c r="AC187" s="261"/>
      <c r="AD187" s="259" t="str">
        <f>+IF(AE187=""," ",VLOOKUP(AE187,'PLAN DE CUENTAS FINAL BI'!$K:$L,2,FALSE))</f>
        <v xml:space="preserve"> </v>
      </c>
      <c r="AE187" s="224"/>
      <c r="AF187" s="259" t="str">
        <f>+IF(AG187=""," ",VLOOKUP(AG187,Listas!$E$3:$F$12,2,FALSE))</f>
        <v xml:space="preserve"> </v>
      </c>
      <c r="AG187" s="225"/>
      <c r="AH187" s="252"/>
    </row>
    <row r="188" spans="1:34" s="146" customFormat="1" ht="78.75" hidden="1" customHeight="1">
      <c r="A188" s="195"/>
      <c r="B188" s="196"/>
      <c r="C188" s="197" t="s">
        <v>219</v>
      </c>
      <c r="D188" s="193" t="s">
        <v>220</v>
      </c>
      <c r="E188" s="193"/>
      <c r="F188" s="193"/>
      <c r="G188" s="193"/>
      <c r="H188" s="193"/>
      <c r="I188" s="204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4"/>
      <c r="W188" s="199"/>
      <c r="X188" s="199"/>
      <c r="Y188" s="199"/>
      <c r="Z188" s="199"/>
      <c r="AA188" s="199"/>
      <c r="AB188" s="223"/>
      <c r="AC188" s="261"/>
      <c r="AD188" s="259" t="str">
        <f>+IF(AE188=""," ",VLOOKUP(AE188,'PLAN DE CUENTAS FINAL BI'!$K:$L,2,FALSE))</f>
        <v xml:space="preserve"> </v>
      </c>
      <c r="AE188" s="224"/>
      <c r="AF188" s="259" t="str">
        <f>+IF(AG188=""," ",VLOOKUP(AG188,Listas!$E$3:$F$12,2,FALSE))</f>
        <v xml:space="preserve"> </v>
      </c>
      <c r="AG188" s="225"/>
      <c r="AH188" s="252"/>
    </row>
    <row r="189" spans="1:34" s="146" customFormat="1" ht="78.75" hidden="1" customHeight="1">
      <c r="A189" s="195"/>
      <c r="B189" s="196"/>
      <c r="C189" s="197" t="s">
        <v>219</v>
      </c>
      <c r="D189" s="193" t="s">
        <v>220</v>
      </c>
      <c r="E189" s="193"/>
      <c r="F189" s="193"/>
      <c r="G189" s="193"/>
      <c r="H189" s="193"/>
      <c r="I189" s="204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4"/>
      <c r="W189" s="199"/>
      <c r="X189" s="199"/>
      <c r="Y189" s="199"/>
      <c r="Z189" s="199"/>
      <c r="AA189" s="199"/>
      <c r="AB189" s="223"/>
      <c r="AC189" s="261"/>
      <c r="AD189" s="259" t="str">
        <f>+IF(AE189=""," ",VLOOKUP(AE189,'PLAN DE CUENTAS FINAL BI'!$K:$L,2,FALSE))</f>
        <v xml:space="preserve"> </v>
      </c>
      <c r="AE189" s="224"/>
      <c r="AF189" s="259" t="str">
        <f>+IF(AG189=""," ",VLOOKUP(AG189,Listas!$E$3:$F$12,2,FALSE))</f>
        <v xml:space="preserve"> </v>
      </c>
      <c r="AG189" s="225"/>
      <c r="AH189" s="252"/>
    </row>
    <row r="190" spans="1:34" s="146" customFormat="1" ht="78.75" hidden="1" customHeight="1">
      <c r="A190" s="195"/>
      <c r="B190" s="196"/>
      <c r="C190" s="197" t="s">
        <v>219</v>
      </c>
      <c r="D190" s="193" t="s">
        <v>220</v>
      </c>
      <c r="E190" s="193"/>
      <c r="F190" s="193"/>
      <c r="G190" s="193"/>
      <c r="H190" s="193"/>
      <c r="I190" s="204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4"/>
      <c r="W190" s="199"/>
      <c r="X190" s="199"/>
      <c r="Y190" s="199"/>
      <c r="Z190" s="199"/>
      <c r="AA190" s="199"/>
      <c r="AB190" s="223"/>
      <c r="AC190" s="261"/>
      <c r="AD190" s="259" t="str">
        <f>+IF(AE190=""," ",VLOOKUP(AE190,'PLAN DE CUENTAS FINAL BI'!$K:$L,2,FALSE))</f>
        <v xml:space="preserve"> </v>
      </c>
      <c r="AE190" s="224"/>
      <c r="AF190" s="259" t="str">
        <f>+IF(AG190=""," ",VLOOKUP(AG190,Listas!$E$3:$F$12,2,FALSE))</f>
        <v xml:space="preserve"> </v>
      </c>
      <c r="AG190" s="225"/>
      <c r="AH190" s="252"/>
    </row>
    <row r="191" spans="1:34" s="146" customFormat="1" ht="78.75" hidden="1" customHeight="1">
      <c r="A191" s="195"/>
      <c r="B191" s="196"/>
      <c r="C191" s="197" t="s">
        <v>219</v>
      </c>
      <c r="D191" s="193" t="s">
        <v>220</v>
      </c>
      <c r="E191" s="193"/>
      <c r="F191" s="193"/>
      <c r="G191" s="193"/>
      <c r="H191" s="193"/>
      <c r="I191" s="204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4"/>
      <c r="W191" s="199"/>
      <c r="X191" s="199"/>
      <c r="Y191" s="199"/>
      <c r="Z191" s="199"/>
      <c r="AA191" s="199"/>
      <c r="AB191" s="223"/>
      <c r="AC191" s="261"/>
      <c r="AD191" s="259" t="str">
        <f>+IF(AE191=""," ",VLOOKUP(AE191,'PLAN DE CUENTAS FINAL BI'!$K:$L,2,FALSE))</f>
        <v xml:space="preserve"> </v>
      </c>
      <c r="AE191" s="224"/>
      <c r="AF191" s="259" t="str">
        <f>+IF(AG191=""," ",VLOOKUP(AG191,Listas!$E$3:$F$12,2,FALSE))</f>
        <v xml:space="preserve"> </v>
      </c>
      <c r="AG191" s="225"/>
      <c r="AH191" s="252"/>
    </row>
    <row r="192" spans="1:34" s="146" customFormat="1" ht="78.75" hidden="1" customHeight="1">
      <c r="A192" s="195"/>
      <c r="B192" s="196"/>
      <c r="C192" s="197" t="s">
        <v>219</v>
      </c>
      <c r="D192" s="193" t="s">
        <v>220</v>
      </c>
      <c r="E192" s="193"/>
      <c r="F192" s="193"/>
      <c r="G192" s="193"/>
      <c r="H192" s="193"/>
      <c r="I192" s="204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4"/>
      <c r="W192" s="199"/>
      <c r="X192" s="199"/>
      <c r="Y192" s="199"/>
      <c r="Z192" s="199"/>
      <c r="AA192" s="199"/>
      <c r="AB192" s="223"/>
      <c r="AC192" s="261"/>
      <c r="AD192" s="259" t="str">
        <f>+IF(AE192=""," ",VLOOKUP(AE192,'PLAN DE CUENTAS FINAL BI'!$K:$L,2,FALSE))</f>
        <v xml:space="preserve"> </v>
      </c>
      <c r="AE192" s="224"/>
      <c r="AF192" s="259" t="str">
        <f>+IF(AG192=""," ",VLOOKUP(AG192,Listas!$E$3:$F$12,2,FALSE))</f>
        <v xml:space="preserve"> </v>
      </c>
      <c r="AG192" s="225"/>
      <c r="AH192" s="252"/>
    </row>
    <row r="193" spans="1:34" s="146" customFormat="1" ht="78.75" hidden="1" customHeight="1">
      <c r="A193" s="195"/>
      <c r="B193" s="196"/>
      <c r="C193" s="197" t="s">
        <v>219</v>
      </c>
      <c r="D193" s="193" t="s">
        <v>220</v>
      </c>
      <c r="E193" s="193"/>
      <c r="F193" s="193"/>
      <c r="G193" s="193"/>
      <c r="H193" s="193"/>
      <c r="I193" s="204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4"/>
      <c r="W193" s="199"/>
      <c r="X193" s="199"/>
      <c r="Y193" s="199"/>
      <c r="Z193" s="199"/>
      <c r="AA193" s="199"/>
      <c r="AB193" s="223"/>
      <c r="AC193" s="261"/>
      <c r="AD193" s="259" t="str">
        <f>+IF(AE193=""," ",VLOOKUP(AE193,'PLAN DE CUENTAS FINAL BI'!$K:$L,2,FALSE))</f>
        <v xml:space="preserve"> </v>
      </c>
      <c r="AE193" s="224"/>
      <c r="AF193" s="259" t="str">
        <f>+IF(AG193=""," ",VLOOKUP(AG193,Listas!$E$3:$F$12,2,FALSE))</f>
        <v xml:space="preserve"> </v>
      </c>
      <c r="AG193" s="225"/>
      <c r="AH193" s="252"/>
    </row>
    <row r="194" spans="1:34" s="146" customFormat="1" ht="78.75" hidden="1" customHeight="1">
      <c r="A194" s="195"/>
      <c r="B194" s="196"/>
      <c r="C194" s="197" t="s">
        <v>219</v>
      </c>
      <c r="D194" s="193" t="s">
        <v>220</v>
      </c>
      <c r="E194" s="193"/>
      <c r="F194" s="193"/>
      <c r="G194" s="193"/>
      <c r="H194" s="193"/>
      <c r="I194" s="204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4"/>
      <c r="W194" s="199"/>
      <c r="X194" s="199"/>
      <c r="Y194" s="199"/>
      <c r="Z194" s="199"/>
      <c r="AA194" s="199"/>
      <c r="AB194" s="223"/>
      <c r="AC194" s="261"/>
      <c r="AD194" s="259" t="str">
        <f>+IF(AE194=""," ",VLOOKUP(AE194,'PLAN DE CUENTAS FINAL BI'!$K:$L,2,FALSE))</f>
        <v xml:space="preserve"> </v>
      </c>
      <c r="AE194" s="224"/>
      <c r="AF194" s="259" t="str">
        <f>+IF(AG194=""," ",VLOOKUP(AG194,Listas!$E$3:$F$12,2,FALSE))</f>
        <v xml:space="preserve"> </v>
      </c>
      <c r="AG194" s="225"/>
      <c r="AH194" s="252"/>
    </row>
    <row r="195" spans="1:34" s="146" customFormat="1" ht="78.75" hidden="1" customHeight="1">
      <c r="A195" s="195"/>
      <c r="B195" s="196"/>
      <c r="C195" s="197" t="s">
        <v>219</v>
      </c>
      <c r="D195" s="193" t="s">
        <v>220</v>
      </c>
      <c r="E195" s="193"/>
      <c r="F195" s="193"/>
      <c r="G195" s="193"/>
      <c r="H195" s="193"/>
      <c r="I195" s="204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4"/>
      <c r="W195" s="199"/>
      <c r="X195" s="199"/>
      <c r="Y195" s="199"/>
      <c r="Z195" s="199"/>
      <c r="AA195" s="199"/>
      <c r="AB195" s="223"/>
      <c r="AC195" s="261"/>
      <c r="AD195" s="259" t="str">
        <f>+IF(AE195=""," ",VLOOKUP(AE195,'PLAN DE CUENTAS FINAL BI'!$K:$L,2,FALSE))</f>
        <v xml:space="preserve"> </v>
      </c>
      <c r="AE195" s="224"/>
      <c r="AF195" s="259" t="str">
        <f>+IF(AG195=""," ",VLOOKUP(AG195,Listas!$E$3:$F$12,2,FALSE))</f>
        <v xml:space="preserve"> </v>
      </c>
      <c r="AG195" s="225"/>
      <c r="AH195" s="252"/>
    </row>
    <row r="196" spans="1:34" s="146" customFormat="1" ht="78.75" hidden="1" customHeight="1">
      <c r="A196" s="195"/>
      <c r="B196" s="196"/>
      <c r="C196" s="197" t="s">
        <v>219</v>
      </c>
      <c r="D196" s="193" t="s">
        <v>220</v>
      </c>
      <c r="E196" s="193"/>
      <c r="F196" s="193"/>
      <c r="G196" s="193"/>
      <c r="H196" s="193"/>
      <c r="I196" s="204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4"/>
      <c r="W196" s="199"/>
      <c r="X196" s="199"/>
      <c r="Y196" s="199"/>
      <c r="Z196" s="199"/>
      <c r="AA196" s="199"/>
      <c r="AB196" s="223"/>
      <c r="AC196" s="261"/>
      <c r="AD196" s="259" t="str">
        <f>+IF(AE196=""," ",VLOOKUP(AE196,'PLAN DE CUENTAS FINAL BI'!$K:$L,2,FALSE))</f>
        <v xml:space="preserve"> </v>
      </c>
      <c r="AE196" s="224"/>
      <c r="AF196" s="259" t="str">
        <f>+IF(AG196=""," ",VLOOKUP(AG196,Listas!$E$3:$F$12,2,FALSE))</f>
        <v xml:space="preserve"> </v>
      </c>
      <c r="AG196" s="225"/>
      <c r="AH196" s="252"/>
    </row>
    <row r="197" spans="1:34" s="146" customFormat="1" ht="78.75" hidden="1" customHeight="1">
      <c r="A197" s="195"/>
      <c r="B197" s="196"/>
      <c r="C197" s="197" t="s">
        <v>219</v>
      </c>
      <c r="D197" s="193" t="s">
        <v>220</v>
      </c>
      <c r="E197" s="193"/>
      <c r="F197" s="193"/>
      <c r="G197" s="193"/>
      <c r="H197" s="193"/>
      <c r="I197" s="204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4"/>
      <c r="W197" s="199"/>
      <c r="X197" s="199"/>
      <c r="Y197" s="199"/>
      <c r="Z197" s="199"/>
      <c r="AA197" s="199"/>
      <c r="AB197" s="223"/>
      <c r="AC197" s="261"/>
      <c r="AD197" s="259" t="str">
        <f>+IF(AE197=""," ",VLOOKUP(AE197,'PLAN DE CUENTAS FINAL BI'!$K:$L,2,FALSE))</f>
        <v xml:space="preserve"> </v>
      </c>
      <c r="AE197" s="224"/>
      <c r="AF197" s="259" t="str">
        <f>+IF(AG197=""," ",VLOOKUP(AG197,Listas!$E$3:$F$12,2,FALSE))</f>
        <v xml:space="preserve"> </v>
      </c>
      <c r="AG197" s="225"/>
      <c r="AH197" s="252"/>
    </row>
    <row r="198" spans="1:34" s="146" customFormat="1" ht="78.75" hidden="1" customHeight="1">
      <c r="A198" s="195"/>
      <c r="B198" s="196"/>
      <c r="C198" s="197" t="s">
        <v>219</v>
      </c>
      <c r="D198" s="193" t="s">
        <v>220</v>
      </c>
      <c r="E198" s="193"/>
      <c r="F198" s="193"/>
      <c r="G198" s="193"/>
      <c r="H198" s="193"/>
      <c r="I198" s="204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4"/>
      <c r="W198" s="199"/>
      <c r="X198" s="199"/>
      <c r="Y198" s="199"/>
      <c r="Z198" s="199"/>
      <c r="AA198" s="199"/>
      <c r="AB198" s="223"/>
      <c r="AC198" s="261"/>
      <c r="AD198" s="259" t="str">
        <f>+IF(AE198=""," ",VLOOKUP(AE198,'PLAN DE CUENTAS FINAL BI'!$K:$L,2,FALSE))</f>
        <v xml:space="preserve"> </v>
      </c>
      <c r="AE198" s="224"/>
      <c r="AF198" s="259" t="str">
        <f>+IF(AG198=""," ",VLOOKUP(AG198,Listas!$E$3:$F$12,2,FALSE))</f>
        <v xml:space="preserve"> </v>
      </c>
      <c r="AG198" s="225"/>
      <c r="AH198" s="252"/>
    </row>
    <row r="199" spans="1:34" s="146" customFormat="1" ht="78.75" hidden="1" customHeight="1">
      <c r="A199" s="195"/>
      <c r="B199" s="196"/>
      <c r="C199" s="197" t="s">
        <v>219</v>
      </c>
      <c r="D199" s="193" t="s">
        <v>220</v>
      </c>
      <c r="E199" s="193"/>
      <c r="F199" s="193"/>
      <c r="G199" s="193"/>
      <c r="H199" s="193"/>
      <c r="I199" s="204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4"/>
      <c r="W199" s="199"/>
      <c r="X199" s="199"/>
      <c r="Y199" s="199"/>
      <c r="Z199" s="199"/>
      <c r="AA199" s="199"/>
      <c r="AB199" s="223"/>
      <c r="AC199" s="261"/>
      <c r="AD199" s="259" t="str">
        <f>+IF(AE199=""," ",VLOOKUP(AE199,'PLAN DE CUENTAS FINAL BI'!$K:$L,2,FALSE))</f>
        <v xml:space="preserve"> </v>
      </c>
      <c r="AE199" s="224"/>
      <c r="AF199" s="259" t="str">
        <f>+IF(AG199=""," ",VLOOKUP(AG199,Listas!$E$3:$F$12,2,FALSE))</f>
        <v xml:space="preserve"> </v>
      </c>
      <c r="AG199" s="225"/>
      <c r="AH199" s="252"/>
    </row>
    <row r="200" spans="1:34" s="146" customFormat="1" ht="78.75" hidden="1" customHeight="1">
      <c r="A200" s="195"/>
      <c r="B200" s="196"/>
      <c r="C200" s="197" t="s">
        <v>221</v>
      </c>
      <c r="D200" s="193" t="s">
        <v>222</v>
      </c>
      <c r="E200" s="193"/>
      <c r="F200" s="193"/>
      <c r="G200" s="193"/>
      <c r="H200" s="193"/>
      <c r="I200" s="204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4"/>
      <c r="W200" s="209"/>
      <c r="X200" s="210"/>
      <c r="Y200" s="276"/>
      <c r="Z200" s="276"/>
      <c r="AA200" s="276"/>
      <c r="AB200" s="223"/>
      <c r="AC200" s="261"/>
      <c r="AD200" s="259" t="str">
        <f>+IF(AE200=""," ",VLOOKUP(AE200,'PLAN DE CUENTAS FINAL BI'!$K:$L,2,FALSE))</f>
        <v xml:space="preserve"> </v>
      </c>
      <c r="AE200" s="224"/>
      <c r="AF200" s="259" t="str">
        <f>+IF(AG200=""," ",VLOOKUP(AG200,Listas!$E$3:$F$12,2,FALSE))</f>
        <v xml:space="preserve"> </v>
      </c>
      <c r="AG200" s="225"/>
      <c r="AH200" s="252"/>
    </row>
    <row r="201" spans="1:34" s="146" customFormat="1" ht="78.75" hidden="1" customHeight="1">
      <c r="A201" s="195"/>
      <c r="B201" s="196"/>
      <c r="C201" s="197" t="s">
        <v>221</v>
      </c>
      <c r="D201" s="193" t="s">
        <v>222</v>
      </c>
      <c r="E201" s="193"/>
      <c r="F201" s="193"/>
      <c r="G201" s="193"/>
      <c r="H201" s="193"/>
      <c r="I201" s="204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4"/>
      <c r="W201" s="209"/>
      <c r="X201" s="276"/>
      <c r="Y201" s="276"/>
      <c r="Z201" s="276"/>
      <c r="AA201" s="276"/>
      <c r="AB201" s="223"/>
      <c r="AC201" s="261"/>
      <c r="AD201" s="259" t="str">
        <f>+IF(AE201=""," ",VLOOKUP(AE201,'PLAN DE CUENTAS FINAL BI'!$K:$L,2,FALSE))</f>
        <v xml:space="preserve"> </v>
      </c>
      <c r="AE201" s="224"/>
      <c r="AF201" s="259" t="str">
        <f>+IF(AG201=""," ",VLOOKUP(AG201,Listas!$E$3:$F$12,2,FALSE))</f>
        <v xml:space="preserve"> </v>
      </c>
      <c r="AG201" s="225"/>
      <c r="AH201" s="252"/>
    </row>
    <row r="202" spans="1:34" s="146" customFormat="1" ht="78.75" hidden="1" customHeight="1">
      <c r="A202" s="195"/>
      <c r="B202" s="196"/>
      <c r="C202" s="197" t="s">
        <v>221</v>
      </c>
      <c r="D202" s="193" t="s">
        <v>222</v>
      </c>
      <c r="E202" s="193"/>
      <c r="F202" s="193"/>
      <c r="G202" s="193"/>
      <c r="H202" s="193"/>
      <c r="I202" s="204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4"/>
      <c r="W202" s="199"/>
      <c r="X202" s="199"/>
      <c r="Y202" s="199"/>
      <c r="Z202" s="199"/>
      <c r="AA202" s="199"/>
      <c r="AB202" s="223"/>
      <c r="AC202" s="261"/>
      <c r="AD202" s="259" t="str">
        <f>+IF(AE202=""," ",VLOOKUP(AE202,'PLAN DE CUENTAS FINAL BI'!$K:$L,2,FALSE))</f>
        <v xml:space="preserve"> </v>
      </c>
      <c r="AE202" s="224"/>
      <c r="AF202" s="259" t="str">
        <f>+IF(AG202=""," ",VLOOKUP(AG202,Listas!$E$3:$F$12,2,FALSE))</f>
        <v xml:space="preserve"> </v>
      </c>
      <c r="AG202" s="225"/>
      <c r="AH202" s="252"/>
    </row>
    <row r="203" spans="1:34" s="146" customFormat="1" ht="78.75" hidden="1" customHeight="1">
      <c r="A203" s="195"/>
      <c r="B203" s="196"/>
      <c r="C203" s="197" t="s">
        <v>221</v>
      </c>
      <c r="D203" s="193" t="s">
        <v>222</v>
      </c>
      <c r="E203" s="193"/>
      <c r="F203" s="193"/>
      <c r="G203" s="193"/>
      <c r="H203" s="193"/>
      <c r="I203" s="204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4"/>
      <c r="W203" s="199"/>
      <c r="X203" s="199"/>
      <c r="Y203" s="199"/>
      <c r="Z203" s="199"/>
      <c r="AA203" s="199"/>
      <c r="AB203" s="223"/>
      <c r="AC203" s="261"/>
      <c r="AD203" s="259" t="str">
        <f>+IF(AE203=""," ",VLOOKUP(AE203,'PLAN DE CUENTAS FINAL BI'!$K:$L,2,FALSE))</f>
        <v xml:space="preserve"> </v>
      </c>
      <c r="AE203" s="224"/>
      <c r="AF203" s="259" t="str">
        <f>+IF(AG203=""," ",VLOOKUP(AG203,Listas!$E$3:$F$12,2,FALSE))</f>
        <v xml:space="preserve"> </v>
      </c>
      <c r="AG203" s="225"/>
      <c r="AH203" s="252"/>
    </row>
    <row r="204" spans="1:34" s="146" customFormat="1" ht="78.75" hidden="1" customHeight="1">
      <c r="A204" s="195"/>
      <c r="B204" s="196"/>
      <c r="C204" s="197" t="s">
        <v>221</v>
      </c>
      <c r="D204" s="193" t="s">
        <v>222</v>
      </c>
      <c r="E204" s="193"/>
      <c r="F204" s="193"/>
      <c r="G204" s="193"/>
      <c r="H204" s="193"/>
      <c r="I204" s="204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4"/>
      <c r="W204" s="199"/>
      <c r="X204" s="199"/>
      <c r="Y204" s="199"/>
      <c r="Z204" s="199"/>
      <c r="AA204" s="199"/>
      <c r="AB204" s="223"/>
      <c r="AC204" s="261"/>
      <c r="AD204" s="259" t="str">
        <f>+IF(AE204=""," ",VLOOKUP(AE204,'PLAN DE CUENTAS FINAL BI'!$K:$L,2,FALSE))</f>
        <v xml:space="preserve"> </v>
      </c>
      <c r="AE204" s="224"/>
      <c r="AF204" s="259" t="str">
        <f>+IF(AG204=""," ",VLOOKUP(AG204,Listas!$E$3:$F$12,2,FALSE))</f>
        <v xml:space="preserve"> </v>
      </c>
      <c r="AG204" s="225"/>
      <c r="AH204" s="252"/>
    </row>
    <row r="205" spans="1:34" s="146" customFormat="1" ht="78.75" hidden="1" customHeight="1">
      <c r="A205" s="195"/>
      <c r="B205" s="196"/>
      <c r="C205" s="197" t="s">
        <v>221</v>
      </c>
      <c r="D205" s="193" t="s">
        <v>222</v>
      </c>
      <c r="E205" s="193"/>
      <c r="F205" s="193"/>
      <c r="G205" s="193"/>
      <c r="H205" s="193"/>
      <c r="I205" s="204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4"/>
      <c r="W205" s="199"/>
      <c r="X205" s="199"/>
      <c r="Y205" s="199"/>
      <c r="Z205" s="199"/>
      <c r="AA205" s="199"/>
      <c r="AB205" s="223"/>
      <c r="AC205" s="261"/>
      <c r="AD205" s="259" t="str">
        <f>+IF(AE205=""," ",VLOOKUP(AE205,'PLAN DE CUENTAS FINAL BI'!$K:$L,2,FALSE))</f>
        <v xml:space="preserve"> </v>
      </c>
      <c r="AE205" s="224"/>
      <c r="AF205" s="259" t="str">
        <f>+IF(AG205=""," ",VLOOKUP(AG205,Listas!$E$3:$F$12,2,FALSE))</f>
        <v xml:space="preserve"> </v>
      </c>
      <c r="AG205" s="225"/>
      <c r="AH205" s="252"/>
    </row>
    <row r="206" spans="1:34" s="146" customFormat="1" ht="78.75" hidden="1" customHeight="1">
      <c r="A206" s="195"/>
      <c r="B206" s="196"/>
      <c r="C206" s="197" t="s">
        <v>221</v>
      </c>
      <c r="D206" s="193" t="s">
        <v>222</v>
      </c>
      <c r="E206" s="193"/>
      <c r="F206" s="193"/>
      <c r="G206" s="193"/>
      <c r="H206" s="193"/>
      <c r="I206" s="204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4"/>
      <c r="W206" s="199"/>
      <c r="X206" s="199"/>
      <c r="Y206" s="199"/>
      <c r="Z206" s="199"/>
      <c r="AA206" s="199"/>
      <c r="AB206" s="223"/>
      <c r="AC206" s="261"/>
      <c r="AD206" s="259" t="str">
        <f>+IF(AE206=""," ",VLOOKUP(AE206,'PLAN DE CUENTAS FINAL BI'!$K:$L,2,FALSE))</f>
        <v xml:space="preserve"> </v>
      </c>
      <c r="AE206" s="224"/>
      <c r="AF206" s="259" t="str">
        <f>+IF(AG206=""," ",VLOOKUP(AG206,Listas!$E$3:$F$12,2,FALSE))</f>
        <v xml:space="preserve"> </v>
      </c>
      <c r="AG206" s="225"/>
      <c r="AH206" s="252"/>
    </row>
    <row r="207" spans="1:34" s="146" customFormat="1" ht="78.75" hidden="1" customHeight="1">
      <c r="A207" s="195"/>
      <c r="B207" s="196"/>
      <c r="C207" s="197" t="s">
        <v>221</v>
      </c>
      <c r="D207" s="193" t="s">
        <v>222</v>
      </c>
      <c r="E207" s="193"/>
      <c r="F207" s="193"/>
      <c r="G207" s="193"/>
      <c r="H207" s="193"/>
      <c r="I207" s="204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4"/>
      <c r="W207" s="199"/>
      <c r="X207" s="199"/>
      <c r="Y207" s="199"/>
      <c r="Z207" s="199"/>
      <c r="AA207" s="199"/>
      <c r="AB207" s="223"/>
      <c r="AC207" s="261"/>
      <c r="AD207" s="259" t="str">
        <f>+IF(AE207=""," ",VLOOKUP(AE207,'PLAN DE CUENTAS FINAL BI'!$K:$L,2,FALSE))</f>
        <v xml:space="preserve"> </v>
      </c>
      <c r="AE207" s="224"/>
      <c r="AF207" s="259" t="str">
        <f>+IF(AG207=""," ",VLOOKUP(AG207,Listas!$E$3:$F$12,2,FALSE))</f>
        <v xml:space="preserve"> </v>
      </c>
      <c r="AG207" s="225"/>
      <c r="AH207" s="252"/>
    </row>
    <row r="208" spans="1:34" s="146" customFormat="1" ht="78.75" hidden="1" customHeight="1">
      <c r="A208" s="195"/>
      <c r="B208" s="196"/>
      <c r="C208" s="197" t="s">
        <v>221</v>
      </c>
      <c r="D208" s="193" t="s">
        <v>222</v>
      </c>
      <c r="E208" s="193"/>
      <c r="F208" s="193"/>
      <c r="G208" s="193"/>
      <c r="H208" s="193"/>
      <c r="I208" s="204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4"/>
      <c r="W208" s="199"/>
      <c r="X208" s="199"/>
      <c r="Y208" s="199"/>
      <c r="Z208" s="199"/>
      <c r="AA208" s="199"/>
      <c r="AB208" s="223"/>
      <c r="AC208" s="261"/>
      <c r="AD208" s="259" t="str">
        <f>+IF(AE208=""," ",VLOOKUP(AE208,'PLAN DE CUENTAS FINAL BI'!$K:$L,2,FALSE))</f>
        <v xml:space="preserve"> </v>
      </c>
      <c r="AE208" s="224"/>
      <c r="AF208" s="259" t="str">
        <f>+IF(AG208=""," ",VLOOKUP(AG208,Listas!$E$3:$F$12,2,FALSE))</f>
        <v xml:space="preserve"> </v>
      </c>
      <c r="AG208" s="225"/>
      <c r="AH208" s="252"/>
    </row>
    <row r="209" spans="1:34" s="146" customFormat="1" ht="78.75" hidden="1" customHeight="1">
      <c r="A209" s="195"/>
      <c r="B209" s="196"/>
      <c r="C209" s="197" t="s">
        <v>221</v>
      </c>
      <c r="D209" s="193" t="s">
        <v>222</v>
      </c>
      <c r="E209" s="193"/>
      <c r="F209" s="193"/>
      <c r="G209" s="193"/>
      <c r="H209" s="193"/>
      <c r="I209" s="204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4"/>
      <c r="W209" s="199"/>
      <c r="X209" s="199"/>
      <c r="Y209" s="199"/>
      <c r="Z209" s="199"/>
      <c r="AA209" s="199"/>
      <c r="AB209" s="223"/>
      <c r="AC209" s="261"/>
      <c r="AD209" s="259" t="str">
        <f>+IF(AE209=""," ",VLOOKUP(AE209,'PLAN DE CUENTAS FINAL BI'!$K:$L,2,FALSE))</f>
        <v xml:space="preserve"> </v>
      </c>
      <c r="AE209" s="224"/>
      <c r="AF209" s="259" t="str">
        <f>+IF(AG209=""," ",VLOOKUP(AG209,Listas!$E$3:$F$12,2,FALSE))</f>
        <v xml:space="preserve"> </v>
      </c>
      <c r="AG209" s="225"/>
      <c r="AH209" s="252"/>
    </row>
    <row r="210" spans="1:34" s="146" customFormat="1" ht="78.75" hidden="1" customHeight="1">
      <c r="A210" s="195"/>
      <c r="B210" s="196"/>
      <c r="C210" s="197" t="s">
        <v>221</v>
      </c>
      <c r="D210" s="193" t="s">
        <v>222</v>
      </c>
      <c r="E210" s="193"/>
      <c r="F210" s="193"/>
      <c r="G210" s="193"/>
      <c r="H210" s="193"/>
      <c r="I210" s="204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4"/>
      <c r="W210" s="199"/>
      <c r="X210" s="199"/>
      <c r="Y210" s="199"/>
      <c r="Z210" s="199"/>
      <c r="AA210" s="199"/>
      <c r="AB210" s="223"/>
      <c r="AC210" s="261"/>
      <c r="AD210" s="259" t="str">
        <f>+IF(AE210=""," ",VLOOKUP(AE210,'PLAN DE CUENTAS FINAL BI'!$K:$L,2,FALSE))</f>
        <v xml:space="preserve"> </v>
      </c>
      <c r="AE210" s="224"/>
      <c r="AF210" s="259" t="str">
        <f>+IF(AG210=""," ",VLOOKUP(AG210,Listas!$E$3:$F$12,2,FALSE))</f>
        <v xml:space="preserve"> </v>
      </c>
      <c r="AG210" s="225"/>
      <c r="AH210" s="252"/>
    </row>
    <row r="211" spans="1:34" s="146" customFormat="1" ht="78.75" hidden="1" customHeight="1">
      <c r="A211" s="195"/>
      <c r="B211" s="196"/>
      <c r="C211" s="197" t="s">
        <v>221</v>
      </c>
      <c r="D211" s="193" t="s">
        <v>222</v>
      </c>
      <c r="E211" s="193"/>
      <c r="F211" s="193"/>
      <c r="G211" s="193"/>
      <c r="H211" s="193"/>
      <c r="I211" s="204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4"/>
      <c r="W211" s="199"/>
      <c r="X211" s="199"/>
      <c r="Y211" s="199"/>
      <c r="Z211" s="199"/>
      <c r="AA211" s="199"/>
      <c r="AB211" s="223"/>
      <c r="AC211" s="261"/>
      <c r="AD211" s="259" t="str">
        <f>+IF(AE211=""," ",VLOOKUP(AE211,'PLAN DE CUENTAS FINAL BI'!$K:$L,2,FALSE))</f>
        <v xml:space="preserve"> </v>
      </c>
      <c r="AE211" s="224"/>
      <c r="AF211" s="259" t="str">
        <f>+IF(AG211=""," ",VLOOKUP(AG211,Listas!$E$3:$F$12,2,FALSE))</f>
        <v xml:space="preserve"> </v>
      </c>
      <c r="AG211" s="225"/>
      <c r="AH211" s="252"/>
    </row>
    <row r="212" spans="1:34" s="146" customFormat="1" ht="78.75" hidden="1" customHeight="1">
      <c r="A212" s="195"/>
      <c r="B212" s="196"/>
      <c r="C212" s="197" t="s">
        <v>221</v>
      </c>
      <c r="D212" s="193" t="s">
        <v>222</v>
      </c>
      <c r="E212" s="193"/>
      <c r="F212" s="193"/>
      <c r="G212" s="193"/>
      <c r="H212" s="193"/>
      <c r="I212" s="204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4"/>
      <c r="W212" s="199"/>
      <c r="X212" s="199"/>
      <c r="Y212" s="199"/>
      <c r="Z212" s="199"/>
      <c r="AA212" s="199"/>
      <c r="AB212" s="223"/>
      <c r="AC212" s="261"/>
      <c r="AD212" s="259" t="str">
        <f>+IF(AE212=""," ",VLOOKUP(AE212,'PLAN DE CUENTAS FINAL BI'!$K:$L,2,FALSE))</f>
        <v xml:space="preserve"> </v>
      </c>
      <c r="AE212" s="224"/>
      <c r="AF212" s="259" t="str">
        <f>+IF(AG212=""," ",VLOOKUP(AG212,Listas!$E$3:$F$12,2,FALSE))</f>
        <v xml:space="preserve"> </v>
      </c>
      <c r="AG212" s="225"/>
      <c r="AH212" s="252"/>
    </row>
    <row r="213" spans="1:34" s="146" customFormat="1" ht="78.75" hidden="1" customHeight="1">
      <c r="A213" s="195"/>
      <c r="B213" s="196"/>
      <c r="C213" s="197" t="s">
        <v>221</v>
      </c>
      <c r="D213" s="193" t="s">
        <v>222</v>
      </c>
      <c r="E213" s="193"/>
      <c r="F213" s="193"/>
      <c r="G213" s="193"/>
      <c r="H213" s="193"/>
      <c r="I213" s="204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4"/>
      <c r="W213" s="199"/>
      <c r="X213" s="199"/>
      <c r="Y213" s="199"/>
      <c r="Z213" s="199"/>
      <c r="AA213" s="199"/>
      <c r="AB213" s="223"/>
      <c r="AC213" s="261"/>
      <c r="AD213" s="259" t="str">
        <f>+IF(AE213=""," ",VLOOKUP(AE213,'PLAN DE CUENTAS FINAL BI'!$K:$L,2,FALSE))</f>
        <v xml:space="preserve"> </v>
      </c>
      <c r="AE213" s="224"/>
      <c r="AF213" s="259" t="str">
        <f>+IF(AG213=""," ",VLOOKUP(AG213,Listas!$E$3:$F$12,2,FALSE))</f>
        <v xml:space="preserve"> </v>
      </c>
      <c r="AG213" s="225"/>
      <c r="AH213" s="252"/>
    </row>
    <row r="214" spans="1:34" s="146" customFormat="1" ht="78.75" hidden="1" customHeight="1">
      <c r="A214" s="195"/>
      <c r="B214" s="196"/>
      <c r="C214" s="197" t="s">
        <v>221</v>
      </c>
      <c r="D214" s="193" t="s">
        <v>222</v>
      </c>
      <c r="E214" s="193"/>
      <c r="F214" s="193"/>
      <c r="G214" s="193"/>
      <c r="H214" s="193"/>
      <c r="I214" s="204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4"/>
      <c r="W214" s="199"/>
      <c r="X214" s="199"/>
      <c r="Y214" s="199"/>
      <c r="Z214" s="199"/>
      <c r="AA214" s="199"/>
      <c r="AB214" s="223"/>
      <c r="AC214" s="261"/>
      <c r="AD214" s="259" t="str">
        <f>+IF(AE214=""," ",VLOOKUP(AE214,'PLAN DE CUENTAS FINAL BI'!$K:$L,2,FALSE))</f>
        <v xml:space="preserve"> </v>
      </c>
      <c r="AE214" s="224"/>
      <c r="AF214" s="259" t="str">
        <f>+IF(AG214=""," ",VLOOKUP(AG214,Listas!$E$3:$F$12,2,FALSE))</f>
        <v xml:space="preserve"> </v>
      </c>
      <c r="AG214" s="225"/>
      <c r="AH214" s="252"/>
    </row>
    <row r="215" spans="1:34" s="146" customFormat="1" ht="78.75" hidden="1" customHeight="1">
      <c r="A215" s="195"/>
      <c r="B215" s="196"/>
      <c r="C215" s="197" t="s">
        <v>221</v>
      </c>
      <c r="D215" s="193" t="s">
        <v>222</v>
      </c>
      <c r="E215" s="193"/>
      <c r="F215" s="193"/>
      <c r="G215" s="193"/>
      <c r="H215" s="193"/>
      <c r="I215" s="204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4"/>
      <c r="W215" s="199"/>
      <c r="X215" s="199"/>
      <c r="Y215" s="199"/>
      <c r="Z215" s="199"/>
      <c r="AA215" s="199"/>
      <c r="AB215" s="223"/>
      <c r="AC215" s="261"/>
      <c r="AD215" s="259" t="str">
        <f>+IF(AE215=""," ",VLOOKUP(AE215,'PLAN DE CUENTAS FINAL BI'!$K:$L,2,FALSE))</f>
        <v xml:space="preserve"> </v>
      </c>
      <c r="AE215" s="224"/>
      <c r="AF215" s="259" t="str">
        <f>+IF(AG215=""," ",VLOOKUP(AG215,Listas!$E$3:$F$12,2,FALSE))</f>
        <v xml:space="preserve"> </v>
      </c>
      <c r="AG215" s="225"/>
      <c r="AH215" s="252"/>
    </row>
    <row r="216" spans="1:34" s="146" customFormat="1" ht="78.75" hidden="1" customHeight="1">
      <c r="A216" s="195"/>
      <c r="B216" s="196"/>
      <c r="C216" s="197" t="s">
        <v>221</v>
      </c>
      <c r="D216" s="193" t="s">
        <v>222</v>
      </c>
      <c r="E216" s="193"/>
      <c r="F216" s="193"/>
      <c r="G216" s="193"/>
      <c r="H216" s="193"/>
      <c r="I216" s="204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4"/>
      <c r="W216" s="199"/>
      <c r="X216" s="199"/>
      <c r="Y216" s="199"/>
      <c r="Z216" s="199"/>
      <c r="AA216" s="199"/>
      <c r="AB216" s="223"/>
      <c r="AC216" s="261"/>
      <c r="AD216" s="259" t="str">
        <f>+IF(AE216=""," ",VLOOKUP(AE216,'PLAN DE CUENTAS FINAL BI'!$K:$L,2,FALSE))</f>
        <v xml:space="preserve"> </v>
      </c>
      <c r="AE216" s="224"/>
      <c r="AF216" s="259" t="str">
        <f>+IF(AG216=""," ",VLOOKUP(AG216,Listas!$E$3:$F$12,2,FALSE))</f>
        <v xml:space="preserve"> </v>
      </c>
      <c r="AG216" s="225"/>
      <c r="AH216" s="252"/>
    </row>
    <row r="217" spans="1:34" s="146" customFormat="1" ht="78.75" hidden="1" customHeight="1">
      <c r="A217" s="195"/>
      <c r="B217" s="196"/>
      <c r="C217" s="197" t="s">
        <v>221</v>
      </c>
      <c r="D217" s="193" t="s">
        <v>222</v>
      </c>
      <c r="E217" s="193"/>
      <c r="F217" s="193"/>
      <c r="G217" s="193"/>
      <c r="H217" s="193"/>
      <c r="I217" s="204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4"/>
      <c r="W217" s="199"/>
      <c r="X217" s="199"/>
      <c r="Y217" s="199"/>
      <c r="Z217" s="199"/>
      <c r="AA217" s="199"/>
      <c r="AB217" s="223"/>
      <c r="AC217" s="261"/>
      <c r="AD217" s="259" t="str">
        <f>+IF(AE217=""," ",VLOOKUP(AE217,'PLAN DE CUENTAS FINAL BI'!$K:$L,2,FALSE))</f>
        <v xml:space="preserve"> </v>
      </c>
      <c r="AE217" s="224"/>
      <c r="AF217" s="259" t="str">
        <f>+IF(AG217=""," ",VLOOKUP(AG217,Listas!$E$3:$F$12,2,FALSE))</f>
        <v xml:space="preserve"> </v>
      </c>
      <c r="AG217" s="225"/>
      <c r="AH217" s="252"/>
    </row>
    <row r="218" spans="1:34" s="146" customFormat="1" ht="78.75" hidden="1" customHeight="1">
      <c r="A218" s="195"/>
      <c r="B218" s="196"/>
      <c r="C218" s="197" t="s">
        <v>221</v>
      </c>
      <c r="D218" s="193" t="s">
        <v>222</v>
      </c>
      <c r="E218" s="193"/>
      <c r="F218" s="193"/>
      <c r="G218" s="193"/>
      <c r="H218" s="193"/>
      <c r="I218" s="204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4"/>
      <c r="W218" s="199"/>
      <c r="X218" s="199"/>
      <c r="Y218" s="199"/>
      <c r="Z218" s="199"/>
      <c r="AA218" s="199"/>
      <c r="AB218" s="223"/>
      <c r="AC218" s="261"/>
      <c r="AD218" s="259" t="str">
        <f>+IF(AE218=""," ",VLOOKUP(AE218,'PLAN DE CUENTAS FINAL BI'!$K:$L,2,FALSE))</f>
        <v xml:space="preserve"> </v>
      </c>
      <c r="AE218" s="224"/>
      <c r="AF218" s="259" t="str">
        <f>+IF(AG218=""," ",VLOOKUP(AG218,Listas!$E$3:$F$12,2,FALSE))</f>
        <v xml:space="preserve"> </v>
      </c>
      <c r="AG218" s="225"/>
      <c r="AH218" s="252"/>
    </row>
    <row r="219" spans="1:34" s="146" customFormat="1" ht="78.75" hidden="1" customHeight="1">
      <c r="A219" s="195"/>
      <c r="B219" s="196"/>
      <c r="C219" s="197" t="s">
        <v>221</v>
      </c>
      <c r="D219" s="193" t="s">
        <v>222</v>
      </c>
      <c r="E219" s="193"/>
      <c r="F219" s="193"/>
      <c r="G219" s="193"/>
      <c r="H219" s="193"/>
      <c r="I219" s="204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4"/>
      <c r="W219" s="199"/>
      <c r="X219" s="199"/>
      <c r="Y219" s="199"/>
      <c r="Z219" s="199"/>
      <c r="AA219" s="199"/>
      <c r="AB219" s="223"/>
      <c r="AC219" s="261"/>
      <c r="AD219" s="259" t="str">
        <f>+IF(AE219=""," ",VLOOKUP(AE219,'PLAN DE CUENTAS FINAL BI'!$K:$L,2,FALSE))</f>
        <v xml:space="preserve"> </v>
      </c>
      <c r="AE219" s="224"/>
      <c r="AF219" s="259" t="str">
        <f>+IF(AG219=""," ",VLOOKUP(AG219,Listas!$E$3:$F$12,2,FALSE))</f>
        <v xml:space="preserve"> </v>
      </c>
      <c r="AG219" s="225"/>
      <c r="AH219" s="252"/>
    </row>
    <row r="220" spans="1:34" s="146" customFormat="1" ht="78.75" hidden="1" customHeight="1">
      <c r="A220" s="195"/>
      <c r="B220" s="196"/>
      <c r="C220" s="197" t="s">
        <v>223</v>
      </c>
      <c r="D220" s="193" t="s">
        <v>224</v>
      </c>
      <c r="E220" s="193"/>
      <c r="F220" s="193"/>
      <c r="G220" s="193"/>
      <c r="H220" s="193"/>
      <c r="I220" s="204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4"/>
      <c r="W220" s="199"/>
      <c r="X220" s="199"/>
      <c r="Y220" s="199"/>
      <c r="Z220" s="199"/>
      <c r="AA220" s="199"/>
      <c r="AB220" s="223"/>
      <c r="AC220" s="261"/>
      <c r="AD220" s="259" t="str">
        <f>+IF(AE220=""," ",VLOOKUP(AE220,'PLAN DE CUENTAS FINAL BI'!$K:$L,2,FALSE))</f>
        <v xml:space="preserve"> </v>
      </c>
      <c r="AE220" s="224"/>
      <c r="AF220" s="259" t="str">
        <f>+IF(AG220=""," ",VLOOKUP(AG220,Listas!$E$3:$F$12,2,FALSE))</f>
        <v xml:space="preserve"> </v>
      </c>
      <c r="AG220" s="225"/>
      <c r="AH220" s="252"/>
    </row>
    <row r="221" spans="1:34" s="146" customFormat="1" ht="78.75" hidden="1" customHeight="1">
      <c r="A221" s="195"/>
      <c r="B221" s="196"/>
      <c r="C221" s="197" t="s">
        <v>223</v>
      </c>
      <c r="D221" s="193" t="s">
        <v>224</v>
      </c>
      <c r="E221" s="193"/>
      <c r="F221" s="193"/>
      <c r="G221" s="193"/>
      <c r="H221" s="193"/>
      <c r="I221" s="204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4"/>
      <c r="W221" s="199"/>
      <c r="X221" s="199"/>
      <c r="Y221" s="199"/>
      <c r="Z221" s="199"/>
      <c r="AA221" s="199"/>
      <c r="AB221" s="223"/>
      <c r="AC221" s="261"/>
      <c r="AD221" s="259" t="str">
        <f>+IF(AE221=""," ",VLOOKUP(AE221,'PLAN DE CUENTAS FINAL BI'!$K:$L,2,FALSE))</f>
        <v xml:space="preserve"> </v>
      </c>
      <c r="AE221" s="224"/>
      <c r="AF221" s="259" t="str">
        <f>+IF(AG221=""," ",VLOOKUP(AG221,Listas!$E$3:$F$12,2,FALSE))</f>
        <v xml:space="preserve"> </v>
      </c>
      <c r="AG221" s="225"/>
      <c r="AH221" s="252"/>
    </row>
    <row r="222" spans="1:34" s="146" customFormat="1" ht="78.75" hidden="1" customHeight="1">
      <c r="A222" s="195"/>
      <c r="B222" s="196"/>
      <c r="C222" s="197" t="s">
        <v>223</v>
      </c>
      <c r="D222" s="193" t="s">
        <v>224</v>
      </c>
      <c r="E222" s="193"/>
      <c r="F222" s="193"/>
      <c r="G222" s="193"/>
      <c r="H222" s="193"/>
      <c r="I222" s="204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4"/>
      <c r="W222" s="199"/>
      <c r="X222" s="199"/>
      <c r="Y222" s="199"/>
      <c r="Z222" s="199"/>
      <c r="AA222" s="199"/>
      <c r="AB222" s="223"/>
      <c r="AC222" s="261"/>
      <c r="AD222" s="259" t="str">
        <f>+IF(AE222=""," ",VLOOKUP(AE222,'PLAN DE CUENTAS FINAL BI'!$K:$L,2,FALSE))</f>
        <v xml:space="preserve"> </v>
      </c>
      <c r="AE222" s="224"/>
      <c r="AF222" s="259" t="str">
        <f>+IF(AG222=""," ",VLOOKUP(AG222,Listas!$E$3:$F$12,2,FALSE))</f>
        <v xml:space="preserve"> </v>
      </c>
      <c r="AG222" s="225"/>
      <c r="AH222" s="252"/>
    </row>
    <row r="223" spans="1:34" s="146" customFormat="1" ht="78.75" hidden="1" customHeight="1">
      <c r="A223" s="195"/>
      <c r="B223" s="196"/>
      <c r="C223" s="197" t="s">
        <v>223</v>
      </c>
      <c r="D223" s="193" t="s">
        <v>224</v>
      </c>
      <c r="E223" s="193"/>
      <c r="F223" s="193"/>
      <c r="G223" s="193"/>
      <c r="H223" s="193"/>
      <c r="I223" s="204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4"/>
      <c r="W223" s="199"/>
      <c r="X223" s="199"/>
      <c r="Y223" s="199"/>
      <c r="Z223" s="199"/>
      <c r="AA223" s="199"/>
      <c r="AB223" s="223"/>
      <c r="AC223" s="261"/>
      <c r="AD223" s="259" t="str">
        <f>+IF(AE223=""," ",VLOOKUP(AE223,'PLAN DE CUENTAS FINAL BI'!$K:$L,2,FALSE))</f>
        <v xml:space="preserve"> </v>
      </c>
      <c r="AE223" s="224"/>
      <c r="AF223" s="259" t="str">
        <f>+IF(AG223=""," ",VLOOKUP(AG223,Listas!$E$3:$F$12,2,FALSE))</f>
        <v xml:space="preserve"> </v>
      </c>
      <c r="AG223" s="225"/>
      <c r="AH223" s="252"/>
    </row>
    <row r="224" spans="1:34" s="146" customFormat="1" ht="78.75" hidden="1" customHeight="1">
      <c r="A224" s="195"/>
      <c r="B224" s="196"/>
      <c r="C224" s="197" t="s">
        <v>223</v>
      </c>
      <c r="D224" s="193" t="s">
        <v>224</v>
      </c>
      <c r="E224" s="193"/>
      <c r="F224" s="193"/>
      <c r="G224" s="193"/>
      <c r="H224" s="193"/>
      <c r="I224" s="204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4"/>
      <c r="W224" s="199"/>
      <c r="X224" s="199"/>
      <c r="Y224" s="199"/>
      <c r="Z224" s="199"/>
      <c r="AA224" s="199"/>
      <c r="AB224" s="223"/>
      <c r="AC224" s="261"/>
      <c r="AD224" s="259" t="str">
        <f>+IF(AE224=""," ",VLOOKUP(AE224,'PLAN DE CUENTAS FINAL BI'!$K:$L,2,FALSE))</f>
        <v xml:space="preserve"> </v>
      </c>
      <c r="AE224" s="224"/>
      <c r="AF224" s="259" t="str">
        <f>+IF(AG224=""," ",VLOOKUP(AG224,Listas!$E$3:$F$12,2,FALSE))</f>
        <v xml:space="preserve"> </v>
      </c>
      <c r="AG224" s="225"/>
      <c r="AH224" s="252"/>
    </row>
    <row r="225" spans="1:34" s="146" customFormat="1" ht="78.75" hidden="1" customHeight="1">
      <c r="A225" s="195"/>
      <c r="B225" s="196"/>
      <c r="C225" s="197" t="s">
        <v>223</v>
      </c>
      <c r="D225" s="193" t="s">
        <v>224</v>
      </c>
      <c r="E225" s="193"/>
      <c r="F225" s="193"/>
      <c r="G225" s="193"/>
      <c r="H225" s="193"/>
      <c r="I225" s="204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4"/>
      <c r="W225" s="199"/>
      <c r="X225" s="199"/>
      <c r="Y225" s="199"/>
      <c r="Z225" s="199"/>
      <c r="AA225" s="199"/>
      <c r="AB225" s="223"/>
      <c r="AC225" s="261"/>
      <c r="AD225" s="259" t="str">
        <f>+IF(AE225=""," ",VLOOKUP(AE225,'PLAN DE CUENTAS FINAL BI'!$K:$L,2,FALSE))</f>
        <v xml:space="preserve"> </v>
      </c>
      <c r="AE225" s="224"/>
      <c r="AF225" s="259" t="str">
        <f>+IF(AG225=""," ",VLOOKUP(AG225,Listas!$E$3:$F$12,2,FALSE))</f>
        <v xml:space="preserve"> </v>
      </c>
      <c r="AG225" s="225"/>
      <c r="AH225" s="252"/>
    </row>
    <row r="226" spans="1:34" s="146" customFormat="1" ht="78.75" hidden="1" customHeight="1">
      <c r="A226" s="195"/>
      <c r="B226" s="196"/>
      <c r="C226" s="197" t="s">
        <v>223</v>
      </c>
      <c r="D226" s="193" t="s">
        <v>224</v>
      </c>
      <c r="E226" s="193"/>
      <c r="F226" s="193"/>
      <c r="G226" s="193"/>
      <c r="H226" s="193"/>
      <c r="I226" s="204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4"/>
      <c r="W226" s="199"/>
      <c r="X226" s="199"/>
      <c r="Y226" s="199"/>
      <c r="Z226" s="199"/>
      <c r="AA226" s="199"/>
      <c r="AB226" s="223"/>
      <c r="AC226" s="261"/>
      <c r="AD226" s="259" t="str">
        <f>+IF(AE226=""," ",VLOOKUP(AE226,'PLAN DE CUENTAS FINAL BI'!$K:$L,2,FALSE))</f>
        <v xml:space="preserve"> </v>
      </c>
      <c r="AE226" s="224"/>
      <c r="AF226" s="259" t="str">
        <f>+IF(AG226=""," ",VLOOKUP(AG226,Listas!$E$3:$F$12,2,FALSE))</f>
        <v xml:space="preserve"> </v>
      </c>
      <c r="AG226" s="225"/>
      <c r="AH226" s="252"/>
    </row>
    <row r="227" spans="1:34" s="146" customFormat="1" ht="78.75" hidden="1" customHeight="1">
      <c r="A227" s="195"/>
      <c r="B227" s="196"/>
      <c r="C227" s="197" t="s">
        <v>223</v>
      </c>
      <c r="D227" s="193" t="s">
        <v>224</v>
      </c>
      <c r="E227" s="193"/>
      <c r="F227" s="193"/>
      <c r="G227" s="193"/>
      <c r="H227" s="193"/>
      <c r="I227" s="204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4"/>
      <c r="W227" s="199"/>
      <c r="X227" s="199"/>
      <c r="Y227" s="199"/>
      <c r="Z227" s="199"/>
      <c r="AA227" s="199"/>
      <c r="AB227" s="223"/>
      <c r="AC227" s="261"/>
      <c r="AD227" s="259" t="str">
        <f>+IF(AE227=""," ",VLOOKUP(AE227,'PLAN DE CUENTAS FINAL BI'!$K:$L,2,FALSE))</f>
        <v xml:space="preserve"> </v>
      </c>
      <c r="AE227" s="224"/>
      <c r="AF227" s="259" t="str">
        <f>+IF(AG227=""," ",VLOOKUP(AG227,Listas!$E$3:$F$12,2,FALSE))</f>
        <v xml:space="preserve"> </v>
      </c>
      <c r="AG227" s="225"/>
      <c r="AH227" s="252"/>
    </row>
    <row r="228" spans="1:34" s="146" customFormat="1" ht="78.75" hidden="1" customHeight="1">
      <c r="A228" s="195"/>
      <c r="B228" s="196"/>
      <c r="C228" s="197" t="s">
        <v>223</v>
      </c>
      <c r="D228" s="193" t="s">
        <v>224</v>
      </c>
      <c r="E228" s="193"/>
      <c r="F228" s="193"/>
      <c r="G228" s="193"/>
      <c r="H228" s="193"/>
      <c r="I228" s="204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4"/>
      <c r="W228" s="199"/>
      <c r="X228" s="199"/>
      <c r="Y228" s="199"/>
      <c r="Z228" s="199"/>
      <c r="AA228" s="199"/>
      <c r="AB228" s="223"/>
      <c r="AC228" s="261"/>
      <c r="AD228" s="259" t="str">
        <f>+IF(AE228=""," ",VLOOKUP(AE228,'PLAN DE CUENTAS FINAL BI'!$K:$L,2,FALSE))</f>
        <v xml:space="preserve"> </v>
      </c>
      <c r="AE228" s="224"/>
      <c r="AF228" s="259" t="str">
        <f>+IF(AG228=""," ",VLOOKUP(AG228,Listas!$E$3:$F$12,2,FALSE))</f>
        <v xml:space="preserve"> </v>
      </c>
      <c r="AG228" s="225"/>
      <c r="AH228" s="252"/>
    </row>
    <row r="229" spans="1:34" s="146" customFormat="1" ht="78.75" hidden="1" customHeight="1">
      <c r="A229" s="195"/>
      <c r="B229" s="196"/>
      <c r="C229" s="197" t="s">
        <v>223</v>
      </c>
      <c r="D229" s="193" t="s">
        <v>224</v>
      </c>
      <c r="E229" s="193"/>
      <c r="F229" s="193"/>
      <c r="G229" s="193"/>
      <c r="H229" s="193"/>
      <c r="I229" s="204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4"/>
      <c r="W229" s="199"/>
      <c r="X229" s="199"/>
      <c r="Y229" s="199"/>
      <c r="Z229" s="199"/>
      <c r="AA229" s="199"/>
      <c r="AB229" s="223"/>
      <c r="AC229" s="261"/>
      <c r="AD229" s="259" t="str">
        <f>+IF(AE229=""," ",VLOOKUP(AE229,'PLAN DE CUENTAS FINAL BI'!$K:$L,2,FALSE))</f>
        <v xml:space="preserve"> </v>
      </c>
      <c r="AE229" s="224"/>
      <c r="AF229" s="259" t="str">
        <f>+IF(AG229=""," ",VLOOKUP(AG229,Listas!$E$3:$F$12,2,FALSE))</f>
        <v xml:space="preserve"> </v>
      </c>
      <c r="AG229" s="225"/>
      <c r="AH229" s="252"/>
    </row>
    <row r="230" spans="1:34" s="146" customFormat="1" ht="78.75" hidden="1" customHeight="1">
      <c r="A230" s="195"/>
      <c r="B230" s="196"/>
      <c r="C230" s="197" t="s">
        <v>225</v>
      </c>
      <c r="D230" s="193" t="s">
        <v>226</v>
      </c>
      <c r="E230" s="193"/>
      <c r="F230" s="193"/>
      <c r="G230" s="193"/>
      <c r="H230" s="193"/>
      <c r="I230" s="204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4"/>
      <c r="W230" s="210"/>
      <c r="X230" s="210"/>
      <c r="Y230" s="276"/>
      <c r="Z230" s="276"/>
      <c r="AA230" s="276"/>
      <c r="AB230" s="223"/>
      <c r="AC230" s="261"/>
      <c r="AD230" s="259" t="str">
        <f>+IF(AE230=""," ",VLOOKUP(AE230,'PLAN DE CUENTAS FINAL BI'!$K:$L,2,FALSE))</f>
        <v xml:space="preserve"> </v>
      </c>
      <c r="AE230" s="224"/>
      <c r="AF230" s="259" t="str">
        <f>+IF(AG230=""," ",VLOOKUP(AG230,Listas!$E$3:$F$12,2,FALSE))</f>
        <v xml:space="preserve"> </v>
      </c>
      <c r="AG230" s="225"/>
      <c r="AH230" s="252"/>
    </row>
    <row r="231" spans="1:34" s="146" customFormat="1" ht="78.75" hidden="1" customHeight="1">
      <c r="A231" s="195"/>
      <c r="B231" s="196"/>
      <c r="C231" s="197" t="s">
        <v>225</v>
      </c>
      <c r="D231" s="193" t="s">
        <v>226</v>
      </c>
      <c r="E231" s="193"/>
      <c r="F231" s="193"/>
      <c r="G231" s="193"/>
      <c r="H231" s="193"/>
      <c r="I231" s="204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4"/>
      <c r="W231" s="199"/>
      <c r="X231" s="199"/>
      <c r="Y231" s="199"/>
      <c r="Z231" s="199"/>
      <c r="AA231" s="199"/>
      <c r="AB231" s="223"/>
      <c r="AC231" s="261"/>
      <c r="AD231" s="259" t="str">
        <f>+IF(AE231=""," ",VLOOKUP(AE231,'PLAN DE CUENTAS FINAL BI'!$K:$L,2,FALSE))</f>
        <v xml:space="preserve"> </v>
      </c>
      <c r="AE231" s="224"/>
      <c r="AF231" s="259" t="str">
        <f>+IF(AG231=""," ",VLOOKUP(AG231,Listas!$E$3:$F$12,2,FALSE))</f>
        <v xml:space="preserve"> </v>
      </c>
      <c r="AG231" s="225"/>
      <c r="AH231" s="252"/>
    </row>
    <row r="232" spans="1:34" s="146" customFormat="1" ht="78.75" hidden="1" customHeight="1">
      <c r="A232" s="195"/>
      <c r="B232" s="196"/>
      <c r="C232" s="197" t="s">
        <v>225</v>
      </c>
      <c r="D232" s="193" t="s">
        <v>226</v>
      </c>
      <c r="E232" s="193"/>
      <c r="F232" s="193"/>
      <c r="G232" s="193"/>
      <c r="H232" s="193"/>
      <c r="I232" s="204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4"/>
      <c r="W232" s="199"/>
      <c r="X232" s="199"/>
      <c r="Y232" s="199"/>
      <c r="Z232" s="199"/>
      <c r="AA232" s="199"/>
      <c r="AB232" s="223"/>
      <c r="AC232" s="261"/>
      <c r="AD232" s="259" t="str">
        <f>+IF(AE232=""," ",VLOOKUP(AE232,'PLAN DE CUENTAS FINAL BI'!$K:$L,2,FALSE))</f>
        <v xml:space="preserve"> </v>
      </c>
      <c r="AE232" s="224"/>
      <c r="AF232" s="259" t="str">
        <f>+IF(AG232=""," ",VLOOKUP(AG232,Listas!$E$3:$F$12,2,FALSE))</f>
        <v xml:space="preserve"> </v>
      </c>
      <c r="AG232" s="225"/>
      <c r="AH232" s="252"/>
    </row>
    <row r="233" spans="1:34" s="146" customFormat="1" ht="78.75" hidden="1" customHeight="1">
      <c r="A233" s="195"/>
      <c r="B233" s="196"/>
      <c r="C233" s="197" t="s">
        <v>225</v>
      </c>
      <c r="D233" s="193" t="s">
        <v>226</v>
      </c>
      <c r="E233" s="193"/>
      <c r="F233" s="193"/>
      <c r="G233" s="193"/>
      <c r="H233" s="193"/>
      <c r="I233" s="204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4"/>
      <c r="W233" s="199"/>
      <c r="X233" s="199"/>
      <c r="Y233" s="199"/>
      <c r="Z233" s="199"/>
      <c r="AA233" s="199"/>
      <c r="AB233" s="223"/>
      <c r="AC233" s="261"/>
      <c r="AD233" s="259" t="str">
        <f>+IF(AE233=""," ",VLOOKUP(AE233,'PLAN DE CUENTAS FINAL BI'!$K:$L,2,FALSE))</f>
        <v xml:space="preserve"> </v>
      </c>
      <c r="AE233" s="224"/>
      <c r="AF233" s="259" t="str">
        <f>+IF(AG233=""," ",VLOOKUP(AG233,Listas!$E$3:$F$12,2,FALSE))</f>
        <v xml:space="preserve"> </v>
      </c>
      <c r="AG233" s="225"/>
      <c r="AH233" s="252"/>
    </row>
    <row r="234" spans="1:34" s="146" customFormat="1" ht="78.75" hidden="1" customHeight="1">
      <c r="A234" s="195"/>
      <c r="B234" s="196"/>
      <c r="C234" s="197" t="s">
        <v>225</v>
      </c>
      <c r="D234" s="193" t="s">
        <v>226</v>
      </c>
      <c r="E234" s="193"/>
      <c r="F234" s="193"/>
      <c r="G234" s="193"/>
      <c r="H234" s="193"/>
      <c r="I234" s="204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4"/>
      <c r="W234" s="199"/>
      <c r="X234" s="199"/>
      <c r="Y234" s="199"/>
      <c r="Z234" s="199"/>
      <c r="AA234" s="199"/>
      <c r="AB234" s="223"/>
      <c r="AC234" s="261"/>
      <c r="AD234" s="259" t="str">
        <f>+IF(AE234=""," ",VLOOKUP(AE234,'PLAN DE CUENTAS FINAL BI'!$K:$L,2,FALSE))</f>
        <v xml:space="preserve"> </v>
      </c>
      <c r="AE234" s="224"/>
      <c r="AF234" s="259" t="str">
        <f>+IF(AG234=""," ",VLOOKUP(AG234,Listas!$E$3:$F$12,2,FALSE))</f>
        <v xml:space="preserve"> </v>
      </c>
      <c r="AG234" s="225"/>
      <c r="AH234" s="252"/>
    </row>
    <row r="235" spans="1:34" s="146" customFormat="1" ht="78.75" hidden="1" customHeight="1">
      <c r="A235" s="195"/>
      <c r="B235" s="196"/>
      <c r="C235" s="197" t="s">
        <v>225</v>
      </c>
      <c r="D235" s="193" t="s">
        <v>226</v>
      </c>
      <c r="E235" s="193"/>
      <c r="F235" s="193"/>
      <c r="G235" s="193"/>
      <c r="H235" s="193"/>
      <c r="I235" s="204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4"/>
      <c r="W235" s="199"/>
      <c r="X235" s="199"/>
      <c r="Y235" s="199"/>
      <c r="Z235" s="199"/>
      <c r="AA235" s="199"/>
      <c r="AB235" s="223"/>
      <c r="AC235" s="261"/>
      <c r="AD235" s="259" t="str">
        <f>+IF(AE235=""," ",VLOOKUP(AE235,'PLAN DE CUENTAS FINAL BI'!$K:$L,2,FALSE))</f>
        <v xml:space="preserve"> </v>
      </c>
      <c r="AE235" s="224"/>
      <c r="AF235" s="259" t="str">
        <f>+IF(AG235=""," ",VLOOKUP(AG235,Listas!$E$3:$F$12,2,FALSE))</f>
        <v xml:space="preserve"> </v>
      </c>
      <c r="AG235" s="225"/>
      <c r="AH235" s="252"/>
    </row>
    <row r="236" spans="1:34" s="146" customFormat="1" ht="78.75" hidden="1" customHeight="1">
      <c r="A236" s="195"/>
      <c r="B236" s="196"/>
      <c r="C236" s="197" t="s">
        <v>225</v>
      </c>
      <c r="D236" s="193" t="s">
        <v>226</v>
      </c>
      <c r="E236" s="193"/>
      <c r="F236" s="193"/>
      <c r="G236" s="193"/>
      <c r="H236" s="193"/>
      <c r="I236" s="204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4"/>
      <c r="W236" s="199"/>
      <c r="X236" s="199"/>
      <c r="Y236" s="199"/>
      <c r="Z236" s="199"/>
      <c r="AA236" s="199"/>
      <c r="AB236" s="223"/>
      <c r="AC236" s="261"/>
      <c r="AD236" s="259" t="str">
        <f>+IF(AE236=""," ",VLOOKUP(AE236,'PLAN DE CUENTAS FINAL BI'!$K:$L,2,FALSE))</f>
        <v xml:space="preserve"> </v>
      </c>
      <c r="AE236" s="224"/>
      <c r="AF236" s="259" t="str">
        <f>+IF(AG236=""," ",VLOOKUP(AG236,Listas!$E$3:$F$12,2,FALSE))</f>
        <v xml:space="preserve"> </v>
      </c>
      <c r="AG236" s="225"/>
      <c r="AH236" s="252"/>
    </row>
    <row r="237" spans="1:34" s="146" customFormat="1" ht="78.75" hidden="1" customHeight="1">
      <c r="A237" s="195"/>
      <c r="B237" s="196"/>
      <c r="C237" s="197" t="s">
        <v>225</v>
      </c>
      <c r="D237" s="193" t="s">
        <v>226</v>
      </c>
      <c r="E237" s="193"/>
      <c r="F237" s="193"/>
      <c r="G237" s="193"/>
      <c r="H237" s="193"/>
      <c r="I237" s="204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4"/>
      <c r="W237" s="199"/>
      <c r="X237" s="199"/>
      <c r="Y237" s="199"/>
      <c r="Z237" s="199"/>
      <c r="AA237" s="199"/>
      <c r="AB237" s="223"/>
      <c r="AC237" s="261"/>
      <c r="AD237" s="259" t="str">
        <f>+IF(AE237=""," ",VLOOKUP(AE237,'PLAN DE CUENTAS FINAL BI'!$K:$L,2,FALSE))</f>
        <v xml:space="preserve"> </v>
      </c>
      <c r="AE237" s="224"/>
      <c r="AF237" s="259" t="str">
        <f>+IF(AG237=""," ",VLOOKUP(AG237,Listas!$E$3:$F$12,2,FALSE))</f>
        <v xml:space="preserve"> </v>
      </c>
      <c r="AG237" s="225"/>
      <c r="AH237" s="252"/>
    </row>
    <row r="238" spans="1:34" s="146" customFormat="1" ht="78.75" hidden="1" customHeight="1">
      <c r="A238" s="195"/>
      <c r="B238" s="196"/>
      <c r="C238" s="197" t="s">
        <v>225</v>
      </c>
      <c r="D238" s="193" t="s">
        <v>226</v>
      </c>
      <c r="E238" s="193"/>
      <c r="F238" s="193"/>
      <c r="G238" s="193"/>
      <c r="H238" s="193"/>
      <c r="I238" s="204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4"/>
      <c r="W238" s="199"/>
      <c r="X238" s="199"/>
      <c r="Y238" s="199"/>
      <c r="Z238" s="199"/>
      <c r="AA238" s="199"/>
      <c r="AB238" s="223"/>
      <c r="AC238" s="261"/>
      <c r="AD238" s="259" t="str">
        <f>+IF(AE238=""," ",VLOOKUP(AE238,'PLAN DE CUENTAS FINAL BI'!$K:$L,2,FALSE))</f>
        <v xml:space="preserve"> </v>
      </c>
      <c r="AE238" s="224"/>
      <c r="AF238" s="259" t="str">
        <f>+IF(AG238=""," ",VLOOKUP(AG238,Listas!$E$3:$F$12,2,FALSE))</f>
        <v xml:space="preserve"> </v>
      </c>
      <c r="AG238" s="225"/>
      <c r="AH238" s="252"/>
    </row>
    <row r="239" spans="1:34" s="146" customFormat="1" ht="78.75" hidden="1" customHeight="1">
      <c r="A239" s="195"/>
      <c r="B239" s="196"/>
      <c r="C239" s="197" t="s">
        <v>225</v>
      </c>
      <c r="D239" s="193" t="s">
        <v>226</v>
      </c>
      <c r="E239" s="193"/>
      <c r="F239" s="193"/>
      <c r="G239" s="193"/>
      <c r="H239" s="193"/>
      <c r="I239" s="204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4"/>
      <c r="W239" s="199"/>
      <c r="X239" s="199"/>
      <c r="Y239" s="199"/>
      <c r="Z239" s="199"/>
      <c r="AA239" s="199"/>
      <c r="AB239" s="223"/>
      <c r="AC239" s="261"/>
      <c r="AD239" s="259" t="str">
        <f>+IF(AE239=""," ",VLOOKUP(AE239,'PLAN DE CUENTAS FINAL BI'!$K:$L,2,FALSE))</f>
        <v xml:space="preserve"> </v>
      </c>
      <c r="AE239" s="224"/>
      <c r="AF239" s="259" t="str">
        <f>+IF(AG239=""," ",VLOOKUP(AG239,Listas!$E$3:$F$12,2,FALSE))</f>
        <v xml:space="preserve"> </v>
      </c>
      <c r="AG239" s="225"/>
      <c r="AH239" s="252"/>
    </row>
    <row r="240" spans="1:34" s="146" customFormat="1" ht="78.75" hidden="1" customHeight="1">
      <c r="A240" s="195"/>
      <c r="B240" s="196"/>
      <c r="C240" s="197" t="s">
        <v>225</v>
      </c>
      <c r="D240" s="193" t="s">
        <v>226</v>
      </c>
      <c r="E240" s="193"/>
      <c r="F240" s="193"/>
      <c r="G240" s="193"/>
      <c r="H240" s="193"/>
      <c r="I240" s="204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4"/>
      <c r="W240" s="199"/>
      <c r="X240" s="199"/>
      <c r="Y240" s="199"/>
      <c r="Z240" s="199"/>
      <c r="AA240" s="199"/>
      <c r="AB240" s="223"/>
      <c r="AC240" s="261"/>
      <c r="AD240" s="259" t="str">
        <f>+IF(AE240=""," ",VLOOKUP(AE240,'PLAN DE CUENTAS FINAL BI'!$K:$L,2,FALSE))</f>
        <v xml:space="preserve"> </v>
      </c>
      <c r="AE240" s="224"/>
      <c r="AF240" s="259" t="str">
        <f>+IF(AG240=""," ",VLOOKUP(AG240,Listas!$E$3:$F$12,2,FALSE))</f>
        <v xml:space="preserve"> </v>
      </c>
      <c r="AG240" s="225"/>
      <c r="AH240" s="252"/>
    </row>
    <row r="241" spans="1:34" s="146" customFormat="1" ht="78.75" hidden="1" customHeight="1">
      <c r="A241" s="195"/>
      <c r="B241" s="196"/>
      <c r="C241" s="197" t="s">
        <v>225</v>
      </c>
      <c r="D241" s="193" t="s">
        <v>226</v>
      </c>
      <c r="E241" s="193"/>
      <c r="F241" s="193"/>
      <c r="G241" s="193"/>
      <c r="H241" s="193"/>
      <c r="I241" s="204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4"/>
      <c r="W241" s="199"/>
      <c r="X241" s="199"/>
      <c r="Y241" s="199"/>
      <c r="Z241" s="199"/>
      <c r="AA241" s="199"/>
      <c r="AB241" s="223"/>
      <c r="AC241" s="261"/>
      <c r="AD241" s="259" t="str">
        <f>+IF(AE241=""," ",VLOOKUP(AE241,'PLAN DE CUENTAS FINAL BI'!$K:$L,2,FALSE))</f>
        <v xml:space="preserve"> </v>
      </c>
      <c r="AE241" s="224"/>
      <c r="AF241" s="259" t="str">
        <f>+IF(AG241=""," ",VLOOKUP(AG241,Listas!$E$3:$F$12,2,FALSE))</f>
        <v xml:space="preserve"> </v>
      </c>
      <c r="AG241" s="225"/>
      <c r="AH241" s="252"/>
    </row>
    <row r="242" spans="1:34" s="146" customFormat="1" ht="78.75" hidden="1" customHeight="1">
      <c r="A242" s="195"/>
      <c r="B242" s="196"/>
      <c r="C242" s="197" t="s">
        <v>225</v>
      </c>
      <c r="D242" s="193" t="s">
        <v>226</v>
      </c>
      <c r="E242" s="193"/>
      <c r="F242" s="193"/>
      <c r="G242" s="193"/>
      <c r="H242" s="193"/>
      <c r="I242" s="204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4"/>
      <c r="W242" s="199"/>
      <c r="X242" s="199"/>
      <c r="Y242" s="199"/>
      <c r="Z242" s="199"/>
      <c r="AA242" s="199"/>
      <c r="AB242" s="223"/>
      <c r="AC242" s="261"/>
      <c r="AD242" s="259" t="str">
        <f>+IF(AE242=""," ",VLOOKUP(AE242,'PLAN DE CUENTAS FINAL BI'!$K:$L,2,FALSE))</f>
        <v xml:space="preserve"> </v>
      </c>
      <c r="AE242" s="224"/>
      <c r="AF242" s="259" t="str">
        <f>+IF(AG242=""," ",VLOOKUP(AG242,Listas!$E$3:$F$12,2,FALSE))</f>
        <v xml:space="preserve"> </v>
      </c>
      <c r="AG242" s="225"/>
      <c r="AH242" s="252"/>
    </row>
    <row r="243" spans="1:34" s="146" customFormat="1" ht="78.75" hidden="1" customHeight="1">
      <c r="A243" s="195"/>
      <c r="B243" s="196"/>
      <c r="C243" s="197" t="s">
        <v>225</v>
      </c>
      <c r="D243" s="193" t="s">
        <v>226</v>
      </c>
      <c r="E243" s="193"/>
      <c r="F243" s="193"/>
      <c r="G243" s="193"/>
      <c r="H243" s="193"/>
      <c r="I243" s="204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4"/>
      <c r="W243" s="199"/>
      <c r="X243" s="199"/>
      <c r="Y243" s="199"/>
      <c r="Z243" s="199"/>
      <c r="AA243" s="199"/>
      <c r="AB243" s="223"/>
      <c r="AC243" s="261"/>
      <c r="AD243" s="259" t="str">
        <f>+IF(AE243=""," ",VLOOKUP(AE243,'PLAN DE CUENTAS FINAL BI'!$K:$L,2,FALSE))</f>
        <v xml:space="preserve"> </v>
      </c>
      <c r="AE243" s="224"/>
      <c r="AF243" s="259" t="str">
        <f>+IF(AG243=""," ",VLOOKUP(AG243,Listas!$E$3:$F$12,2,FALSE))</f>
        <v xml:space="preserve"> </v>
      </c>
      <c r="AG243" s="225"/>
      <c r="AH243" s="252"/>
    </row>
    <row r="244" spans="1:34" s="146" customFormat="1" ht="78.75" hidden="1" customHeight="1">
      <c r="A244" s="195"/>
      <c r="B244" s="196"/>
      <c r="C244" s="197" t="s">
        <v>225</v>
      </c>
      <c r="D244" s="193" t="s">
        <v>226</v>
      </c>
      <c r="E244" s="193"/>
      <c r="F244" s="193"/>
      <c r="G244" s="193"/>
      <c r="H244" s="193"/>
      <c r="I244" s="204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4"/>
      <c r="W244" s="199"/>
      <c r="X244" s="199"/>
      <c r="Y244" s="199"/>
      <c r="Z244" s="199"/>
      <c r="AA244" s="199"/>
      <c r="AB244" s="223"/>
      <c r="AC244" s="261"/>
      <c r="AD244" s="259" t="str">
        <f>+IF(AE244=""," ",VLOOKUP(AE244,'PLAN DE CUENTAS FINAL BI'!$K:$L,2,FALSE))</f>
        <v xml:space="preserve"> </v>
      </c>
      <c r="AE244" s="224"/>
      <c r="AF244" s="259" t="str">
        <f>+IF(AG244=""," ",VLOOKUP(AG244,Listas!$E$3:$F$12,2,FALSE))</f>
        <v xml:space="preserve"> </v>
      </c>
      <c r="AG244" s="225"/>
      <c r="AH244" s="252"/>
    </row>
    <row r="245" spans="1:34" s="146" customFormat="1" ht="78.75" hidden="1" customHeight="1">
      <c r="A245" s="195"/>
      <c r="B245" s="196"/>
      <c r="C245" s="197" t="s">
        <v>225</v>
      </c>
      <c r="D245" s="193" t="s">
        <v>226</v>
      </c>
      <c r="E245" s="193"/>
      <c r="F245" s="193"/>
      <c r="G245" s="193"/>
      <c r="H245" s="193"/>
      <c r="I245" s="204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4"/>
      <c r="W245" s="199"/>
      <c r="X245" s="199"/>
      <c r="Y245" s="199"/>
      <c r="Z245" s="199"/>
      <c r="AA245" s="199"/>
      <c r="AB245" s="223"/>
      <c r="AC245" s="261"/>
      <c r="AD245" s="259" t="str">
        <f>+IF(AE245=""," ",VLOOKUP(AE245,'PLAN DE CUENTAS FINAL BI'!$K:$L,2,FALSE))</f>
        <v xml:space="preserve"> </v>
      </c>
      <c r="AE245" s="224"/>
      <c r="AF245" s="259" t="str">
        <f>+IF(AG245=""," ",VLOOKUP(AG245,Listas!$E$3:$F$12,2,FALSE))</f>
        <v xml:space="preserve"> </v>
      </c>
      <c r="AG245" s="225"/>
      <c r="AH245" s="252"/>
    </row>
    <row r="246" spans="1:34" s="146" customFormat="1" ht="78.75" hidden="1" customHeight="1">
      <c r="A246" s="195"/>
      <c r="B246" s="196"/>
      <c r="C246" s="197" t="s">
        <v>225</v>
      </c>
      <c r="D246" s="193" t="s">
        <v>226</v>
      </c>
      <c r="E246" s="193"/>
      <c r="F246" s="193"/>
      <c r="G246" s="193"/>
      <c r="H246" s="193"/>
      <c r="I246" s="204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4"/>
      <c r="W246" s="199"/>
      <c r="X246" s="199"/>
      <c r="Y246" s="199"/>
      <c r="Z246" s="199"/>
      <c r="AA246" s="199"/>
      <c r="AB246" s="223"/>
      <c r="AC246" s="261"/>
      <c r="AD246" s="259" t="str">
        <f>+IF(AE246=""," ",VLOOKUP(AE246,'PLAN DE CUENTAS FINAL BI'!$K:$L,2,FALSE))</f>
        <v xml:space="preserve"> </v>
      </c>
      <c r="AE246" s="224"/>
      <c r="AF246" s="259" t="str">
        <f>+IF(AG246=""," ",VLOOKUP(AG246,Listas!$E$3:$F$12,2,FALSE))</f>
        <v xml:space="preserve"> </v>
      </c>
      <c r="AG246" s="225"/>
      <c r="AH246" s="252"/>
    </row>
    <row r="247" spans="1:34" s="146" customFormat="1" ht="78.75" hidden="1" customHeight="1">
      <c r="A247" s="195"/>
      <c r="B247" s="196"/>
      <c r="C247" s="197" t="s">
        <v>225</v>
      </c>
      <c r="D247" s="193" t="s">
        <v>226</v>
      </c>
      <c r="E247" s="193"/>
      <c r="F247" s="193"/>
      <c r="G247" s="193"/>
      <c r="H247" s="193"/>
      <c r="I247" s="204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4"/>
      <c r="W247" s="199"/>
      <c r="X247" s="199"/>
      <c r="Y247" s="199"/>
      <c r="Z247" s="199"/>
      <c r="AA247" s="199"/>
      <c r="AB247" s="223"/>
      <c r="AC247" s="261"/>
      <c r="AD247" s="259" t="str">
        <f>+IF(AE247=""," ",VLOOKUP(AE247,'PLAN DE CUENTAS FINAL BI'!$K:$L,2,FALSE))</f>
        <v xml:space="preserve"> </v>
      </c>
      <c r="AE247" s="224"/>
      <c r="AF247" s="259" t="str">
        <f>+IF(AG247=""," ",VLOOKUP(AG247,Listas!$E$3:$F$12,2,FALSE))</f>
        <v xml:space="preserve"> </v>
      </c>
      <c r="AG247" s="225"/>
      <c r="AH247" s="252"/>
    </row>
    <row r="248" spans="1:34" s="146" customFormat="1" ht="78.75" hidden="1" customHeight="1">
      <c r="A248" s="195"/>
      <c r="B248" s="196"/>
      <c r="C248" s="197" t="s">
        <v>225</v>
      </c>
      <c r="D248" s="193" t="s">
        <v>226</v>
      </c>
      <c r="E248" s="193"/>
      <c r="F248" s="193"/>
      <c r="G248" s="193"/>
      <c r="H248" s="193"/>
      <c r="I248" s="204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4"/>
      <c r="W248" s="199"/>
      <c r="X248" s="199"/>
      <c r="Y248" s="199"/>
      <c r="Z248" s="199"/>
      <c r="AA248" s="199"/>
      <c r="AB248" s="223"/>
      <c r="AC248" s="261"/>
      <c r="AD248" s="259" t="str">
        <f>+IF(AE248=""," ",VLOOKUP(AE248,'PLAN DE CUENTAS FINAL BI'!$K:$L,2,FALSE))</f>
        <v xml:space="preserve"> </v>
      </c>
      <c r="AE248" s="224"/>
      <c r="AF248" s="259" t="str">
        <f>+IF(AG248=""," ",VLOOKUP(AG248,Listas!$E$3:$F$12,2,FALSE))</f>
        <v xml:space="preserve"> </v>
      </c>
      <c r="AG248" s="225"/>
      <c r="AH248" s="252"/>
    </row>
    <row r="249" spans="1:34" s="146" customFormat="1" ht="78.75" hidden="1" customHeight="1">
      <c r="A249" s="195"/>
      <c r="B249" s="196"/>
      <c r="C249" s="197" t="s">
        <v>227</v>
      </c>
      <c r="D249" s="193" t="s">
        <v>228</v>
      </c>
      <c r="E249" s="193"/>
      <c r="F249" s="193"/>
      <c r="G249" s="193"/>
      <c r="H249" s="193"/>
      <c r="I249" s="204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4"/>
      <c r="W249" s="210"/>
      <c r="X249" s="210"/>
      <c r="Y249" s="276"/>
      <c r="Z249" s="276"/>
      <c r="AA249" s="276"/>
      <c r="AB249" s="223"/>
      <c r="AC249" s="261"/>
      <c r="AD249" s="259" t="str">
        <f>+IF(AE249=""," ",VLOOKUP(AE249,'PLAN DE CUENTAS FINAL BI'!$K:$L,2,FALSE))</f>
        <v xml:space="preserve"> </v>
      </c>
      <c r="AE249" s="224"/>
      <c r="AF249" s="259" t="str">
        <f>+IF(AG249=""," ",VLOOKUP(AG249,Listas!$E$3:$F$12,2,FALSE))</f>
        <v xml:space="preserve"> </v>
      </c>
      <c r="AG249" s="225"/>
      <c r="AH249" s="252"/>
    </row>
    <row r="250" spans="1:34" s="146" customFormat="1" ht="78.75" hidden="1" customHeight="1">
      <c r="A250" s="195"/>
      <c r="B250" s="196"/>
      <c r="C250" s="197" t="s">
        <v>227</v>
      </c>
      <c r="D250" s="193" t="s">
        <v>228</v>
      </c>
      <c r="E250" s="193"/>
      <c r="F250" s="193"/>
      <c r="G250" s="193"/>
      <c r="H250" s="193"/>
      <c r="I250" s="204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4"/>
      <c r="W250" s="206"/>
      <c r="X250" s="206"/>
      <c r="Y250" s="276"/>
      <c r="Z250" s="276"/>
      <c r="AA250" s="276"/>
      <c r="AB250" s="223"/>
      <c r="AC250" s="261"/>
      <c r="AD250" s="259" t="str">
        <f>+IF(AE250=""," ",VLOOKUP(AE250,'PLAN DE CUENTAS FINAL BI'!$K:$L,2,FALSE))</f>
        <v xml:space="preserve"> </v>
      </c>
      <c r="AE250" s="224"/>
      <c r="AF250" s="259" t="str">
        <f>+IF(AG250=""," ",VLOOKUP(AG250,Listas!$E$3:$F$12,2,FALSE))</f>
        <v xml:space="preserve"> </v>
      </c>
      <c r="AG250" s="225"/>
      <c r="AH250" s="252"/>
    </row>
    <row r="251" spans="1:34" s="146" customFormat="1" ht="78.75" hidden="1" customHeight="1">
      <c r="A251" s="195"/>
      <c r="B251" s="196"/>
      <c r="C251" s="197" t="s">
        <v>227</v>
      </c>
      <c r="D251" s="193" t="s">
        <v>228</v>
      </c>
      <c r="E251" s="193"/>
      <c r="F251" s="193"/>
      <c r="G251" s="193"/>
      <c r="H251" s="193"/>
      <c r="I251" s="204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4"/>
      <c r="W251" s="206"/>
      <c r="X251" s="206"/>
      <c r="Y251" s="276"/>
      <c r="Z251" s="276"/>
      <c r="AA251" s="276"/>
      <c r="AB251" s="223"/>
      <c r="AC251" s="261"/>
      <c r="AD251" s="259" t="str">
        <f>+IF(AE251=""," ",VLOOKUP(AE251,'PLAN DE CUENTAS FINAL BI'!$K:$L,2,FALSE))</f>
        <v xml:space="preserve"> </v>
      </c>
      <c r="AE251" s="224"/>
      <c r="AF251" s="259" t="str">
        <f>+IF(AG251=""," ",VLOOKUP(AG251,Listas!$E$3:$F$12,2,FALSE))</f>
        <v xml:space="preserve"> </v>
      </c>
      <c r="AG251" s="225"/>
      <c r="AH251" s="252"/>
    </row>
    <row r="252" spans="1:34" s="146" customFormat="1" ht="78.75" hidden="1" customHeight="1">
      <c r="A252" s="195"/>
      <c r="B252" s="196"/>
      <c r="C252" s="197" t="s">
        <v>227</v>
      </c>
      <c r="D252" s="193" t="s">
        <v>228</v>
      </c>
      <c r="E252" s="193"/>
      <c r="F252" s="193"/>
      <c r="G252" s="193"/>
      <c r="H252" s="193"/>
      <c r="I252" s="204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4"/>
      <c r="W252" s="206"/>
      <c r="X252" s="206"/>
      <c r="Y252" s="276"/>
      <c r="Z252" s="276"/>
      <c r="AA252" s="276"/>
      <c r="AB252" s="223"/>
      <c r="AC252" s="261"/>
      <c r="AD252" s="259" t="str">
        <f>+IF(AE252=""," ",VLOOKUP(AE252,'PLAN DE CUENTAS FINAL BI'!$K:$L,2,FALSE))</f>
        <v xml:space="preserve"> </v>
      </c>
      <c r="AE252" s="224"/>
      <c r="AF252" s="259" t="str">
        <f>+IF(AG252=""," ",VLOOKUP(AG252,Listas!$E$3:$F$12,2,FALSE))</f>
        <v xml:space="preserve"> </v>
      </c>
      <c r="AG252" s="225"/>
      <c r="AH252" s="252"/>
    </row>
    <row r="253" spans="1:34" s="146" customFormat="1" ht="78.75" hidden="1" customHeight="1">
      <c r="A253" s="195"/>
      <c r="B253" s="196"/>
      <c r="C253" s="197" t="s">
        <v>227</v>
      </c>
      <c r="D253" s="193" t="s">
        <v>228</v>
      </c>
      <c r="E253" s="193"/>
      <c r="F253" s="193"/>
      <c r="G253" s="193"/>
      <c r="H253" s="193"/>
      <c r="I253" s="204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4"/>
      <c r="W253" s="206"/>
      <c r="X253" s="276"/>
      <c r="Y253" s="276"/>
      <c r="Z253" s="276"/>
      <c r="AA253" s="276"/>
      <c r="AB253" s="223"/>
      <c r="AC253" s="261"/>
      <c r="AD253" s="259" t="str">
        <f>+IF(AE253=""," ",VLOOKUP(AE253,'PLAN DE CUENTAS FINAL BI'!$K:$L,2,FALSE))</f>
        <v xml:space="preserve"> </v>
      </c>
      <c r="AE253" s="224"/>
      <c r="AF253" s="259" t="str">
        <f>+IF(AG253=""," ",VLOOKUP(AG253,Listas!$E$3:$F$12,2,FALSE))</f>
        <v xml:space="preserve"> </v>
      </c>
      <c r="AG253" s="225"/>
      <c r="AH253" s="252"/>
    </row>
    <row r="254" spans="1:34" s="146" customFormat="1" ht="78.75" hidden="1" customHeight="1">
      <c r="A254" s="195"/>
      <c r="B254" s="196"/>
      <c r="C254" s="197" t="s">
        <v>227</v>
      </c>
      <c r="D254" s="193" t="s">
        <v>228</v>
      </c>
      <c r="E254" s="193"/>
      <c r="F254" s="193"/>
      <c r="G254" s="193"/>
      <c r="H254" s="193"/>
      <c r="I254" s="204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4"/>
      <c r="W254" s="199"/>
      <c r="X254" s="199"/>
      <c r="Y254" s="199"/>
      <c r="Z254" s="199"/>
      <c r="AA254" s="199"/>
      <c r="AB254" s="223"/>
      <c r="AC254" s="261"/>
      <c r="AD254" s="259" t="str">
        <f>+IF(AE254=""," ",VLOOKUP(AE254,'PLAN DE CUENTAS FINAL BI'!$K:$L,2,FALSE))</f>
        <v xml:space="preserve"> </v>
      </c>
      <c r="AE254" s="224"/>
      <c r="AF254" s="259" t="str">
        <f>+IF(AG254=""," ",VLOOKUP(AG254,Listas!$E$3:$F$12,2,FALSE))</f>
        <v xml:space="preserve"> </v>
      </c>
      <c r="AG254" s="225"/>
      <c r="AH254" s="252"/>
    </row>
    <row r="255" spans="1:34" s="146" customFormat="1" ht="78.75" hidden="1" customHeight="1">
      <c r="A255" s="195"/>
      <c r="B255" s="196"/>
      <c r="C255" s="197" t="s">
        <v>227</v>
      </c>
      <c r="D255" s="193" t="s">
        <v>228</v>
      </c>
      <c r="E255" s="193"/>
      <c r="F255" s="193"/>
      <c r="G255" s="193"/>
      <c r="H255" s="193"/>
      <c r="I255" s="204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4"/>
      <c r="W255" s="199"/>
      <c r="X255" s="199"/>
      <c r="Y255" s="199"/>
      <c r="Z255" s="199"/>
      <c r="AA255" s="199"/>
      <c r="AB255" s="223"/>
      <c r="AC255" s="261"/>
      <c r="AD255" s="259" t="str">
        <f>+IF(AE255=""," ",VLOOKUP(AE255,'PLAN DE CUENTAS FINAL BI'!$K:$L,2,FALSE))</f>
        <v xml:space="preserve"> </v>
      </c>
      <c r="AE255" s="224"/>
      <c r="AF255" s="259" t="str">
        <f>+IF(AG255=""," ",VLOOKUP(AG255,Listas!$E$3:$F$12,2,FALSE))</f>
        <v xml:space="preserve"> </v>
      </c>
      <c r="AG255" s="225"/>
      <c r="AH255" s="252"/>
    </row>
    <row r="256" spans="1:34" s="146" customFormat="1" ht="78.75" hidden="1" customHeight="1">
      <c r="A256" s="195"/>
      <c r="B256" s="196"/>
      <c r="C256" s="197" t="s">
        <v>227</v>
      </c>
      <c r="D256" s="193" t="s">
        <v>228</v>
      </c>
      <c r="E256" s="193"/>
      <c r="F256" s="193"/>
      <c r="G256" s="193"/>
      <c r="H256" s="193"/>
      <c r="I256" s="204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4"/>
      <c r="W256" s="199"/>
      <c r="X256" s="199"/>
      <c r="Y256" s="199"/>
      <c r="Z256" s="199"/>
      <c r="AA256" s="199"/>
      <c r="AB256" s="223"/>
      <c r="AC256" s="261"/>
      <c r="AD256" s="259" t="str">
        <f>+IF(AE256=""," ",VLOOKUP(AE256,'PLAN DE CUENTAS FINAL BI'!$K:$L,2,FALSE))</f>
        <v xml:space="preserve"> </v>
      </c>
      <c r="AE256" s="224"/>
      <c r="AF256" s="259" t="str">
        <f>+IF(AG256=""," ",VLOOKUP(AG256,Listas!$E$3:$F$12,2,FALSE))</f>
        <v xml:space="preserve"> </v>
      </c>
      <c r="AG256" s="225"/>
      <c r="AH256" s="252"/>
    </row>
    <row r="257" spans="1:34" s="146" customFormat="1" ht="78.75" hidden="1" customHeight="1">
      <c r="A257" s="195"/>
      <c r="B257" s="196"/>
      <c r="C257" s="197" t="s">
        <v>227</v>
      </c>
      <c r="D257" s="193" t="s">
        <v>228</v>
      </c>
      <c r="E257" s="193"/>
      <c r="F257" s="193"/>
      <c r="G257" s="193"/>
      <c r="H257" s="193"/>
      <c r="I257" s="204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4"/>
      <c r="W257" s="199"/>
      <c r="X257" s="199"/>
      <c r="Y257" s="199"/>
      <c r="Z257" s="199"/>
      <c r="AA257" s="199"/>
      <c r="AB257" s="223"/>
      <c r="AC257" s="261"/>
      <c r="AD257" s="259" t="str">
        <f>+IF(AE257=""," ",VLOOKUP(AE257,'PLAN DE CUENTAS FINAL BI'!$K:$L,2,FALSE))</f>
        <v xml:space="preserve"> </v>
      </c>
      <c r="AE257" s="224"/>
      <c r="AF257" s="259" t="str">
        <f>+IF(AG257=""," ",VLOOKUP(AG257,Listas!$E$3:$F$12,2,FALSE))</f>
        <v xml:space="preserve"> </v>
      </c>
      <c r="AG257" s="225"/>
      <c r="AH257" s="252"/>
    </row>
    <row r="258" spans="1:34" s="146" customFormat="1" ht="78.75" hidden="1" customHeight="1">
      <c r="A258" s="195"/>
      <c r="B258" s="196"/>
      <c r="C258" s="197" t="s">
        <v>227</v>
      </c>
      <c r="D258" s="193" t="s">
        <v>228</v>
      </c>
      <c r="E258" s="193"/>
      <c r="F258" s="193"/>
      <c r="G258" s="193"/>
      <c r="H258" s="193"/>
      <c r="I258" s="204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4"/>
      <c r="W258" s="199"/>
      <c r="X258" s="199"/>
      <c r="Y258" s="199"/>
      <c r="Z258" s="199"/>
      <c r="AA258" s="199"/>
      <c r="AB258" s="223"/>
      <c r="AC258" s="261"/>
      <c r="AD258" s="259" t="str">
        <f>+IF(AE258=""," ",VLOOKUP(AE258,'PLAN DE CUENTAS FINAL BI'!$K:$L,2,FALSE))</f>
        <v xml:space="preserve"> </v>
      </c>
      <c r="AE258" s="224"/>
      <c r="AF258" s="259" t="str">
        <f>+IF(AG258=""," ",VLOOKUP(AG258,Listas!$E$3:$F$12,2,FALSE))</f>
        <v xml:space="preserve"> </v>
      </c>
      <c r="AG258" s="225"/>
      <c r="AH258" s="252"/>
    </row>
    <row r="259" spans="1:34" s="146" customFormat="1" ht="78.75" hidden="1" customHeight="1">
      <c r="A259" s="195"/>
      <c r="B259" s="196"/>
      <c r="C259" s="197" t="s">
        <v>227</v>
      </c>
      <c r="D259" s="193" t="s">
        <v>228</v>
      </c>
      <c r="E259" s="193"/>
      <c r="F259" s="193"/>
      <c r="G259" s="193"/>
      <c r="H259" s="193"/>
      <c r="I259" s="204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4"/>
      <c r="W259" s="199"/>
      <c r="X259" s="199"/>
      <c r="Y259" s="199"/>
      <c r="Z259" s="199"/>
      <c r="AA259" s="199"/>
      <c r="AB259" s="223"/>
      <c r="AC259" s="261"/>
      <c r="AD259" s="259" t="str">
        <f>+IF(AE259=""," ",VLOOKUP(AE259,'PLAN DE CUENTAS FINAL BI'!$K:$L,2,FALSE))</f>
        <v xml:space="preserve"> </v>
      </c>
      <c r="AE259" s="224"/>
      <c r="AF259" s="259" t="str">
        <f>+IF(AG259=""," ",VLOOKUP(AG259,Listas!$E$3:$F$12,2,FALSE))</f>
        <v xml:space="preserve"> </v>
      </c>
      <c r="AG259" s="225"/>
      <c r="AH259" s="252"/>
    </row>
    <row r="260" spans="1:34" s="146" customFormat="1" ht="78.75" hidden="1" customHeight="1">
      <c r="A260" s="195"/>
      <c r="B260" s="196"/>
      <c r="C260" s="197" t="s">
        <v>227</v>
      </c>
      <c r="D260" s="193" t="s">
        <v>228</v>
      </c>
      <c r="E260" s="193"/>
      <c r="F260" s="193"/>
      <c r="G260" s="193"/>
      <c r="H260" s="193"/>
      <c r="I260" s="204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4"/>
      <c r="W260" s="199"/>
      <c r="X260" s="199"/>
      <c r="Y260" s="199"/>
      <c r="Z260" s="199"/>
      <c r="AA260" s="199"/>
      <c r="AB260" s="223"/>
      <c r="AC260" s="261"/>
      <c r="AD260" s="259" t="str">
        <f>+IF(AE260=""," ",VLOOKUP(AE260,'PLAN DE CUENTAS FINAL BI'!$K:$L,2,FALSE))</f>
        <v xml:space="preserve"> </v>
      </c>
      <c r="AE260" s="224"/>
      <c r="AF260" s="259" t="str">
        <f>+IF(AG260=""," ",VLOOKUP(AG260,Listas!$E$3:$F$12,2,FALSE))</f>
        <v xml:space="preserve"> </v>
      </c>
      <c r="AG260" s="225"/>
      <c r="AH260" s="252"/>
    </row>
    <row r="261" spans="1:34" s="146" customFormat="1" ht="78.75" hidden="1" customHeight="1">
      <c r="A261" s="195"/>
      <c r="B261" s="196"/>
      <c r="C261" s="197" t="s">
        <v>227</v>
      </c>
      <c r="D261" s="193" t="s">
        <v>228</v>
      </c>
      <c r="E261" s="193"/>
      <c r="F261" s="193"/>
      <c r="G261" s="193"/>
      <c r="H261" s="193"/>
      <c r="I261" s="204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4"/>
      <c r="W261" s="199"/>
      <c r="X261" s="199"/>
      <c r="Y261" s="199"/>
      <c r="Z261" s="199"/>
      <c r="AA261" s="199"/>
      <c r="AB261" s="223"/>
      <c r="AC261" s="261"/>
      <c r="AD261" s="259" t="str">
        <f>+IF(AE261=""," ",VLOOKUP(AE261,'PLAN DE CUENTAS FINAL BI'!$K:$L,2,FALSE))</f>
        <v xml:space="preserve"> </v>
      </c>
      <c r="AE261" s="224"/>
      <c r="AF261" s="259" t="str">
        <f>+IF(AG261=""," ",VLOOKUP(AG261,Listas!$E$3:$F$12,2,FALSE))</f>
        <v xml:space="preserve"> </v>
      </c>
      <c r="AG261" s="225"/>
      <c r="AH261" s="252"/>
    </row>
    <row r="262" spans="1:34" s="146" customFormat="1" ht="78.75" hidden="1" customHeight="1">
      <c r="A262" s="195"/>
      <c r="B262" s="196"/>
      <c r="C262" s="197" t="s">
        <v>227</v>
      </c>
      <c r="D262" s="193" t="s">
        <v>228</v>
      </c>
      <c r="E262" s="193"/>
      <c r="F262" s="193"/>
      <c r="G262" s="193"/>
      <c r="H262" s="193"/>
      <c r="I262" s="204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4"/>
      <c r="W262" s="199"/>
      <c r="X262" s="199"/>
      <c r="Y262" s="199"/>
      <c r="Z262" s="199"/>
      <c r="AA262" s="199"/>
      <c r="AB262" s="223"/>
      <c r="AC262" s="261"/>
      <c r="AD262" s="259" t="str">
        <f>+IF(AE262=""," ",VLOOKUP(AE262,'PLAN DE CUENTAS FINAL BI'!$K:$L,2,FALSE))</f>
        <v xml:space="preserve"> </v>
      </c>
      <c r="AE262" s="224"/>
      <c r="AF262" s="259" t="str">
        <f>+IF(AG262=""," ",VLOOKUP(AG262,Listas!$E$3:$F$12,2,FALSE))</f>
        <v xml:space="preserve"> </v>
      </c>
      <c r="AG262" s="225"/>
      <c r="AH262" s="252"/>
    </row>
    <row r="263" spans="1:34" s="146" customFormat="1" ht="78.75" hidden="1" customHeight="1">
      <c r="A263" s="195"/>
      <c r="B263" s="196"/>
      <c r="C263" s="197" t="s">
        <v>227</v>
      </c>
      <c r="D263" s="193" t="s">
        <v>228</v>
      </c>
      <c r="E263" s="193"/>
      <c r="F263" s="193"/>
      <c r="G263" s="193"/>
      <c r="H263" s="193"/>
      <c r="I263" s="204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4"/>
      <c r="W263" s="199"/>
      <c r="X263" s="199"/>
      <c r="Y263" s="199"/>
      <c r="Z263" s="199"/>
      <c r="AA263" s="199"/>
      <c r="AB263" s="223"/>
      <c r="AC263" s="261"/>
      <c r="AD263" s="259" t="str">
        <f>+IF(AE263=""," ",VLOOKUP(AE263,'PLAN DE CUENTAS FINAL BI'!$K:$L,2,FALSE))</f>
        <v xml:space="preserve"> </v>
      </c>
      <c r="AE263" s="224"/>
      <c r="AF263" s="259" t="str">
        <f>+IF(AG263=""," ",VLOOKUP(AG263,Listas!$E$3:$F$12,2,FALSE))</f>
        <v xml:space="preserve"> </v>
      </c>
      <c r="AG263" s="225"/>
      <c r="AH263" s="252"/>
    </row>
    <row r="264" spans="1:34" s="146" customFormat="1" ht="78.75" hidden="1" customHeight="1">
      <c r="A264" s="195"/>
      <c r="B264" s="196"/>
      <c r="C264" s="197" t="s">
        <v>227</v>
      </c>
      <c r="D264" s="193" t="s">
        <v>228</v>
      </c>
      <c r="E264" s="193"/>
      <c r="F264" s="193"/>
      <c r="G264" s="193"/>
      <c r="H264" s="193"/>
      <c r="I264" s="204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4"/>
      <c r="W264" s="199"/>
      <c r="X264" s="199"/>
      <c r="Y264" s="199"/>
      <c r="Z264" s="199"/>
      <c r="AA264" s="199"/>
      <c r="AB264" s="223"/>
      <c r="AC264" s="261"/>
      <c r="AD264" s="259" t="str">
        <f>+IF(AE264=""," ",VLOOKUP(AE264,'PLAN DE CUENTAS FINAL BI'!$K:$L,2,FALSE))</f>
        <v xml:space="preserve"> </v>
      </c>
      <c r="AE264" s="224"/>
      <c r="AF264" s="259" t="str">
        <f>+IF(AG264=""," ",VLOOKUP(AG264,Listas!$E$3:$F$12,2,FALSE))</f>
        <v xml:space="preserve"> </v>
      </c>
      <c r="AG264" s="225"/>
      <c r="AH264" s="252"/>
    </row>
    <row r="265" spans="1:34" s="146" customFormat="1" ht="78.75" hidden="1" customHeight="1">
      <c r="A265" s="195"/>
      <c r="B265" s="196"/>
      <c r="C265" s="197" t="s">
        <v>227</v>
      </c>
      <c r="D265" s="193" t="s">
        <v>228</v>
      </c>
      <c r="E265" s="193"/>
      <c r="F265" s="193"/>
      <c r="G265" s="193"/>
      <c r="H265" s="193"/>
      <c r="I265" s="204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4"/>
      <c r="W265" s="199"/>
      <c r="X265" s="199"/>
      <c r="Y265" s="199"/>
      <c r="Z265" s="199"/>
      <c r="AA265" s="199"/>
      <c r="AB265" s="223"/>
      <c r="AC265" s="261"/>
      <c r="AD265" s="259" t="str">
        <f>+IF(AE265=""," ",VLOOKUP(AE265,'PLAN DE CUENTAS FINAL BI'!$K:$L,2,FALSE))</f>
        <v xml:space="preserve"> </v>
      </c>
      <c r="AE265" s="224"/>
      <c r="AF265" s="259" t="str">
        <f>+IF(AG265=""," ",VLOOKUP(AG265,Listas!$E$3:$F$12,2,FALSE))</f>
        <v xml:space="preserve"> </v>
      </c>
      <c r="AG265" s="225"/>
      <c r="AH265" s="252"/>
    </row>
    <row r="266" spans="1:34" s="146" customFormat="1" ht="78.75" hidden="1" customHeight="1">
      <c r="A266" s="195"/>
      <c r="B266" s="196"/>
      <c r="C266" s="197" t="s">
        <v>227</v>
      </c>
      <c r="D266" s="193" t="s">
        <v>228</v>
      </c>
      <c r="E266" s="193"/>
      <c r="F266" s="193"/>
      <c r="G266" s="193"/>
      <c r="H266" s="193"/>
      <c r="I266" s="204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4"/>
      <c r="W266" s="199"/>
      <c r="X266" s="199"/>
      <c r="Y266" s="199"/>
      <c r="Z266" s="199"/>
      <c r="AA266" s="199"/>
      <c r="AB266" s="223"/>
      <c r="AC266" s="261"/>
      <c r="AD266" s="259" t="str">
        <f>+IF(AE266=""," ",VLOOKUP(AE266,'PLAN DE CUENTAS FINAL BI'!$K:$L,2,FALSE))</f>
        <v xml:space="preserve"> </v>
      </c>
      <c r="AE266" s="224"/>
      <c r="AF266" s="259" t="str">
        <f>+IF(AG266=""," ",VLOOKUP(AG266,Listas!$E$3:$F$12,2,FALSE))</f>
        <v xml:space="preserve"> </v>
      </c>
      <c r="AG266" s="225"/>
      <c r="AH266" s="252"/>
    </row>
    <row r="267" spans="1:34" s="146" customFormat="1" ht="78.75" hidden="1" customHeight="1">
      <c r="A267" s="195"/>
      <c r="B267" s="196"/>
      <c r="C267" s="197" t="s">
        <v>227</v>
      </c>
      <c r="D267" s="193" t="s">
        <v>228</v>
      </c>
      <c r="E267" s="193"/>
      <c r="F267" s="193"/>
      <c r="G267" s="193"/>
      <c r="H267" s="193"/>
      <c r="I267" s="204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4"/>
      <c r="W267" s="199"/>
      <c r="X267" s="199"/>
      <c r="Y267" s="199"/>
      <c r="Z267" s="199"/>
      <c r="AA267" s="199"/>
      <c r="AB267" s="223"/>
      <c r="AC267" s="261"/>
      <c r="AD267" s="259" t="str">
        <f>+IF(AE267=""," ",VLOOKUP(AE267,'PLAN DE CUENTAS FINAL BI'!$K:$L,2,FALSE))</f>
        <v xml:space="preserve"> </v>
      </c>
      <c r="AE267" s="224"/>
      <c r="AF267" s="259" t="str">
        <f>+IF(AG267=""," ",VLOOKUP(AG267,Listas!$E$3:$F$12,2,FALSE))</f>
        <v xml:space="preserve"> </v>
      </c>
      <c r="AG267" s="225"/>
      <c r="AH267" s="252"/>
    </row>
    <row r="268" spans="1:34" s="146" customFormat="1" ht="78.75" hidden="1" customHeight="1">
      <c r="A268" s="195"/>
      <c r="B268" s="196"/>
      <c r="C268" s="197" t="s">
        <v>227</v>
      </c>
      <c r="D268" s="193" t="s">
        <v>228</v>
      </c>
      <c r="E268" s="193"/>
      <c r="F268" s="193"/>
      <c r="G268" s="193"/>
      <c r="H268" s="193"/>
      <c r="I268" s="204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4"/>
      <c r="W268" s="199"/>
      <c r="X268" s="199"/>
      <c r="Y268" s="199"/>
      <c r="Z268" s="199"/>
      <c r="AA268" s="199"/>
      <c r="AB268" s="223"/>
      <c r="AC268" s="261"/>
      <c r="AD268" s="259" t="str">
        <f>+IF(AE268=""," ",VLOOKUP(AE268,'PLAN DE CUENTAS FINAL BI'!$K:$L,2,FALSE))</f>
        <v xml:space="preserve"> </v>
      </c>
      <c r="AE268" s="224"/>
      <c r="AF268" s="259" t="str">
        <f>+IF(AG268=""," ",VLOOKUP(AG268,Listas!$E$3:$F$12,2,FALSE))</f>
        <v xml:space="preserve"> </v>
      </c>
      <c r="AG268" s="225"/>
      <c r="AH268" s="252"/>
    </row>
    <row r="269" spans="1:34" s="146" customFormat="1" ht="78.75" hidden="1" customHeight="1">
      <c r="A269" s="195"/>
      <c r="B269" s="196"/>
      <c r="C269" s="197" t="s">
        <v>229</v>
      </c>
      <c r="D269" s="193" t="s">
        <v>230</v>
      </c>
      <c r="E269" s="193"/>
      <c r="F269" s="193"/>
      <c r="G269" s="193"/>
      <c r="H269" s="193"/>
      <c r="I269" s="204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4"/>
      <c r="W269" s="206"/>
      <c r="X269" s="206"/>
      <c r="Y269" s="276"/>
      <c r="Z269" s="276"/>
      <c r="AA269" s="276"/>
      <c r="AB269" s="223"/>
      <c r="AC269" s="261"/>
      <c r="AD269" s="259" t="str">
        <f>+IF(AE269=""," ",VLOOKUP(AE269,'PLAN DE CUENTAS FINAL BI'!$K:$L,2,FALSE))</f>
        <v xml:space="preserve"> </v>
      </c>
      <c r="AE269" s="224"/>
      <c r="AF269" s="259" t="str">
        <f>+IF(AG269=""," ",VLOOKUP(AG269,Listas!$E$3:$F$12,2,FALSE))</f>
        <v xml:space="preserve"> </v>
      </c>
      <c r="AG269" s="225"/>
      <c r="AH269" s="252"/>
    </row>
    <row r="270" spans="1:34" s="146" customFormat="1" ht="78.75" hidden="1" customHeight="1">
      <c r="A270" s="195"/>
      <c r="B270" s="196"/>
      <c r="C270" s="197" t="s">
        <v>229</v>
      </c>
      <c r="D270" s="193" t="s">
        <v>230</v>
      </c>
      <c r="E270" s="193"/>
      <c r="F270" s="193"/>
      <c r="G270" s="193"/>
      <c r="H270" s="193"/>
      <c r="I270" s="204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4"/>
      <c r="W270" s="206"/>
      <c r="X270" s="206"/>
      <c r="Y270" s="276"/>
      <c r="Z270" s="276"/>
      <c r="AA270" s="276"/>
      <c r="AB270" s="223"/>
      <c r="AC270" s="261"/>
      <c r="AD270" s="259" t="str">
        <f>+IF(AE270=""," ",VLOOKUP(AE270,'PLAN DE CUENTAS FINAL BI'!$K:$L,2,FALSE))</f>
        <v xml:space="preserve"> </v>
      </c>
      <c r="AE270" s="224"/>
      <c r="AF270" s="259" t="str">
        <f>+IF(AG270=""," ",VLOOKUP(AG270,Listas!$E$3:$F$12,2,FALSE))</f>
        <v xml:space="preserve"> </v>
      </c>
      <c r="AG270" s="225"/>
      <c r="AH270" s="252"/>
    </row>
    <row r="271" spans="1:34" s="146" customFormat="1" ht="78.75" hidden="1" customHeight="1">
      <c r="A271" s="195"/>
      <c r="B271" s="196"/>
      <c r="C271" s="197" t="s">
        <v>229</v>
      </c>
      <c r="D271" s="193" t="s">
        <v>230</v>
      </c>
      <c r="E271" s="193"/>
      <c r="F271" s="193"/>
      <c r="G271" s="193"/>
      <c r="H271" s="193"/>
      <c r="I271" s="204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4"/>
      <c r="W271" s="206"/>
      <c r="X271" s="206"/>
      <c r="Y271" s="276"/>
      <c r="Z271" s="276"/>
      <c r="AA271" s="276"/>
      <c r="AB271" s="223"/>
      <c r="AC271" s="261"/>
      <c r="AD271" s="259" t="str">
        <f>+IF(AE271=""," ",VLOOKUP(AE271,'PLAN DE CUENTAS FINAL BI'!$K:$L,2,FALSE))</f>
        <v xml:space="preserve"> </v>
      </c>
      <c r="AE271" s="224"/>
      <c r="AF271" s="259" t="str">
        <f>+IF(AG271=""," ",VLOOKUP(AG271,Listas!$E$3:$F$12,2,FALSE))</f>
        <v xml:space="preserve"> </v>
      </c>
      <c r="AG271" s="225"/>
      <c r="AH271" s="252"/>
    </row>
    <row r="272" spans="1:34" s="146" customFormat="1" ht="78.75" hidden="1" customHeight="1">
      <c r="A272" s="195"/>
      <c r="B272" s="196"/>
      <c r="C272" s="197" t="s">
        <v>229</v>
      </c>
      <c r="D272" s="193" t="s">
        <v>230</v>
      </c>
      <c r="E272" s="193"/>
      <c r="F272" s="193"/>
      <c r="G272" s="193"/>
      <c r="H272" s="193"/>
      <c r="I272" s="211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4"/>
      <c r="W272" s="210"/>
      <c r="X272" s="276"/>
      <c r="Y272" s="276"/>
      <c r="Z272" s="276"/>
      <c r="AA272" s="276"/>
      <c r="AB272" s="223"/>
      <c r="AC272" s="261"/>
      <c r="AD272" s="259" t="str">
        <f>+IF(AE272=""," ",VLOOKUP(AE272,'PLAN DE CUENTAS FINAL BI'!$K:$L,2,FALSE))</f>
        <v xml:space="preserve"> </v>
      </c>
      <c r="AE272" s="224"/>
      <c r="AF272" s="259" t="str">
        <f>+IF(AG272=""," ",VLOOKUP(AG272,Listas!$E$3:$F$12,2,FALSE))</f>
        <v xml:space="preserve"> </v>
      </c>
      <c r="AG272" s="225"/>
      <c r="AH272" s="252"/>
    </row>
    <row r="273" spans="1:34" s="146" customFormat="1" ht="78.75" hidden="1" customHeight="1">
      <c r="A273" s="195"/>
      <c r="B273" s="196"/>
      <c r="C273" s="197" t="s">
        <v>229</v>
      </c>
      <c r="D273" s="193" t="s">
        <v>230</v>
      </c>
      <c r="E273" s="193"/>
      <c r="F273" s="193"/>
      <c r="G273" s="193"/>
      <c r="H273" s="193"/>
      <c r="I273" s="204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4"/>
      <c r="W273" s="199"/>
      <c r="X273" s="199"/>
      <c r="Y273" s="199"/>
      <c r="Z273" s="199"/>
      <c r="AA273" s="199"/>
      <c r="AB273" s="223"/>
      <c r="AC273" s="261"/>
      <c r="AD273" s="259" t="str">
        <f>+IF(AE273=""," ",VLOOKUP(AE273,'PLAN DE CUENTAS FINAL BI'!$K:$L,2,FALSE))</f>
        <v xml:space="preserve"> </v>
      </c>
      <c r="AE273" s="224"/>
      <c r="AF273" s="259" t="str">
        <f>+IF(AG273=""," ",VLOOKUP(AG273,Listas!$E$3:$F$12,2,FALSE))</f>
        <v xml:space="preserve"> </v>
      </c>
      <c r="AG273" s="225"/>
      <c r="AH273" s="252"/>
    </row>
    <row r="274" spans="1:34" s="146" customFormat="1" ht="78.75" hidden="1" customHeight="1">
      <c r="A274" s="195"/>
      <c r="B274" s="196"/>
      <c r="C274" s="197" t="s">
        <v>229</v>
      </c>
      <c r="D274" s="193" t="s">
        <v>230</v>
      </c>
      <c r="E274" s="193"/>
      <c r="F274" s="193"/>
      <c r="G274" s="193"/>
      <c r="H274" s="193"/>
      <c r="I274" s="204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4"/>
      <c r="W274" s="199"/>
      <c r="X274" s="199"/>
      <c r="Y274" s="199"/>
      <c r="Z274" s="199"/>
      <c r="AA274" s="199"/>
      <c r="AB274" s="223"/>
      <c r="AC274" s="261"/>
      <c r="AD274" s="259" t="str">
        <f>+IF(AE274=""," ",VLOOKUP(AE274,'PLAN DE CUENTAS FINAL BI'!$K:$L,2,FALSE))</f>
        <v xml:space="preserve"> </v>
      </c>
      <c r="AE274" s="224"/>
      <c r="AF274" s="259" t="str">
        <f>+IF(AG274=""," ",VLOOKUP(AG274,Listas!$E$3:$F$12,2,FALSE))</f>
        <v xml:space="preserve"> </v>
      </c>
      <c r="AG274" s="225"/>
      <c r="AH274" s="252"/>
    </row>
    <row r="275" spans="1:34" s="146" customFormat="1" ht="78.75" hidden="1" customHeight="1">
      <c r="A275" s="195"/>
      <c r="B275" s="196"/>
      <c r="C275" s="197" t="s">
        <v>229</v>
      </c>
      <c r="D275" s="193" t="s">
        <v>230</v>
      </c>
      <c r="E275" s="193"/>
      <c r="F275" s="193"/>
      <c r="G275" s="193"/>
      <c r="H275" s="193"/>
      <c r="I275" s="204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4"/>
      <c r="W275" s="199"/>
      <c r="X275" s="199"/>
      <c r="Y275" s="199"/>
      <c r="Z275" s="199"/>
      <c r="AA275" s="199"/>
      <c r="AB275" s="223"/>
      <c r="AC275" s="261"/>
      <c r="AD275" s="259" t="str">
        <f>+IF(AE275=""," ",VLOOKUP(AE275,'PLAN DE CUENTAS FINAL BI'!$K:$L,2,FALSE))</f>
        <v xml:space="preserve"> </v>
      </c>
      <c r="AE275" s="224"/>
      <c r="AF275" s="259" t="str">
        <f>+IF(AG275=""," ",VLOOKUP(AG275,Listas!$E$3:$F$12,2,FALSE))</f>
        <v xml:space="preserve"> </v>
      </c>
      <c r="AG275" s="225"/>
      <c r="AH275" s="252"/>
    </row>
    <row r="276" spans="1:34" s="146" customFormat="1" ht="78.75" hidden="1" customHeight="1">
      <c r="A276" s="195"/>
      <c r="B276" s="196"/>
      <c r="C276" s="197" t="s">
        <v>229</v>
      </c>
      <c r="D276" s="193" t="s">
        <v>230</v>
      </c>
      <c r="E276" s="193"/>
      <c r="F276" s="193"/>
      <c r="G276" s="193"/>
      <c r="H276" s="193"/>
      <c r="I276" s="204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4"/>
      <c r="W276" s="199"/>
      <c r="X276" s="199"/>
      <c r="Y276" s="199"/>
      <c r="Z276" s="199"/>
      <c r="AA276" s="199"/>
      <c r="AB276" s="223"/>
      <c r="AC276" s="261"/>
      <c r="AD276" s="259" t="str">
        <f>+IF(AE276=""," ",VLOOKUP(AE276,'PLAN DE CUENTAS FINAL BI'!$K:$L,2,FALSE))</f>
        <v xml:space="preserve"> </v>
      </c>
      <c r="AE276" s="224"/>
      <c r="AF276" s="259" t="str">
        <f>+IF(AG276=""," ",VLOOKUP(AG276,Listas!$E$3:$F$12,2,FALSE))</f>
        <v xml:space="preserve"> </v>
      </c>
      <c r="AG276" s="225"/>
      <c r="AH276" s="252"/>
    </row>
    <row r="277" spans="1:34" s="146" customFormat="1" ht="78.75" hidden="1" customHeight="1">
      <c r="A277" s="195"/>
      <c r="B277" s="196"/>
      <c r="C277" s="197" t="s">
        <v>229</v>
      </c>
      <c r="D277" s="193" t="s">
        <v>230</v>
      </c>
      <c r="E277" s="193"/>
      <c r="F277" s="193"/>
      <c r="G277" s="193"/>
      <c r="H277" s="193"/>
      <c r="I277" s="204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4"/>
      <c r="W277" s="199"/>
      <c r="X277" s="199"/>
      <c r="Y277" s="199"/>
      <c r="Z277" s="199"/>
      <c r="AA277" s="199"/>
      <c r="AB277" s="223"/>
      <c r="AC277" s="261"/>
      <c r="AD277" s="259" t="str">
        <f>+IF(AE277=""," ",VLOOKUP(AE277,'PLAN DE CUENTAS FINAL BI'!$K:$L,2,FALSE))</f>
        <v xml:space="preserve"> </v>
      </c>
      <c r="AE277" s="224"/>
      <c r="AF277" s="259" t="str">
        <f>+IF(AG277=""," ",VLOOKUP(AG277,Listas!$E$3:$F$12,2,FALSE))</f>
        <v xml:space="preserve"> </v>
      </c>
      <c r="AG277" s="225"/>
      <c r="AH277" s="252"/>
    </row>
    <row r="278" spans="1:34" s="146" customFormat="1" ht="78.75" hidden="1" customHeight="1">
      <c r="A278" s="195"/>
      <c r="B278" s="196"/>
      <c r="C278" s="197" t="s">
        <v>229</v>
      </c>
      <c r="D278" s="193" t="s">
        <v>230</v>
      </c>
      <c r="E278" s="193"/>
      <c r="F278" s="193"/>
      <c r="G278" s="193"/>
      <c r="H278" s="193"/>
      <c r="I278" s="204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4"/>
      <c r="W278" s="199"/>
      <c r="X278" s="199"/>
      <c r="Y278" s="199"/>
      <c r="Z278" s="199"/>
      <c r="AA278" s="199"/>
      <c r="AB278" s="223"/>
      <c r="AC278" s="261"/>
      <c r="AD278" s="259" t="str">
        <f>+IF(AE278=""," ",VLOOKUP(AE278,'PLAN DE CUENTAS FINAL BI'!$K:$L,2,FALSE))</f>
        <v xml:space="preserve"> </v>
      </c>
      <c r="AE278" s="224"/>
      <c r="AF278" s="259" t="str">
        <f>+IF(AG278=""," ",VLOOKUP(AG278,Listas!$E$3:$F$12,2,FALSE))</f>
        <v xml:space="preserve"> </v>
      </c>
      <c r="AG278" s="225"/>
      <c r="AH278" s="252"/>
    </row>
    <row r="279" spans="1:34" s="146" customFormat="1" ht="78.75" hidden="1" customHeight="1">
      <c r="A279" s="195"/>
      <c r="B279" s="196"/>
      <c r="C279" s="197" t="s">
        <v>229</v>
      </c>
      <c r="D279" s="193" t="s">
        <v>230</v>
      </c>
      <c r="E279" s="193"/>
      <c r="F279" s="193"/>
      <c r="G279" s="193"/>
      <c r="H279" s="193"/>
      <c r="I279" s="204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4"/>
      <c r="W279" s="199"/>
      <c r="X279" s="199"/>
      <c r="Y279" s="199"/>
      <c r="Z279" s="199"/>
      <c r="AA279" s="199"/>
      <c r="AB279" s="223"/>
      <c r="AC279" s="261"/>
      <c r="AD279" s="259" t="str">
        <f>+IF(AE279=""," ",VLOOKUP(AE279,'PLAN DE CUENTAS FINAL BI'!$K:$L,2,FALSE))</f>
        <v xml:space="preserve"> </v>
      </c>
      <c r="AE279" s="224"/>
      <c r="AF279" s="259" t="str">
        <f>+IF(AG279=""," ",VLOOKUP(AG279,Listas!$E$3:$F$12,2,FALSE))</f>
        <v xml:space="preserve"> </v>
      </c>
      <c r="AG279" s="225"/>
      <c r="AH279" s="252"/>
    </row>
    <row r="280" spans="1:34" s="146" customFormat="1" ht="78.75" hidden="1" customHeight="1">
      <c r="A280" s="195"/>
      <c r="B280" s="196"/>
      <c r="C280" s="197" t="s">
        <v>229</v>
      </c>
      <c r="D280" s="193" t="s">
        <v>230</v>
      </c>
      <c r="E280" s="193"/>
      <c r="F280" s="193"/>
      <c r="G280" s="193"/>
      <c r="H280" s="193"/>
      <c r="I280" s="204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4"/>
      <c r="W280" s="199"/>
      <c r="X280" s="199"/>
      <c r="Y280" s="199"/>
      <c r="Z280" s="199"/>
      <c r="AA280" s="199"/>
      <c r="AB280" s="223"/>
      <c r="AC280" s="261"/>
      <c r="AD280" s="259" t="str">
        <f>+IF(AE280=""," ",VLOOKUP(AE280,'PLAN DE CUENTAS FINAL BI'!$K:$L,2,FALSE))</f>
        <v xml:space="preserve"> </v>
      </c>
      <c r="AE280" s="224"/>
      <c r="AF280" s="259" t="str">
        <f>+IF(AG280=""," ",VLOOKUP(AG280,Listas!$E$3:$F$12,2,FALSE))</f>
        <v xml:space="preserve"> </v>
      </c>
      <c r="AG280" s="225"/>
      <c r="AH280" s="252"/>
    </row>
    <row r="281" spans="1:34" s="146" customFormat="1" ht="78.75" hidden="1" customHeight="1">
      <c r="A281" s="195"/>
      <c r="B281" s="196"/>
      <c r="C281" s="197" t="s">
        <v>229</v>
      </c>
      <c r="D281" s="193" t="s">
        <v>230</v>
      </c>
      <c r="E281" s="193"/>
      <c r="F281" s="193"/>
      <c r="G281" s="193"/>
      <c r="H281" s="193"/>
      <c r="I281" s="204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4"/>
      <c r="W281" s="199"/>
      <c r="X281" s="199"/>
      <c r="Y281" s="199"/>
      <c r="Z281" s="199"/>
      <c r="AA281" s="199"/>
      <c r="AB281" s="223"/>
      <c r="AC281" s="261"/>
      <c r="AD281" s="259" t="str">
        <f>+IF(AE281=""," ",VLOOKUP(AE281,'PLAN DE CUENTAS FINAL BI'!$K:$L,2,FALSE))</f>
        <v xml:space="preserve"> </v>
      </c>
      <c r="AE281" s="224"/>
      <c r="AF281" s="259" t="str">
        <f>+IF(AG281=""," ",VLOOKUP(AG281,Listas!$E$3:$F$12,2,FALSE))</f>
        <v xml:space="preserve"> </v>
      </c>
      <c r="AG281" s="225"/>
      <c r="AH281" s="252"/>
    </row>
    <row r="282" spans="1:34" s="146" customFormat="1" ht="78.75" hidden="1" customHeight="1">
      <c r="A282" s="195"/>
      <c r="B282" s="196"/>
      <c r="C282" s="197" t="s">
        <v>229</v>
      </c>
      <c r="D282" s="193" t="s">
        <v>230</v>
      </c>
      <c r="E282" s="193"/>
      <c r="F282" s="193"/>
      <c r="G282" s="193"/>
      <c r="H282" s="193"/>
      <c r="I282" s="204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4"/>
      <c r="W282" s="199"/>
      <c r="X282" s="199"/>
      <c r="Y282" s="199"/>
      <c r="Z282" s="199"/>
      <c r="AA282" s="199"/>
      <c r="AB282" s="223"/>
      <c r="AC282" s="261"/>
      <c r="AD282" s="259" t="str">
        <f>+IF(AE282=""," ",VLOOKUP(AE282,'PLAN DE CUENTAS FINAL BI'!$K:$L,2,FALSE))</f>
        <v xml:space="preserve"> </v>
      </c>
      <c r="AE282" s="224"/>
      <c r="AF282" s="259" t="str">
        <f>+IF(AG282=""," ",VLOOKUP(AG282,Listas!$E$3:$F$12,2,FALSE))</f>
        <v xml:space="preserve"> </v>
      </c>
      <c r="AG282" s="225"/>
      <c r="AH282" s="252"/>
    </row>
    <row r="283" spans="1:34" s="146" customFormat="1" ht="78.75" hidden="1" customHeight="1">
      <c r="A283" s="195"/>
      <c r="B283" s="196"/>
      <c r="C283" s="197" t="s">
        <v>229</v>
      </c>
      <c r="D283" s="193" t="s">
        <v>230</v>
      </c>
      <c r="E283" s="193"/>
      <c r="F283" s="193"/>
      <c r="G283" s="193"/>
      <c r="H283" s="193"/>
      <c r="I283" s="204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4"/>
      <c r="W283" s="199"/>
      <c r="X283" s="199"/>
      <c r="Y283" s="199"/>
      <c r="Z283" s="199"/>
      <c r="AA283" s="199"/>
      <c r="AB283" s="223"/>
      <c r="AC283" s="261"/>
      <c r="AD283" s="259" t="str">
        <f>+IF(AE283=""," ",VLOOKUP(AE283,'PLAN DE CUENTAS FINAL BI'!$K:$L,2,FALSE))</f>
        <v xml:space="preserve"> </v>
      </c>
      <c r="AE283" s="224"/>
      <c r="AF283" s="259" t="str">
        <f>+IF(AG283=""," ",VLOOKUP(AG283,Listas!$E$3:$F$12,2,FALSE))</f>
        <v xml:space="preserve"> </v>
      </c>
      <c r="AG283" s="225"/>
      <c r="AH283" s="252"/>
    </row>
    <row r="284" spans="1:34" s="146" customFormat="1" ht="78.75" hidden="1" customHeight="1">
      <c r="A284" s="195"/>
      <c r="B284" s="196"/>
      <c r="C284" s="197" t="s">
        <v>229</v>
      </c>
      <c r="D284" s="193" t="s">
        <v>230</v>
      </c>
      <c r="E284" s="193"/>
      <c r="F284" s="193"/>
      <c r="G284" s="193"/>
      <c r="H284" s="193"/>
      <c r="I284" s="204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4"/>
      <c r="W284" s="199"/>
      <c r="X284" s="199"/>
      <c r="Y284" s="199"/>
      <c r="Z284" s="199"/>
      <c r="AA284" s="199"/>
      <c r="AB284" s="223"/>
      <c r="AC284" s="261"/>
      <c r="AD284" s="259" t="str">
        <f>+IF(AE284=""," ",VLOOKUP(AE284,'PLAN DE CUENTAS FINAL BI'!$K:$L,2,FALSE))</f>
        <v xml:space="preserve"> </v>
      </c>
      <c r="AE284" s="224"/>
      <c r="AF284" s="259" t="str">
        <f>+IF(AG284=""," ",VLOOKUP(AG284,Listas!$E$3:$F$12,2,FALSE))</f>
        <v xml:space="preserve"> </v>
      </c>
      <c r="AG284" s="225"/>
      <c r="AH284" s="252"/>
    </row>
    <row r="285" spans="1:34" s="146" customFormat="1" ht="78.75" hidden="1" customHeight="1">
      <c r="A285" s="195"/>
      <c r="B285" s="196"/>
      <c r="C285" s="197" t="s">
        <v>229</v>
      </c>
      <c r="D285" s="193" t="s">
        <v>230</v>
      </c>
      <c r="E285" s="193"/>
      <c r="F285" s="193"/>
      <c r="G285" s="193"/>
      <c r="H285" s="193"/>
      <c r="I285" s="204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4"/>
      <c r="W285" s="199"/>
      <c r="X285" s="199"/>
      <c r="Y285" s="199"/>
      <c r="Z285" s="199"/>
      <c r="AA285" s="199"/>
      <c r="AB285" s="223"/>
      <c r="AC285" s="261"/>
      <c r="AD285" s="259" t="str">
        <f>+IF(AE285=""," ",VLOOKUP(AE285,'PLAN DE CUENTAS FINAL BI'!$K:$L,2,FALSE))</f>
        <v xml:space="preserve"> </v>
      </c>
      <c r="AE285" s="224"/>
      <c r="AF285" s="259" t="str">
        <f>+IF(AG285=""," ",VLOOKUP(AG285,Listas!$E$3:$F$12,2,FALSE))</f>
        <v xml:space="preserve"> </v>
      </c>
      <c r="AG285" s="225"/>
      <c r="AH285" s="252"/>
    </row>
    <row r="286" spans="1:34" s="146" customFormat="1" ht="78.75" hidden="1" customHeight="1">
      <c r="A286" s="195"/>
      <c r="B286" s="196"/>
      <c r="C286" s="197" t="s">
        <v>229</v>
      </c>
      <c r="D286" s="193" t="s">
        <v>230</v>
      </c>
      <c r="E286" s="193"/>
      <c r="F286" s="193"/>
      <c r="G286" s="193"/>
      <c r="H286" s="193"/>
      <c r="I286" s="204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4"/>
      <c r="W286" s="199"/>
      <c r="X286" s="199"/>
      <c r="Y286" s="199"/>
      <c r="Z286" s="199"/>
      <c r="AA286" s="199"/>
      <c r="AB286" s="223"/>
      <c r="AC286" s="261"/>
      <c r="AD286" s="259" t="str">
        <f>+IF(AE286=""," ",VLOOKUP(AE286,'PLAN DE CUENTAS FINAL BI'!$K:$L,2,FALSE))</f>
        <v xml:space="preserve"> </v>
      </c>
      <c r="AE286" s="224"/>
      <c r="AF286" s="259" t="str">
        <f>+IF(AG286=""," ",VLOOKUP(AG286,Listas!$E$3:$F$12,2,FALSE))</f>
        <v xml:space="preserve"> </v>
      </c>
      <c r="AG286" s="225"/>
      <c r="AH286" s="252"/>
    </row>
    <row r="287" spans="1:34" s="146" customFormat="1" ht="78.75" hidden="1" customHeight="1">
      <c r="A287" s="195"/>
      <c r="B287" s="196"/>
      <c r="C287" s="197" t="s">
        <v>229</v>
      </c>
      <c r="D287" s="193" t="s">
        <v>230</v>
      </c>
      <c r="E287" s="193"/>
      <c r="F287" s="193"/>
      <c r="G287" s="193"/>
      <c r="H287" s="193"/>
      <c r="I287" s="204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4"/>
      <c r="W287" s="199"/>
      <c r="X287" s="199"/>
      <c r="Y287" s="199"/>
      <c r="Z287" s="199"/>
      <c r="AA287" s="199"/>
      <c r="AB287" s="223"/>
      <c r="AC287" s="261"/>
      <c r="AD287" s="259" t="str">
        <f>+IF(AE287=""," ",VLOOKUP(AE287,'PLAN DE CUENTAS FINAL BI'!$K:$L,2,FALSE))</f>
        <v xml:space="preserve"> </v>
      </c>
      <c r="AE287" s="224"/>
      <c r="AF287" s="259" t="str">
        <f>+IF(AG287=""," ",VLOOKUP(AG287,Listas!$E$3:$F$12,2,FALSE))</f>
        <v xml:space="preserve"> </v>
      </c>
      <c r="AG287" s="225"/>
      <c r="AH287" s="252"/>
    </row>
    <row r="288" spans="1:34" s="146" customFormat="1" ht="78.75" hidden="1" customHeight="1">
      <c r="A288" s="195"/>
      <c r="B288" s="196"/>
      <c r="C288" s="197" t="s">
        <v>231</v>
      </c>
      <c r="D288" s="193" t="s">
        <v>232</v>
      </c>
      <c r="E288" s="193"/>
      <c r="F288" s="193"/>
      <c r="G288" s="193"/>
      <c r="H288" s="193"/>
      <c r="I288" s="204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4"/>
      <c r="W288" s="199"/>
      <c r="X288" s="199"/>
      <c r="Y288" s="199"/>
      <c r="Z288" s="199"/>
      <c r="AA288" s="199"/>
      <c r="AB288" s="223"/>
      <c r="AC288" s="261"/>
      <c r="AD288" s="259" t="str">
        <f>+IF(AE288=""," ",VLOOKUP(AE288,'PLAN DE CUENTAS FINAL BI'!$K:$L,2,FALSE))</f>
        <v xml:space="preserve"> </v>
      </c>
      <c r="AE288" s="224"/>
      <c r="AF288" s="259" t="str">
        <f>+IF(AG288=""," ",VLOOKUP(AG288,Listas!$E$3:$F$12,2,FALSE))</f>
        <v xml:space="preserve"> </v>
      </c>
      <c r="AG288" s="225"/>
      <c r="AH288" s="252"/>
    </row>
    <row r="289" spans="1:34" s="146" customFormat="1" ht="78.75" hidden="1" customHeight="1">
      <c r="A289" s="195"/>
      <c r="B289" s="196"/>
      <c r="C289" s="197" t="s">
        <v>231</v>
      </c>
      <c r="D289" s="193" t="s">
        <v>232</v>
      </c>
      <c r="E289" s="193"/>
      <c r="F289" s="193"/>
      <c r="G289" s="193"/>
      <c r="H289" s="193"/>
      <c r="I289" s="204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4"/>
      <c r="W289" s="199"/>
      <c r="X289" s="199"/>
      <c r="Y289" s="199"/>
      <c r="Z289" s="199"/>
      <c r="AA289" s="199"/>
      <c r="AB289" s="223"/>
      <c r="AC289" s="261"/>
      <c r="AD289" s="259" t="str">
        <f>+IF(AE289=""," ",VLOOKUP(AE289,'PLAN DE CUENTAS FINAL BI'!$K:$L,2,FALSE))</f>
        <v xml:space="preserve"> </v>
      </c>
      <c r="AE289" s="224"/>
      <c r="AF289" s="259" t="str">
        <f>+IF(AG289=""," ",VLOOKUP(AG289,Listas!$E$3:$F$12,2,FALSE))</f>
        <v xml:space="preserve"> </v>
      </c>
      <c r="AG289" s="225"/>
      <c r="AH289" s="252"/>
    </row>
    <row r="290" spans="1:34" s="146" customFormat="1" ht="78.75" hidden="1" customHeight="1">
      <c r="A290" s="195"/>
      <c r="B290" s="196"/>
      <c r="C290" s="197" t="s">
        <v>231</v>
      </c>
      <c r="D290" s="193" t="s">
        <v>232</v>
      </c>
      <c r="E290" s="193"/>
      <c r="F290" s="193"/>
      <c r="G290" s="193"/>
      <c r="H290" s="193"/>
      <c r="I290" s="204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4"/>
      <c r="W290" s="199"/>
      <c r="X290" s="199"/>
      <c r="Y290" s="199"/>
      <c r="Z290" s="199"/>
      <c r="AA290" s="199"/>
      <c r="AB290" s="223"/>
      <c r="AC290" s="261"/>
      <c r="AD290" s="259" t="str">
        <f>+IF(AE290=""," ",VLOOKUP(AE290,'PLAN DE CUENTAS FINAL BI'!$K:$L,2,FALSE))</f>
        <v xml:space="preserve"> </v>
      </c>
      <c r="AE290" s="224"/>
      <c r="AF290" s="259" t="str">
        <f>+IF(AG290=""," ",VLOOKUP(AG290,Listas!$E$3:$F$12,2,FALSE))</f>
        <v xml:space="preserve"> </v>
      </c>
      <c r="AG290" s="225"/>
      <c r="AH290" s="252"/>
    </row>
    <row r="291" spans="1:34" s="146" customFormat="1" ht="78.75" hidden="1" customHeight="1">
      <c r="A291" s="195"/>
      <c r="B291" s="196"/>
      <c r="C291" s="197" t="s">
        <v>231</v>
      </c>
      <c r="D291" s="193" t="s">
        <v>232</v>
      </c>
      <c r="E291" s="193"/>
      <c r="F291" s="193"/>
      <c r="G291" s="193"/>
      <c r="H291" s="193"/>
      <c r="I291" s="204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4"/>
      <c r="W291" s="199"/>
      <c r="X291" s="199"/>
      <c r="Y291" s="199"/>
      <c r="Z291" s="199"/>
      <c r="AA291" s="199"/>
      <c r="AB291" s="223"/>
      <c r="AC291" s="261"/>
      <c r="AD291" s="259" t="str">
        <f>+IF(AE291=""," ",VLOOKUP(AE291,'PLAN DE CUENTAS FINAL BI'!$K:$L,2,FALSE))</f>
        <v xml:space="preserve"> </v>
      </c>
      <c r="AE291" s="224"/>
      <c r="AF291" s="259" t="str">
        <f>+IF(AG291=""," ",VLOOKUP(AG291,Listas!$E$3:$F$12,2,FALSE))</f>
        <v xml:space="preserve"> </v>
      </c>
      <c r="AG291" s="225"/>
      <c r="AH291" s="252"/>
    </row>
    <row r="292" spans="1:34" s="146" customFormat="1" ht="78.75" hidden="1" customHeight="1">
      <c r="A292" s="195"/>
      <c r="B292" s="196"/>
      <c r="C292" s="197" t="s">
        <v>231</v>
      </c>
      <c r="D292" s="193" t="s">
        <v>232</v>
      </c>
      <c r="E292" s="193"/>
      <c r="F292" s="193"/>
      <c r="G292" s="193"/>
      <c r="H292" s="193"/>
      <c r="I292" s="204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4"/>
      <c r="W292" s="199"/>
      <c r="X292" s="199"/>
      <c r="Y292" s="199"/>
      <c r="Z292" s="199"/>
      <c r="AA292" s="199"/>
      <c r="AB292" s="223"/>
      <c r="AC292" s="261"/>
      <c r="AD292" s="259" t="str">
        <f>+IF(AE292=""," ",VLOOKUP(AE292,'PLAN DE CUENTAS FINAL BI'!$K:$L,2,FALSE))</f>
        <v xml:space="preserve"> </v>
      </c>
      <c r="AE292" s="224"/>
      <c r="AF292" s="259" t="str">
        <f>+IF(AG292=""," ",VLOOKUP(AG292,Listas!$E$3:$F$12,2,FALSE))</f>
        <v xml:space="preserve"> </v>
      </c>
      <c r="AG292" s="225"/>
      <c r="AH292" s="252"/>
    </row>
    <row r="293" spans="1:34" s="146" customFormat="1" ht="78.75" hidden="1" customHeight="1">
      <c r="A293" s="195"/>
      <c r="B293" s="196"/>
      <c r="C293" s="197" t="s">
        <v>231</v>
      </c>
      <c r="D293" s="193" t="s">
        <v>232</v>
      </c>
      <c r="E293" s="193"/>
      <c r="F293" s="193"/>
      <c r="G293" s="193"/>
      <c r="H293" s="193"/>
      <c r="I293" s="204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4"/>
      <c r="W293" s="199"/>
      <c r="X293" s="199"/>
      <c r="Y293" s="199"/>
      <c r="Z293" s="199"/>
      <c r="AA293" s="199"/>
      <c r="AB293" s="223"/>
      <c r="AC293" s="261"/>
      <c r="AD293" s="259" t="str">
        <f>+IF(AE293=""," ",VLOOKUP(AE293,'PLAN DE CUENTAS FINAL BI'!$K:$L,2,FALSE))</f>
        <v xml:space="preserve"> </v>
      </c>
      <c r="AE293" s="224"/>
      <c r="AF293" s="259" t="str">
        <f>+IF(AG293=""," ",VLOOKUP(AG293,Listas!$E$3:$F$12,2,FALSE))</f>
        <v xml:space="preserve"> </v>
      </c>
      <c r="AG293" s="225"/>
      <c r="AH293" s="252"/>
    </row>
    <row r="294" spans="1:34" s="146" customFormat="1" ht="78.75" hidden="1" customHeight="1">
      <c r="A294" s="195"/>
      <c r="B294" s="196"/>
      <c r="C294" s="197" t="s">
        <v>231</v>
      </c>
      <c r="D294" s="193" t="s">
        <v>232</v>
      </c>
      <c r="E294" s="193"/>
      <c r="F294" s="193"/>
      <c r="G294" s="193"/>
      <c r="H294" s="193"/>
      <c r="I294" s="204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4"/>
      <c r="W294" s="199"/>
      <c r="X294" s="199"/>
      <c r="Y294" s="199"/>
      <c r="Z294" s="199"/>
      <c r="AA294" s="199"/>
      <c r="AB294" s="223"/>
      <c r="AC294" s="261"/>
      <c r="AD294" s="259" t="str">
        <f>+IF(AE294=""," ",VLOOKUP(AE294,'PLAN DE CUENTAS FINAL BI'!$K:$L,2,FALSE))</f>
        <v xml:space="preserve"> </v>
      </c>
      <c r="AE294" s="224"/>
      <c r="AF294" s="259" t="str">
        <f>+IF(AG294=""," ",VLOOKUP(AG294,Listas!$E$3:$F$12,2,FALSE))</f>
        <v xml:space="preserve"> </v>
      </c>
      <c r="AG294" s="225"/>
      <c r="AH294" s="252"/>
    </row>
    <row r="295" spans="1:34" s="146" customFormat="1" ht="78.75" hidden="1" customHeight="1">
      <c r="A295" s="195"/>
      <c r="B295" s="196"/>
      <c r="C295" s="197" t="s">
        <v>231</v>
      </c>
      <c r="D295" s="193" t="s">
        <v>232</v>
      </c>
      <c r="E295" s="193"/>
      <c r="F295" s="193"/>
      <c r="G295" s="193"/>
      <c r="H295" s="193"/>
      <c r="I295" s="204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4"/>
      <c r="W295" s="199"/>
      <c r="X295" s="199"/>
      <c r="Y295" s="199"/>
      <c r="Z295" s="199"/>
      <c r="AA295" s="199"/>
      <c r="AB295" s="223"/>
      <c r="AC295" s="261"/>
      <c r="AD295" s="259" t="str">
        <f>+IF(AE295=""," ",VLOOKUP(AE295,'PLAN DE CUENTAS FINAL BI'!$K:$L,2,FALSE))</f>
        <v xml:space="preserve"> </v>
      </c>
      <c r="AE295" s="224"/>
      <c r="AF295" s="259" t="str">
        <f>+IF(AG295=""," ",VLOOKUP(AG295,Listas!$E$3:$F$12,2,FALSE))</f>
        <v xml:space="preserve"> </v>
      </c>
      <c r="AG295" s="225"/>
      <c r="AH295" s="252"/>
    </row>
    <row r="296" spans="1:34" s="146" customFormat="1" ht="78.75" hidden="1" customHeight="1">
      <c r="A296" s="195"/>
      <c r="B296" s="196"/>
      <c r="C296" s="197" t="s">
        <v>231</v>
      </c>
      <c r="D296" s="193" t="s">
        <v>232</v>
      </c>
      <c r="E296" s="193"/>
      <c r="F296" s="193"/>
      <c r="G296" s="193"/>
      <c r="H296" s="193"/>
      <c r="I296" s="204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4"/>
      <c r="W296" s="199"/>
      <c r="X296" s="199"/>
      <c r="Y296" s="199"/>
      <c r="Z296" s="199"/>
      <c r="AA296" s="199"/>
      <c r="AB296" s="223"/>
      <c r="AC296" s="261"/>
      <c r="AD296" s="259" t="str">
        <f>+IF(AE296=""," ",VLOOKUP(AE296,'PLAN DE CUENTAS FINAL BI'!$K:$L,2,FALSE))</f>
        <v xml:space="preserve"> </v>
      </c>
      <c r="AE296" s="224"/>
      <c r="AF296" s="259" t="str">
        <f>+IF(AG296=""," ",VLOOKUP(AG296,Listas!$E$3:$F$12,2,FALSE))</f>
        <v xml:space="preserve"> </v>
      </c>
      <c r="AG296" s="225"/>
      <c r="AH296" s="252"/>
    </row>
    <row r="297" spans="1:34" s="146" customFormat="1" ht="78.75" hidden="1" customHeight="1">
      <c r="A297" s="195"/>
      <c r="B297" s="196"/>
      <c r="C297" s="197" t="s">
        <v>231</v>
      </c>
      <c r="D297" s="193" t="s">
        <v>232</v>
      </c>
      <c r="E297" s="193"/>
      <c r="F297" s="193"/>
      <c r="G297" s="193"/>
      <c r="H297" s="193"/>
      <c r="I297" s="204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4"/>
      <c r="W297" s="199"/>
      <c r="X297" s="199"/>
      <c r="Y297" s="199"/>
      <c r="Z297" s="199"/>
      <c r="AA297" s="199"/>
      <c r="AB297" s="223"/>
      <c r="AC297" s="261"/>
      <c r="AD297" s="259" t="str">
        <f>+IF(AE297=""," ",VLOOKUP(AE297,'PLAN DE CUENTAS FINAL BI'!$K:$L,2,FALSE))</f>
        <v xml:space="preserve"> </v>
      </c>
      <c r="AE297" s="224"/>
      <c r="AF297" s="259" t="str">
        <f>+IF(AG297=""," ",VLOOKUP(AG297,Listas!$E$3:$F$12,2,FALSE))</f>
        <v xml:space="preserve"> </v>
      </c>
      <c r="AG297" s="225"/>
      <c r="AH297" s="252"/>
    </row>
    <row r="298" spans="1:34" s="146" customFormat="1" ht="78.75" hidden="1" customHeight="1">
      <c r="A298" s="195"/>
      <c r="B298" s="196"/>
      <c r="C298" s="197" t="s">
        <v>231</v>
      </c>
      <c r="D298" s="193" t="s">
        <v>232</v>
      </c>
      <c r="E298" s="193"/>
      <c r="F298" s="193"/>
      <c r="G298" s="193"/>
      <c r="H298" s="193"/>
      <c r="I298" s="204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4"/>
      <c r="W298" s="199"/>
      <c r="X298" s="199"/>
      <c r="Y298" s="199"/>
      <c r="Z298" s="199"/>
      <c r="AA298" s="199"/>
      <c r="AB298" s="223"/>
      <c r="AC298" s="261"/>
      <c r="AD298" s="259" t="str">
        <f>+IF(AE298=""," ",VLOOKUP(AE298,'PLAN DE CUENTAS FINAL BI'!$K:$L,2,FALSE))</f>
        <v xml:space="preserve"> </v>
      </c>
      <c r="AE298" s="224"/>
      <c r="AF298" s="259" t="str">
        <f>+IF(AG298=""," ",VLOOKUP(AG298,Listas!$E$3:$F$12,2,FALSE))</f>
        <v xml:space="preserve"> </v>
      </c>
      <c r="AG298" s="225"/>
      <c r="AH298" s="252"/>
    </row>
    <row r="299" spans="1:34" s="146" customFormat="1" ht="78.75" hidden="1" customHeight="1">
      <c r="A299" s="195"/>
      <c r="B299" s="196"/>
      <c r="C299" s="197" t="s">
        <v>231</v>
      </c>
      <c r="D299" s="193" t="s">
        <v>232</v>
      </c>
      <c r="E299" s="193"/>
      <c r="F299" s="193"/>
      <c r="G299" s="193"/>
      <c r="H299" s="193"/>
      <c r="I299" s="204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4"/>
      <c r="W299" s="199"/>
      <c r="X299" s="199"/>
      <c r="Y299" s="199"/>
      <c r="Z299" s="199"/>
      <c r="AA299" s="199"/>
      <c r="AB299" s="223"/>
      <c r="AC299" s="261"/>
      <c r="AD299" s="259" t="str">
        <f>+IF(AE299=""," ",VLOOKUP(AE299,'PLAN DE CUENTAS FINAL BI'!$K:$L,2,FALSE))</f>
        <v xml:space="preserve"> </v>
      </c>
      <c r="AE299" s="224"/>
      <c r="AF299" s="259" t="str">
        <f>+IF(AG299=""," ",VLOOKUP(AG299,Listas!$E$3:$F$12,2,FALSE))</f>
        <v xml:space="preserve"> </v>
      </c>
      <c r="AG299" s="225"/>
      <c r="AH299" s="252"/>
    </row>
    <row r="300" spans="1:34" s="146" customFormat="1" ht="78.75" hidden="1" customHeight="1">
      <c r="A300" s="195"/>
      <c r="B300" s="196"/>
      <c r="C300" s="197" t="s">
        <v>231</v>
      </c>
      <c r="D300" s="193" t="s">
        <v>232</v>
      </c>
      <c r="E300" s="193"/>
      <c r="F300" s="193"/>
      <c r="G300" s="193"/>
      <c r="H300" s="193"/>
      <c r="I300" s="204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4"/>
      <c r="W300" s="199"/>
      <c r="X300" s="199"/>
      <c r="Y300" s="199"/>
      <c r="Z300" s="199"/>
      <c r="AA300" s="199"/>
      <c r="AB300" s="223"/>
      <c r="AC300" s="261"/>
      <c r="AD300" s="259" t="str">
        <f>+IF(AE300=""," ",VLOOKUP(AE300,'PLAN DE CUENTAS FINAL BI'!$K:$L,2,FALSE))</f>
        <v xml:space="preserve"> </v>
      </c>
      <c r="AE300" s="224"/>
      <c r="AF300" s="259" t="str">
        <f>+IF(AG300=""," ",VLOOKUP(AG300,Listas!$E$3:$F$12,2,FALSE))</f>
        <v xml:space="preserve"> </v>
      </c>
      <c r="AG300" s="225"/>
      <c r="AH300" s="252"/>
    </row>
    <row r="301" spans="1:34" s="146" customFormat="1" ht="78.75" hidden="1" customHeight="1">
      <c r="A301" s="195"/>
      <c r="B301" s="196"/>
      <c r="C301" s="197" t="s">
        <v>231</v>
      </c>
      <c r="D301" s="193" t="s">
        <v>232</v>
      </c>
      <c r="E301" s="193"/>
      <c r="F301" s="193"/>
      <c r="G301" s="193"/>
      <c r="H301" s="193"/>
      <c r="I301" s="204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4"/>
      <c r="W301" s="199"/>
      <c r="X301" s="199"/>
      <c r="Y301" s="199"/>
      <c r="Z301" s="199"/>
      <c r="AA301" s="199"/>
      <c r="AB301" s="223"/>
      <c r="AC301" s="261"/>
      <c r="AD301" s="259" t="str">
        <f>+IF(AE301=""," ",VLOOKUP(AE301,'PLAN DE CUENTAS FINAL BI'!$K:$L,2,FALSE))</f>
        <v xml:space="preserve"> </v>
      </c>
      <c r="AE301" s="224"/>
      <c r="AF301" s="259" t="str">
        <f>+IF(AG301=""," ",VLOOKUP(AG301,Listas!$E$3:$F$12,2,FALSE))</f>
        <v xml:space="preserve"> </v>
      </c>
      <c r="AG301" s="225"/>
      <c r="AH301" s="252"/>
    </row>
    <row r="302" spans="1:34" s="146" customFormat="1" ht="78.75" hidden="1" customHeight="1">
      <c r="A302" s="195"/>
      <c r="B302" s="196"/>
      <c r="C302" s="197" t="s">
        <v>231</v>
      </c>
      <c r="D302" s="193" t="s">
        <v>232</v>
      </c>
      <c r="E302" s="193"/>
      <c r="F302" s="193"/>
      <c r="G302" s="193"/>
      <c r="H302" s="193"/>
      <c r="I302" s="204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4"/>
      <c r="W302" s="199"/>
      <c r="X302" s="199"/>
      <c r="Y302" s="199"/>
      <c r="Z302" s="199"/>
      <c r="AA302" s="199"/>
      <c r="AB302" s="223"/>
      <c r="AC302" s="261"/>
      <c r="AD302" s="259" t="str">
        <f>+IF(AE302=""," ",VLOOKUP(AE302,'PLAN DE CUENTAS FINAL BI'!$K:$L,2,FALSE))</f>
        <v xml:space="preserve"> </v>
      </c>
      <c r="AE302" s="224"/>
      <c r="AF302" s="259" t="str">
        <f>+IF(AG302=""," ",VLOOKUP(AG302,Listas!$E$3:$F$12,2,FALSE))</f>
        <v xml:space="preserve"> </v>
      </c>
      <c r="AG302" s="225"/>
      <c r="AH302" s="252"/>
    </row>
    <row r="303" spans="1:34" s="146" customFormat="1" ht="78.75" hidden="1" customHeight="1">
      <c r="A303" s="195"/>
      <c r="B303" s="196"/>
      <c r="C303" s="197" t="s">
        <v>231</v>
      </c>
      <c r="D303" s="193" t="s">
        <v>232</v>
      </c>
      <c r="E303" s="193"/>
      <c r="F303" s="193"/>
      <c r="G303" s="193"/>
      <c r="H303" s="193"/>
      <c r="I303" s="204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4"/>
      <c r="W303" s="199"/>
      <c r="X303" s="199"/>
      <c r="Y303" s="199"/>
      <c r="Z303" s="199"/>
      <c r="AA303" s="199"/>
      <c r="AB303" s="223"/>
      <c r="AC303" s="261"/>
      <c r="AD303" s="259" t="str">
        <f>+IF(AE303=""," ",VLOOKUP(AE303,'PLAN DE CUENTAS FINAL BI'!$K:$L,2,FALSE))</f>
        <v xml:space="preserve"> </v>
      </c>
      <c r="AE303" s="224"/>
      <c r="AF303" s="259" t="str">
        <f>+IF(AG303=""," ",VLOOKUP(AG303,Listas!$E$3:$F$12,2,FALSE))</f>
        <v xml:space="preserve"> </v>
      </c>
      <c r="AG303" s="225"/>
      <c r="AH303" s="252"/>
    </row>
    <row r="304" spans="1:34" s="146" customFormat="1" ht="78.75" hidden="1" customHeight="1">
      <c r="A304" s="195"/>
      <c r="B304" s="196"/>
      <c r="C304" s="197" t="s">
        <v>231</v>
      </c>
      <c r="D304" s="193" t="s">
        <v>232</v>
      </c>
      <c r="E304" s="193"/>
      <c r="F304" s="193"/>
      <c r="G304" s="193"/>
      <c r="H304" s="193"/>
      <c r="I304" s="204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4"/>
      <c r="W304" s="199"/>
      <c r="X304" s="199"/>
      <c r="Y304" s="199"/>
      <c r="Z304" s="199"/>
      <c r="AA304" s="199"/>
      <c r="AB304" s="223"/>
      <c r="AC304" s="261"/>
      <c r="AD304" s="259" t="str">
        <f>+IF(AE304=""," ",VLOOKUP(AE304,'PLAN DE CUENTAS FINAL BI'!$K:$L,2,FALSE))</f>
        <v xml:space="preserve"> </v>
      </c>
      <c r="AE304" s="224"/>
      <c r="AF304" s="259" t="str">
        <f>+IF(AG304=""," ",VLOOKUP(AG304,Listas!$E$3:$F$12,2,FALSE))</f>
        <v xml:space="preserve"> </v>
      </c>
      <c r="AG304" s="225"/>
      <c r="AH304" s="252"/>
    </row>
    <row r="305" spans="1:34" s="146" customFormat="1" ht="78.75" hidden="1" customHeight="1">
      <c r="A305" s="195"/>
      <c r="B305" s="196"/>
      <c r="C305" s="197" t="s">
        <v>231</v>
      </c>
      <c r="D305" s="193" t="s">
        <v>232</v>
      </c>
      <c r="E305" s="193"/>
      <c r="F305" s="193"/>
      <c r="G305" s="193"/>
      <c r="H305" s="193"/>
      <c r="I305" s="204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4"/>
      <c r="W305" s="199"/>
      <c r="X305" s="199"/>
      <c r="Y305" s="199"/>
      <c r="Z305" s="199"/>
      <c r="AA305" s="199"/>
      <c r="AB305" s="223"/>
      <c r="AC305" s="261"/>
      <c r="AD305" s="259" t="str">
        <f>+IF(AE305=""," ",VLOOKUP(AE305,'PLAN DE CUENTAS FINAL BI'!$K:$L,2,FALSE))</f>
        <v xml:space="preserve"> </v>
      </c>
      <c r="AE305" s="224"/>
      <c r="AF305" s="259" t="str">
        <f>+IF(AG305=""," ",VLOOKUP(AG305,Listas!$E$3:$F$12,2,FALSE))</f>
        <v xml:space="preserve"> </v>
      </c>
      <c r="AG305" s="225"/>
      <c r="AH305" s="252"/>
    </row>
    <row r="306" spans="1:34" s="146" customFormat="1" ht="78.75" hidden="1" customHeight="1">
      <c r="A306" s="195"/>
      <c r="B306" s="196"/>
      <c r="C306" s="197" t="s">
        <v>231</v>
      </c>
      <c r="D306" s="193" t="s">
        <v>232</v>
      </c>
      <c r="E306" s="193"/>
      <c r="F306" s="193"/>
      <c r="G306" s="193"/>
      <c r="H306" s="193"/>
      <c r="I306" s="204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4"/>
      <c r="W306" s="199"/>
      <c r="X306" s="199"/>
      <c r="Y306" s="199"/>
      <c r="Z306" s="199"/>
      <c r="AA306" s="199"/>
      <c r="AB306" s="223"/>
      <c r="AC306" s="261"/>
      <c r="AD306" s="259" t="str">
        <f>+IF(AE306=""," ",VLOOKUP(AE306,'PLAN DE CUENTAS FINAL BI'!$K:$L,2,FALSE))</f>
        <v xml:space="preserve"> </v>
      </c>
      <c r="AE306" s="224"/>
      <c r="AF306" s="259" t="str">
        <f>+IF(AG306=""," ",VLOOKUP(AG306,Listas!$E$3:$F$12,2,FALSE))</f>
        <v xml:space="preserve"> </v>
      </c>
      <c r="AG306" s="225"/>
      <c r="AH306" s="252"/>
    </row>
    <row r="307" spans="1:34" s="146" customFormat="1" ht="78.75" hidden="1" customHeight="1">
      <c r="A307" s="195"/>
      <c r="B307" s="196"/>
      <c r="C307" s="197" t="s">
        <v>231</v>
      </c>
      <c r="D307" s="193" t="s">
        <v>232</v>
      </c>
      <c r="E307" s="193"/>
      <c r="F307" s="193"/>
      <c r="G307" s="193"/>
      <c r="H307" s="193"/>
      <c r="I307" s="204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4"/>
      <c r="W307" s="199"/>
      <c r="X307" s="199"/>
      <c r="Y307" s="199"/>
      <c r="Z307" s="199"/>
      <c r="AA307" s="199"/>
      <c r="AB307" s="223"/>
      <c r="AC307" s="261"/>
      <c r="AD307" s="259" t="str">
        <f>+IF(AE307=""," ",VLOOKUP(AE307,'PLAN DE CUENTAS FINAL BI'!$K:$L,2,FALSE))</f>
        <v xml:space="preserve"> </v>
      </c>
      <c r="AE307" s="224"/>
      <c r="AF307" s="259" t="str">
        <f>+IF(AG307=""," ",VLOOKUP(AG307,Listas!$E$3:$F$12,2,FALSE))</f>
        <v xml:space="preserve"> </v>
      </c>
      <c r="AG307" s="225"/>
      <c r="AH307" s="252"/>
    </row>
    <row r="308" spans="1:34" s="146" customFormat="1" ht="78.75" hidden="1" customHeight="1">
      <c r="A308" s="195"/>
      <c r="B308" s="196"/>
      <c r="C308" s="197" t="s">
        <v>233</v>
      </c>
      <c r="D308" s="193" t="s">
        <v>234</v>
      </c>
      <c r="E308" s="193"/>
      <c r="F308" s="193"/>
      <c r="G308" s="193"/>
      <c r="H308" s="193"/>
      <c r="I308" s="204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4"/>
      <c r="W308" s="209"/>
      <c r="X308" s="210"/>
      <c r="Y308" s="206"/>
      <c r="Z308" s="206"/>
      <c r="AA308" s="206"/>
      <c r="AB308" s="223"/>
      <c r="AC308" s="261"/>
      <c r="AD308" s="259" t="str">
        <f>+IF(AE308=""," ",VLOOKUP(AE308,'PLAN DE CUENTAS FINAL BI'!$K:$L,2,FALSE))</f>
        <v xml:space="preserve"> </v>
      </c>
      <c r="AE308" s="224"/>
      <c r="AF308" s="259" t="str">
        <f>+IF(AG308=""," ",VLOOKUP(AG308,Listas!$E$3:$F$12,2,FALSE))</f>
        <v xml:space="preserve"> </v>
      </c>
      <c r="AG308" s="225"/>
      <c r="AH308" s="252"/>
    </row>
    <row r="309" spans="1:34" s="146" customFormat="1" ht="78.75" hidden="1" customHeight="1">
      <c r="A309" s="195"/>
      <c r="B309" s="196"/>
      <c r="C309" s="197" t="s">
        <v>233</v>
      </c>
      <c r="D309" s="193" t="s">
        <v>234</v>
      </c>
      <c r="E309" s="193"/>
      <c r="F309" s="193"/>
      <c r="G309" s="193"/>
      <c r="H309" s="193"/>
      <c r="I309" s="204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4"/>
      <c r="W309" s="209"/>
      <c r="X309" s="210"/>
      <c r="Y309" s="206"/>
      <c r="Z309" s="206"/>
      <c r="AA309" s="206"/>
      <c r="AB309" s="223"/>
      <c r="AC309" s="261"/>
      <c r="AD309" s="259" t="str">
        <f>+IF(AE309=""," ",VLOOKUP(AE309,'PLAN DE CUENTAS FINAL BI'!$K:$L,2,FALSE))</f>
        <v xml:space="preserve"> </v>
      </c>
      <c r="AE309" s="224"/>
      <c r="AF309" s="259" t="str">
        <f>+IF(AG309=""," ",VLOOKUP(AG309,Listas!$E$3:$F$12,2,FALSE))</f>
        <v xml:space="preserve"> </v>
      </c>
      <c r="AG309" s="225"/>
      <c r="AH309" s="252"/>
    </row>
    <row r="310" spans="1:34" s="146" customFormat="1" ht="78.75" hidden="1" customHeight="1">
      <c r="A310" s="195"/>
      <c r="B310" s="196"/>
      <c r="C310" s="197" t="s">
        <v>233</v>
      </c>
      <c r="D310" s="193" t="s">
        <v>234</v>
      </c>
      <c r="E310" s="193"/>
      <c r="F310" s="193"/>
      <c r="G310" s="193"/>
      <c r="H310" s="193"/>
      <c r="I310" s="204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4"/>
      <c r="W310" s="199"/>
      <c r="X310" s="199"/>
      <c r="Y310" s="199"/>
      <c r="Z310" s="199"/>
      <c r="AA310" s="199"/>
      <c r="AB310" s="223"/>
      <c r="AC310" s="261"/>
      <c r="AD310" s="259" t="str">
        <f>+IF(AE310=""," ",VLOOKUP(AE310,'PLAN DE CUENTAS FINAL BI'!$K:$L,2,FALSE))</f>
        <v xml:space="preserve"> </v>
      </c>
      <c r="AE310" s="224"/>
      <c r="AF310" s="259" t="str">
        <f>+IF(AG310=""," ",VLOOKUP(AG310,Listas!$E$3:$F$12,2,FALSE))</f>
        <v xml:space="preserve"> </v>
      </c>
      <c r="AG310" s="225"/>
      <c r="AH310" s="252"/>
    </row>
    <row r="311" spans="1:34" s="146" customFormat="1" ht="78.75" hidden="1" customHeight="1">
      <c r="A311" s="195"/>
      <c r="B311" s="196"/>
      <c r="C311" s="197" t="s">
        <v>233</v>
      </c>
      <c r="D311" s="193" t="s">
        <v>234</v>
      </c>
      <c r="E311" s="193"/>
      <c r="F311" s="193"/>
      <c r="G311" s="193"/>
      <c r="H311" s="193"/>
      <c r="I311" s="211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4"/>
      <c r="W311" s="199"/>
      <c r="X311" s="199"/>
      <c r="Y311" s="199"/>
      <c r="Z311" s="199"/>
      <c r="AA311" s="199"/>
      <c r="AB311" s="223"/>
      <c r="AC311" s="261"/>
      <c r="AD311" s="259" t="str">
        <f>+IF(AE311=""," ",VLOOKUP(AE311,'PLAN DE CUENTAS FINAL BI'!$K:$L,2,FALSE))</f>
        <v xml:space="preserve"> </v>
      </c>
      <c r="AE311" s="224"/>
      <c r="AF311" s="259" t="str">
        <f>+IF(AG311=""," ",VLOOKUP(AG311,Listas!$E$3:$F$12,2,FALSE))</f>
        <v xml:space="preserve"> </v>
      </c>
      <c r="AG311" s="225"/>
      <c r="AH311" s="252"/>
    </row>
    <row r="312" spans="1:34" s="146" customFormat="1" ht="78.75" hidden="1" customHeight="1">
      <c r="A312" s="195"/>
      <c r="B312" s="196"/>
      <c r="C312" s="197" t="s">
        <v>233</v>
      </c>
      <c r="D312" s="193" t="s">
        <v>234</v>
      </c>
      <c r="E312" s="193"/>
      <c r="F312" s="193"/>
      <c r="G312" s="193"/>
      <c r="H312" s="193"/>
      <c r="I312" s="211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4"/>
      <c r="W312" s="199"/>
      <c r="X312" s="199"/>
      <c r="Y312" s="199"/>
      <c r="Z312" s="199"/>
      <c r="AA312" s="199"/>
      <c r="AB312" s="223"/>
      <c r="AC312" s="261"/>
      <c r="AD312" s="259" t="str">
        <f>+IF(AE312=""," ",VLOOKUP(AE312,'PLAN DE CUENTAS FINAL BI'!$K:$L,2,FALSE))</f>
        <v xml:space="preserve"> </v>
      </c>
      <c r="AE312" s="224"/>
      <c r="AF312" s="259" t="str">
        <f>+IF(AG312=""," ",VLOOKUP(AG312,Listas!$E$3:$F$12,2,FALSE))</f>
        <v xml:space="preserve"> </v>
      </c>
      <c r="AG312" s="225"/>
      <c r="AH312" s="252"/>
    </row>
    <row r="313" spans="1:34" s="146" customFormat="1" ht="78.75" hidden="1" customHeight="1">
      <c r="A313" s="195"/>
      <c r="B313" s="196"/>
      <c r="C313" s="197" t="s">
        <v>233</v>
      </c>
      <c r="D313" s="193" t="s">
        <v>234</v>
      </c>
      <c r="E313" s="193"/>
      <c r="F313" s="193"/>
      <c r="G313" s="193"/>
      <c r="H313" s="193"/>
      <c r="I313" s="211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4"/>
      <c r="W313" s="199"/>
      <c r="X313" s="199"/>
      <c r="Y313" s="199"/>
      <c r="Z313" s="199"/>
      <c r="AA313" s="199"/>
      <c r="AB313" s="223"/>
      <c r="AC313" s="261"/>
      <c r="AD313" s="259" t="str">
        <f>+IF(AE313=""," ",VLOOKUP(AE313,'PLAN DE CUENTAS FINAL BI'!$K:$L,2,FALSE))</f>
        <v xml:space="preserve"> </v>
      </c>
      <c r="AE313" s="224"/>
      <c r="AF313" s="259" t="str">
        <f>+IF(AG313=""," ",VLOOKUP(AG313,Listas!$E$3:$F$12,2,FALSE))</f>
        <v xml:space="preserve"> </v>
      </c>
      <c r="AG313" s="225"/>
      <c r="AH313" s="252"/>
    </row>
    <row r="314" spans="1:34" s="146" customFormat="1" ht="78.75" hidden="1" customHeight="1">
      <c r="A314" s="195"/>
      <c r="B314" s="196"/>
      <c r="C314" s="197" t="s">
        <v>233</v>
      </c>
      <c r="D314" s="193" t="s">
        <v>234</v>
      </c>
      <c r="E314" s="193"/>
      <c r="F314" s="193"/>
      <c r="G314" s="193"/>
      <c r="H314" s="193"/>
      <c r="I314" s="211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4"/>
      <c r="W314" s="199"/>
      <c r="X314" s="199"/>
      <c r="Y314" s="199"/>
      <c r="Z314" s="199"/>
      <c r="AA314" s="199"/>
      <c r="AB314" s="223"/>
      <c r="AC314" s="261"/>
      <c r="AD314" s="259" t="str">
        <f>+IF(AE314=""," ",VLOOKUP(AE314,'PLAN DE CUENTAS FINAL BI'!$K:$L,2,FALSE))</f>
        <v xml:space="preserve"> </v>
      </c>
      <c r="AE314" s="224"/>
      <c r="AF314" s="259" t="str">
        <f>+IF(AG314=""," ",VLOOKUP(AG314,Listas!$E$3:$F$12,2,FALSE))</f>
        <v xml:space="preserve"> </v>
      </c>
      <c r="AG314" s="225"/>
      <c r="AH314" s="252"/>
    </row>
    <row r="315" spans="1:34" s="146" customFormat="1" ht="78.75" hidden="1" customHeight="1">
      <c r="A315" s="195"/>
      <c r="B315" s="196"/>
      <c r="C315" s="197" t="s">
        <v>233</v>
      </c>
      <c r="D315" s="193" t="s">
        <v>234</v>
      </c>
      <c r="E315" s="193"/>
      <c r="F315" s="193"/>
      <c r="G315" s="193"/>
      <c r="H315" s="193"/>
      <c r="I315" s="211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4"/>
      <c r="W315" s="199"/>
      <c r="X315" s="199"/>
      <c r="Y315" s="199"/>
      <c r="Z315" s="199"/>
      <c r="AA315" s="199"/>
      <c r="AB315" s="223"/>
      <c r="AC315" s="261"/>
      <c r="AD315" s="259" t="str">
        <f>+IF(AE315=""," ",VLOOKUP(AE315,'PLAN DE CUENTAS FINAL BI'!$K:$L,2,FALSE))</f>
        <v xml:space="preserve"> </v>
      </c>
      <c r="AE315" s="224"/>
      <c r="AF315" s="259" t="str">
        <f>+IF(AG315=""," ",VLOOKUP(AG315,Listas!$E$3:$F$12,2,FALSE))</f>
        <v xml:space="preserve"> </v>
      </c>
      <c r="AG315" s="225"/>
      <c r="AH315" s="252"/>
    </row>
    <row r="316" spans="1:34" s="146" customFormat="1" ht="78.75" hidden="1" customHeight="1">
      <c r="A316" s="195"/>
      <c r="B316" s="196"/>
      <c r="C316" s="197" t="s">
        <v>233</v>
      </c>
      <c r="D316" s="193" t="s">
        <v>234</v>
      </c>
      <c r="E316" s="193"/>
      <c r="F316" s="193"/>
      <c r="G316" s="193"/>
      <c r="H316" s="193"/>
      <c r="I316" s="211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4"/>
      <c r="W316" s="199"/>
      <c r="X316" s="199"/>
      <c r="Y316" s="199"/>
      <c r="Z316" s="199"/>
      <c r="AA316" s="199"/>
      <c r="AB316" s="223"/>
      <c r="AC316" s="261"/>
      <c r="AD316" s="259" t="str">
        <f>+IF(AE316=""," ",VLOOKUP(AE316,'PLAN DE CUENTAS FINAL BI'!$K:$L,2,FALSE))</f>
        <v xml:space="preserve"> </v>
      </c>
      <c r="AE316" s="224"/>
      <c r="AF316" s="259" t="str">
        <f>+IF(AG316=""," ",VLOOKUP(AG316,Listas!$E$3:$F$12,2,FALSE))</f>
        <v xml:space="preserve"> </v>
      </c>
      <c r="AG316" s="225"/>
      <c r="AH316" s="252"/>
    </row>
    <row r="317" spans="1:34" s="146" customFormat="1" ht="78.75" hidden="1" customHeight="1">
      <c r="A317" s="195"/>
      <c r="B317" s="196"/>
      <c r="C317" s="197" t="s">
        <v>233</v>
      </c>
      <c r="D317" s="193" t="s">
        <v>234</v>
      </c>
      <c r="E317" s="193"/>
      <c r="F317" s="193"/>
      <c r="G317" s="193"/>
      <c r="H317" s="193"/>
      <c r="I317" s="211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4"/>
      <c r="W317" s="199"/>
      <c r="X317" s="199"/>
      <c r="Y317" s="199"/>
      <c r="Z317" s="199"/>
      <c r="AA317" s="199"/>
      <c r="AB317" s="223"/>
      <c r="AC317" s="261"/>
      <c r="AD317" s="259" t="str">
        <f>+IF(AE317=""," ",VLOOKUP(AE317,'PLAN DE CUENTAS FINAL BI'!$K:$L,2,FALSE))</f>
        <v xml:space="preserve"> </v>
      </c>
      <c r="AE317" s="224"/>
      <c r="AF317" s="259" t="str">
        <f>+IF(AG317=""," ",VLOOKUP(AG317,Listas!$E$3:$F$12,2,FALSE))</f>
        <v xml:space="preserve"> </v>
      </c>
      <c r="AG317" s="225"/>
      <c r="AH317" s="252"/>
    </row>
    <row r="318" spans="1:34" s="146" customFormat="1" ht="78.75" hidden="1" customHeight="1">
      <c r="A318" s="195"/>
      <c r="B318" s="196"/>
      <c r="C318" s="197" t="s">
        <v>233</v>
      </c>
      <c r="D318" s="193" t="s">
        <v>234</v>
      </c>
      <c r="E318" s="193"/>
      <c r="F318" s="193"/>
      <c r="G318" s="193"/>
      <c r="H318" s="193"/>
      <c r="I318" s="211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4"/>
      <c r="W318" s="199"/>
      <c r="X318" s="199"/>
      <c r="Y318" s="199"/>
      <c r="Z318" s="199"/>
      <c r="AA318" s="199"/>
      <c r="AB318" s="223"/>
      <c r="AC318" s="261"/>
      <c r="AD318" s="259" t="str">
        <f>+IF(AE318=""," ",VLOOKUP(AE318,'PLAN DE CUENTAS FINAL BI'!$K:$L,2,FALSE))</f>
        <v xml:space="preserve"> </v>
      </c>
      <c r="AE318" s="224"/>
      <c r="AF318" s="259" t="str">
        <f>+IF(AG318=""," ",VLOOKUP(AG318,Listas!$E$3:$F$12,2,FALSE))</f>
        <v xml:space="preserve"> </v>
      </c>
      <c r="AG318" s="225"/>
      <c r="AH318" s="252"/>
    </row>
    <row r="319" spans="1:34" s="146" customFormat="1" ht="78.75" hidden="1" customHeight="1">
      <c r="A319" s="195"/>
      <c r="B319" s="196"/>
      <c r="C319" s="197" t="s">
        <v>233</v>
      </c>
      <c r="D319" s="193" t="s">
        <v>234</v>
      </c>
      <c r="E319" s="193"/>
      <c r="F319" s="193"/>
      <c r="G319" s="193"/>
      <c r="H319" s="193"/>
      <c r="I319" s="211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4"/>
      <c r="W319" s="199"/>
      <c r="X319" s="199"/>
      <c r="Y319" s="199"/>
      <c r="Z319" s="199"/>
      <c r="AA319" s="199"/>
      <c r="AB319" s="223"/>
      <c r="AC319" s="261"/>
      <c r="AD319" s="259" t="str">
        <f>+IF(AE319=""," ",VLOOKUP(AE319,'PLAN DE CUENTAS FINAL BI'!$K:$L,2,FALSE))</f>
        <v xml:space="preserve"> </v>
      </c>
      <c r="AE319" s="224"/>
      <c r="AF319" s="259" t="str">
        <f>+IF(AG319=""," ",VLOOKUP(AG319,Listas!$E$3:$F$12,2,FALSE))</f>
        <v xml:space="preserve"> </v>
      </c>
      <c r="AG319" s="225"/>
      <c r="AH319" s="252"/>
    </row>
    <row r="320" spans="1:34" s="146" customFormat="1" ht="78.75" hidden="1" customHeight="1">
      <c r="A320" s="195"/>
      <c r="B320" s="196"/>
      <c r="C320" s="197" t="s">
        <v>233</v>
      </c>
      <c r="D320" s="193" t="s">
        <v>234</v>
      </c>
      <c r="E320" s="193"/>
      <c r="F320" s="193"/>
      <c r="G320" s="193"/>
      <c r="H320" s="193"/>
      <c r="I320" s="211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4"/>
      <c r="W320" s="199"/>
      <c r="X320" s="199"/>
      <c r="Y320" s="199"/>
      <c r="Z320" s="199"/>
      <c r="AA320" s="199"/>
      <c r="AB320" s="223"/>
      <c r="AC320" s="261"/>
      <c r="AD320" s="259" t="str">
        <f>+IF(AE320=""," ",VLOOKUP(AE320,'PLAN DE CUENTAS FINAL BI'!$K:$L,2,FALSE))</f>
        <v xml:space="preserve"> </v>
      </c>
      <c r="AE320" s="224"/>
      <c r="AF320" s="259" t="str">
        <f>+IF(AG320=""," ",VLOOKUP(AG320,Listas!$E$3:$F$12,2,FALSE))</f>
        <v xml:space="preserve"> </v>
      </c>
      <c r="AG320" s="225"/>
      <c r="AH320" s="252"/>
    </row>
    <row r="321" spans="1:34" s="146" customFormat="1" ht="78.75" hidden="1" customHeight="1">
      <c r="A321" s="195"/>
      <c r="B321" s="196"/>
      <c r="C321" s="197" t="s">
        <v>233</v>
      </c>
      <c r="D321" s="193" t="s">
        <v>234</v>
      </c>
      <c r="E321" s="193"/>
      <c r="F321" s="193"/>
      <c r="G321" s="193"/>
      <c r="H321" s="193"/>
      <c r="I321" s="211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4"/>
      <c r="W321" s="199"/>
      <c r="X321" s="199"/>
      <c r="Y321" s="199"/>
      <c r="Z321" s="199"/>
      <c r="AA321" s="199"/>
      <c r="AB321" s="223"/>
      <c r="AC321" s="261"/>
      <c r="AD321" s="259" t="str">
        <f>+IF(AE321=""," ",VLOOKUP(AE321,'PLAN DE CUENTAS FINAL BI'!$K:$L,2,FALSE))</f>
        <v xml:space="preserve"> </v>
      </c>
      <c r="AE321" s="224"/>
      <c r="AF321" s="259" t="str">
        <f>+IF(AG321=""," ",VLOOKUP(AG321,Listas!$E$3:$F$12,2,FALSE))</f>
        <v xml:space="preserve"> </v>
      </c>
      <c r="AG321" s="225"/>
      <c r="AH321" s="252"/>
    </row>
    <row r="322" spans="1:34" s="146" customFormat="1" ht="78.75" hidden="1" customHeight="1">
      <c r="A322" s="195"/>
      <c r="B322" s="196"/>
      <c r="C322" s="197" t="s">
        <v>233</v>
      </c>
      <c r="D322" s="193" t="s">
        <v>234</v>
      </c>
      <c r="E322" s="193"/>
      <c r="F322" s="193"/>
      <c r="G322" s="193"/>
      <c r="H322" s="193"/>
      <c r="I322" s="211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4"/>
      <c r="W322" s="199"/>
      <c r="X322" s="199"/>
      <c r="Y322" s="199"/>
      <c r="Z322" s="199"/>
      <c r="AA322" s="199"/>
      <c r="AB322" s="223"/>
      <c r="AC322" s="261"/>
      <c r="AD322" s="259" t="str">
        <f>+IF(AE322=""," ",VLOOKUP(AE322,'PLAN DE CUENTAS FINAL BI'!$K:$L,2,FALSE))</f>
        <v xml:space="preserve"> </v>
      </c>
      <c r="AE322" s="224"/>
      <c r="AF322" s="259" t="str">
        <f>+IF(AG322=""," ",VLOOKUP(AG322,Listas!$E$3:$F$12,2,FALSE))</f>
        <v xml:space="preserve"> </v>
      </c>
      <c r="AG322" s="225"/>
      <c r="AH322" s="252"/>
    </row>
    <row r="323" spans="1:34" s="146" customFormat="1" ht="78.75" hidden="1" customHeight="1">
      <c r="A323" s="195"/>
      <c r="B323" s="196"/>
      <c r="C323" s="197" t="s">
        <v>233</v>
      </c>
      <c r="D323" s="193" t="s">
        <v>234</v>
      </c>
      <c r="E323" s="193"/>
      <c r="F323" s="193"/>
      <c r="G323" s="193"/>
      <c r="H323" s="193"/>
      <c r="I323" s="211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4"/>
      <c r="W323" s="199"/>
      <c r="X323" s="199"/>
      <c r="Y323" s="199"/>
      <c r="Z323" s="199"/>
      <c r="AA323" s="199"/>
      <c r="AB323" s="223"/>
      <c r="AC323" s="261"/>
      <c r="AD323" s="259" t="str">
        <f>+IF(AE323=""," ",VLOOKUP(AE323,'PLAN DE CUENTAS FINAL BI'!$K:$L,2,FALSE))</f>
        <v xml:space="preserve"> </v>
      </c>
      <c r="AE323" s="224"/>
      <c r="AF323" s="259" t="str">
        <f>+IF(AG323=""," ",VLOOKUP(AG323,Listas!$E$3:$F$12,2,FALSE))</f>
        <v xml:space="preserve"> </v>
      </c>
      <c r="AG323" s="225"/>
      <c r="AH323" s="252"/>
    </row>
    <row r="324" spans="1:34" s="146" customFormat="1" ht="78.75" hidden="1" customHeight="1">
      <c r="A324" s="195"/>
      <c r="B324" s="196"/>
      <c r="C324" s="197" t="s">
        <v>233</v>
      </c>
      <c r="D324" s="193" t="s">
        <v>234</v>
      </c>
      <c r="E324" s="193"/>
      <c r="F324" s="193"/>
      <c r="G324" s="193"/>
      <c r="H324" s="193"/>
      <c r="I324" s="211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4"/>
      <c r="W324" s="199"/>
      <c r="X324" s="199"/>
      <c r="Y324" s="199"/>
      <c r="Z324" s="199"/>
      <c r="AA324" s="199"/>
      <c r="AB324" s="223"/>
      <c r="AC324" s="261"/>
      <c r="AD324" s="259" t="str">
        <f>+IF(AE324=""," ",VLOOKUP(AE324,'PLAN DE CUENTAS FINAL BI'!$K:$L,2,FALSE))</f>
        <v xml:space="preserve"> </v>
      </c>
      <c r="AE324" s="224"/>
      <c r="AF324" s="259" t="str">
        <f>+IF(AG324=""," ",VLOOKUP(AG324,Listas!$E$3:$F$12,2,FALSE))</f>
        <v xml:space="preserve"> </v>
      </c>
      <c r="AG324" s="225"/>
      <c r="AH324" s="252"/>
    </row>
    <row r="325" spans="1:34" s="146" customFormat="1" ht="78.75" hidden="1" customHeight="1">
      <c r="A325" s="195"/>
      <c r="B325" s="196"/>
      <c r="C325" s="197" t="s">
        <v>233</v>
      </c>
      <c r="D325" s="193" t="s">
        <v>234</v>
      </c>
      <c r="E325" s="193"/>
      <c r="F325" s="193"/>
      <c r="G325" s="193"/>
      <c r="H325" s="193"/>
      <c r="I325" s="211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4"/>
      <c r="W325" s="199"/>
      <c r="X325" s="199"/>
      <c r="Y325" s="199"/>
      <c r="Z325" s="199"/>
      <c r="AA325" s="199"/>
      <c r="AB325" s="223"/>
      <c r="AC325" s="261"/>
      <c r="AD325" s="259" t="str">
        <f>+IF(AE325=""," ",VLOOKUP(AE325,'PLAN DE CUENTAS FINAL BI'!$K:$L,2,FALSE))</f>
        <v xml:space="preserve"> </v>
      </c>
      <c r="AE325" s="224"/>
      <c r="AF325" s="259" t="str">
        <f>+IF(AG325=""," ",VLOOKUP(AG325,Listas!$E$3:$F$12,2,FALSE))</f>
        <v xml:space="preserve"> </v>
      </c>
      <c r="AG325" s="225"/>
      <c r="AH325" s="252"/>
    </row>
    <row r="326" spans="1:34" s="146" customFormat="1" ht="78.75" hidden="1" customHeight="1">
      <c r="A326" s="195"/>
      <c r="B326" s="196"/>
      <c r="C326" s="197" t="s">
        <v>233</v>
      </c>
      <c r="D326" s="193" t="s">
        <v>234</v>
      </c>
      <c r="E326" s="193"/>
      <c r="F326" s="193"/>
      <c r="G326" s="193"/>
      <c r="H326" s="193"/>
      <c r="I326" s="211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4"/>
      <c r="W326" s="199"/>
      <c r="X326" s="199"/>
      <c r="Y326" s="199"/>
      <c r="Z326" s="199"/>
      <c r="AA326" s="199"/>
      <c r="AB326" s="223"/>
      <c r="AC326" s="261"/>
      <c r="AD326" s="259" t="str">
        <f>+IF(AE326=""," ",VLOOKUP(AE326,'PLAN DE CUENTAS FINAL BI'!$K:$L,2,FALSE))</f>
        <v xml:space="preserve"> </v>
      </c>
      <c r="AE326" s="224"/>
      <c r="AF326" s="259" t="str">
        <f>+IF(AG326=""," ",VLOOKUP(AG326,Listas!$E$3:$F$12,2,FALSE))</f>
        <v xml:space="preserve"> </v>
      </c>
      <c r="AG326" s="225"/>
      <c r="AH326" s="252"/>
    </row>
    <row r="327" spans="1:34" s="146" customFormat="1" ht="78.75" hidden="1" customHeight="1">
      <c r="A327" s="195"/>
      <c r="B327" s="196"/>
      <c r="C327" s="197" t="s">
        <v>233</v>
      </c>
      <c r="D327" s="193" t="s">
        <v>234</v>
      </c>
      <c r="E327" s="193"/>
      <c r="F327" s="193"/>
      <c r="G327" s="193"/>
      <c r="H327" s="193"/>
      <c r="I327" s="211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4"/>
      <c r="W327" s="199"/>
      <c r="X327" s="199"/>
      <c r="Y327" s="199"/>
      <c r="Z327" s="199"/>
      <c r="AA327" s="199"/>
      <c r="AB327" s="223"/>
      <c r="AC327" s="261"/>
      <c r="AD327" s="259" t="str">
        <f>+IF(AE327=""," ",VLOOKUP(AE327,'PLAN DE CUENTAS FINAL BI'!$K:$L,2,FALSE))</f>
        <v xml:space="preserve"> </v>
      </c>
      <c r="AE327" s="224"/>
      <c r="AF327" s="259" t="str">
        <f>+IF(AG327=""," ",VLOOKUP(AG327,Listas!$E$3:$F$12,2,FALSE))</f>
        <v xml:space="preserve"> </v>
      </c>
      <c r="AG327" s="225"/>
      <c r="AH327" s="252"/>
    </row>
    <row r="328" spans="1:34" s="146" customFormat="1" ht="78.75" hidden="1" customHeight="1">
      <c r="A328" s="195"/>
      <c r="B328" s="196"/>
      <c r="C328" s="197" t="s">
        <v>235</v>
      </c>
      <c r="D328" s="193" t="s">
        <v>236</v>
      </c>
      <c r="E328" s="193"/>
      <c r="F328" s="193"/>
      <c r="G328" s="193"/>
      <c r="H328" s="193"/>
      <c r="I328" s="204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4"/>
      <c r="W328" s="199"/>
      <c r="X328" s="199"/>
      <c r="Y328" s="199"/>
      <c r="Z328" s="199"/>
      <c r="AA328" s="199"/>
      <c r="AB328" s="223"/>
      <c r="AC328" s="261"/>
      <c r="AD328" s="259" t="str">
        <f>+IF(AE328=""," ",VLOOKUP(AE328,'PLAN DE CUENTAS FINAL BI'!$K:$L,2,FALSE))</f>
        <v xml:space="preserve"> </v>
      </c>
      <c r="AE328" s="224"/>
      <c r="AF328" s="259" t="str">
        <f>+IF(AG328=""," ",VLOOKUP(AG328,Listas!$E$3:$F$12,2,FALSE))</f>
        <v xml:space="preserve"> </v>
      </c>
      <c r="AG328" s="225"/>
      <c r="AH328" s="252"/>
    </row>
    <row r="329" spans="1:34" s="146" customFormat="1" ht="78.75" hidden="1" customHeight="1">
      <c r="A329" s="195"/>
      <c r="B329" s="196"/>
      <c r="C329" s="197" t="s">
        <v>235</v>
      </c>
      <c r="D329" s="193" t="s">
        <v>236</v>
      </c>
      <c r="E329" s="193"/>
      <c r="F329" s="193"/>
      <c r="G329" s="193"/>
      <c r="H329" s="193"/>
      <c r="I329" s="211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4"/>
      <c r="W329" s="199"/>
      <c r="X329" s="199"/>
      <c r="Y329" s="199"/>
      <c r="Z329" s="199"/>
      <c r="AA329" s="199"/>
      <c r="AB329" s="223"/>
      <c r="AC329" s="261"/>
      <c r="AD329" s="259" t="str">
        <f>+IF(AE329=""," ",VLOOKUP(AE329,'PLAN DE CUENTAS FINAL BI'!$K:$L,2,FALSE))</f>
        <v xml:space="preserve"> </v>
      </c>
      <c r="AE329" s="224"/>
      <c r="AF329" s="259" t="str">
        <f>+IF(AG329=""," ",VLOOKUP(AG329,Listas!$E$3:$F$12,2,FALSE))</f>
        <v xml:space="preserve"> </v>
      </c>
      <c r="AG329" s="225"/>
      <c r="AH329" s="252"/>
    </row>
    <row r="330" spans="1:34" s="146" customFormat="1" ht="78.75" hidden="1" customHeight="1">
      <c r="A330" s="195"/>
      <c r="B330" s="196"/>
      <c r="C330" s="197" t="s">
        <v>235</v>
      </c>
      <c r="D330" s="193" t="s">
        <v>236</v>
      </c>
      <c r="E330" s="193"/>
      <c r="F330" s="193"/>
      <c r="G330" s="193"/>
      <c r="H330" s="193"/>
      <c r="I330" s="211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4"/>
      <c r="W330" s="199"/>
      <c r="X330" s="199"/>
      <c r="Y330" s="199"/>
      <c r="Z330" s="199"/>
      <c r="AA330" s="199"/>
      <c r="AB330" s="223"/>
      <c r="AC330" s="261"/>
      <c r="AD330" s="259" t="str">
        <f>+IF(AE330=""," ",VLOOKUP(AE330,'PLAN DE CUENTAS FINAL BI'!$K:$L,2,FALSE))</f>
        <v xml:space="preserve"> </v>
      </c>
      <c r="AE330" s="224"/>
      <c r="AF330" s="259" t="str">
        <f>+IF(AG330=""," ",VLOOKUP(AG330,Listas!$E$3:$F$12,2,FALSE))</f>
        <v xml:space="preserve"> </v>
      </c>
      <c r="AG330" s="225"/>
      <c r="AH330" s="252"/>
    </row>
    <row r="331" spans="1:34" s="146" customFormat="1" ht="78.75" hidden="1" customHeight="1">
      <c r="A331" s="195"/>
      <c r="B331" s="196"/>
      <c r="C331" s="197" t="s">
        <v>235</v>
      </c>
      <c r="D331" s="193" t="s">
        <v>236</v>
      </c>
      <c r="E331" s="193"/>
      <c r="F331" s="193"/>
      <c r="G331" s="193"/>
      <c r="H331" s="193"/>
      <c r="I331" s="211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4"/>
      <c r="W331" s="199"/>
      <c r="X331" s="199"/>
      <c r="Y331" s="199"/>
      <c r="Z331" s="199"/>
      <c r="AA331" s="199"/>
      <c r="AB331" s="223"/>
      <c r="AC331" s="261"/>
      <c r="AD331" s="259" t="str">
        <f>+IF(AE331=""," ",VLOOKUP(AE331,'PLAN DE CUENTAS FINAL BI'!$K:$L,2,FALSE))</f>
        <v xml:space="preserve"> </v>
      </c>
      <c r="AE331" s="224"/>
      <c r="AF331" s="259" t="str">
        <f>+IF(AG331=""," ",VLOOKUP(AG331,Listas!$E$3:$F$12,2,FALSE))</f>
        <v xml:space="preserve"> </v>
      </c>
      <c r="AG331" s="225"/>
      <c r="AH331" s="252"/>
    </row>
    <row r="332" spans="1:34" s="146" customFormat="1" ht="78.75" hidden="1" customHeight="1">
      <c r="A332" s="195"/>
      <c r="B332" s="196"/>
      <c r="C332" s="197" t="s">
        <v>235</v>
      </c>
      <c r="D332" s="193" t="s">
        <v>236</v>
      </c>
      <c r="E332" s="193"/>
      <c r="F332" s="193"/>
      <c r="G332" s="193"/>
      <c r="H332" s="193"/>
      <c r="I332" s="211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4"/>
      <c r="W332" s="199"/>
      <c r="X332" s="199"/>
      <c r="Y332" s="199"/>
      <c r="Z332" s="199"/>
      <c r="AA332" s="199"/>
      <c r="AB332" s="223"/>
      <c r="AC332" s="261"/>
      <c r="AD332" s="259" t="str">
        <f>+IF(AE332=""," ",VLOOKUP(AE332,'PLAN DE CUENTAS FINAL BI'!$K:$L,2,FALSE))</f>
        <v xml:space="preserve"> </v>
      </c>
      <c r="AE332" s="224"/>
      <c r="AF332" s="259" t="str">
        <f>+IF(AG332=""," ",VLOOKUP(AG332,Listas!$E$3:$F$12,2,FALSE))</f>
        <v xml:space="preserve"> </v>
      </c>
      <c r="AG332" s="225"/>
      <c r="AH332" s="252"/>
    </row>
    <row r="333" spans="1:34" s="146" customFormat="1" ht="78.75" hidden="1" customHeight="1">
      <c r="A333" s="195"/>
      <c r="B333" s="196"/>
      <c r="C333" s="197" t="s">
        <v>235</v>
      </c>
      <c r="D333" s="193" t="s">
        <v>236</v>
      </c>
      <c r="E333" s="193"/>
      <c r="F333" s="193"/>
      <c r="G333" s="193"/>
      <c r="H333" s="193"/>
      <c r="I333" s="211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4"/>
      <c r="W333" s="199"/>
      <c r="X333" s="199"/>
      <c r="Y333" s="199"/>
      <c r="Z333" s="199"/>
      <c r="AA333" s="199"/>
      <c r="AB333" s="223"/>
      <c r="AC333" s="261"/>
      <c r="AD333" s="259" t="str">
        <f>+IF(AE333=""," ",VLOOKUP(AE333,'PLAN DE CUENTAS FINAL BI'!$K:$L,2,FALSE))</f>
        <v xml:space="preserve"> </v>
      </c>
      <c r="AE333" s="224"/>
      <c r="AF333" s="259" t="str">
        <f>+IF(AG333=""," ",VLOOKUP(AG333,Listas!$E$3:$F$12,2,FALSE))</f>
        <v xml:space="preserve"> </v>
      </c>
      <c r="AG333" s="225"/>
      <c r="AH333" s="252"/>
    </row>
    <row r="334" spans="1:34" s="146" customFormat="1" ht="78.75" hidden="1" customHeight="1">
      <c r="A334" s="195"/>
      <c r="B334" s="196"/>
      <c r="C334" s="197" t="s">
        <v>235</v>
      </c>
      <c r="D334" s="193" t="s">
        <v>236</v>
      </c>
      <c r="E334" s="193"/>
      <c r="F334" s="193"/>
      <c r="G334" s="193"/>
      <c r="H334" s="193"/>
      <c r="I334" s="211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4"/>
      <c r="W334" s="199"/>
      <c r="X334" s="199"/>
      <c r="Y334" s="199"/>
      <c r="Z334" s="199"/>
      <c r="AA334" s="199"/>
      <c r="AB334" s="223"/>
      <c r="AC334" s="261"/>
      <c r="AD334" s="259" t="str">
        <f>+IF(AE334=""," ",VLOOKUP(AE334,'PLAN DE CUENTAS FINAL BI'!$K:$L,2,FALSE))</f>
        <v xml:space="preserve"> </v>
      </c>
      <c r="AE334" s="224"/>
      <c r="AF334" s="259" t="str">
        <f>+IF(AG334=""," ",VLOOKUP(AG334,Listas!$E$3:$F$12,2,FALSE))</f>
        <v xml:space="preserve"> </v>
      </c>
      <c r="AG334" s="225"/>
      <c r="AH334" s="252"/>
    </row>
    <row r="335" spans="1:34" s="146" customFormat="1" ht="78.75" hidden="1" customHeight="1">
      <c r="A335" s="195"/>
      <c r="B335" s="196"/>
      <c r="C335" s="197" t="s">
        <v>235</v>
      </c>
      <c r="D335" s="193" t="s">
        <v>236</v>
      </c>
      <c r="E335" s="193"/>
      <c r="F335" s="193"/>
      <c r="G335" s="193"/>
      <c r="H335" s="193"/>
      <c r="I335" s="211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4"/>
      <c r="W335" s="199"/>
      <c r="X335" s="199"/>
      <c r="Y335" s="199"/>
      <c r="Z335" s="199"/>
      <c r="AA335" s="199"/>
      <c r="AB335" s="223"/>
      <c r="AC335" s="261"/>
      <c r="AD335" s="259" t="str">
        <f>+IF(AE335=""," ",VLOOKUP(AE335,'PLAN DE CUENTAS FINAL BI'!$K:$L,2,FALSE))</f>
        <v xml:space="preserve"> </v>
      </c>
      <c r="AE335" s="224"/>
      <c r="AF335" s="259" t="str">
        <f>+IF(AG335=""," ",VLOOKUP(AG335,Listas!$E$3:$F$12,2,FALSE))</f>
        <v xml:space="preserve"> </v>
      </c>
      <c r="AG335" s="225"/>
      <c r="AH335" s="252"/>
    </row>
    <row r="336" spans="1:34" s="146" customFormat="1" ht="78.75" hidden="1" customHeight="1">
      <c r="A336" s="195"/>
      <c r="B336" s="196"/>
      <c r="C336" s="197" t="s">
        <v>235</v>
      </c>
      <c r="D336" s="193" t="s">
        <v>236</v>
      </c>
      <c r="E336" s="193"/>
      <c r="F336" s="193"/>
      <c r="G336" s="193"/>
      <c r="H336" s="193"/>
      <c r="I336" s="211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4"/>
      <c r="W336" s="199"/>
      <c r="X336" s="199"/>
      <c r="Y336" s="199"/>
      <c r="Z336" s="199"/>
      <c r="AA336" s="199"/>
      <c r="AB336" s="223"/>
      <c r="AC336" s="261"/>
      <c r="AD336" s="259" t="str">
        <f>+IF(AE336=""," ",VLOOKUP(AE336,'PLAN DE CUENTAS FINAL BI'!$K:$L,2,FALSE))</f>
        <v xml:space="preserve"> </v>
      </c>
      <c r="AE336" s="224"/>
      <c r="AF336" s="259" t="str">
        <f>+IF(AG336=""," ",VLOOKUP(AG336,Listas!$E$3:$F$12,2,FALSE))</f>
        <v xml:space="preserve"> </v>
      </c>
      <c r="AG336" s="225"/>
      <c r="AH336" s="252"/>
    </row>
    <row r="337" spans="1:34" s="146" customFormat="1" ht="78.75" hidden="1" customHeight="1">
      <c r="A337" s="195"/>
      <c r="B337" s="196"/>
      <c r="C337" s="197" t="s">
        <v>235</v>
      </c>
      <c r="D337" s="193" t="s">
        <v>236</v>
      </c>
      <c r="E337" s="193"/>
      <c r="F337" s="193"/>
      <c r="G337" s="193"/>
      <c r="H337" s="193"/>
      <c r="I337" s="211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4"/>
      <c r="W337" s="199"/>
      <c r="X337" s="199"/>
      <c r="Y337" s="199"/>
      <c r="Z337" s="199"/>
      <c r="AA337" s="199"/>
      <c r="AB337" s="223"/>
      <c r="AC337" s="261"/>
      <c r="AD337" s="259" t="str">
        <f>+IF(AE337=""," ",VLOOKUP(AE337,'PLAN DE CUENTAS FINAL BI'!$K:$L,2,FALSE))</f>
        <v xml:space="preserve"> </v>
      </c>
      <c r="AE337" s="224"/>
      <c r="AF337" s="259" t="str">
        <f>+IF(AG337=""," ",VLOOKUP(AG337,Listas!$E$3:$F$12,2,FALSE))</f>
        <v xml:space="preserve"> </v>
      </c>
      <c r="AG337" s="225"/>
      <c r="AH337" s="252"/>
    </row>
    <row r="338" spans="1:34" s="146" customFormat="1" ht="78.75" hidden="1" customHeight="1">
      <c r="A338" s="195"/>
      <c r="B338" s="196"/>
      <c r="C338" s="197" t="s">
        <v>235</v>
      </c>
      <c r="D338" s="193" t="s">
        <v>236</v>
      </c>
      <c r="E338" s="193"/>
      <c r="F338" s="193"/>
      <c r="G338" s="193"/>
      <c r="H338" s="193"/>
      <c r="I338" s="211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4"/>
      <c r="W338" s="199"/>
      <c r="X338" s="199"/>
      <c r="Y338" s="199"/>
      <c r="Z338" s="199"/>
      <c r="AA338" s="199"/>
      <c r="AB338" s="223"/>
      <c r="AC338" s="261"/>
      <c r="AD338" s="259" t="str">
        <f>+IF(AE338=""," ",VLOOKUP(AE338,'PLAN DE CUENTAS FINAL BI'!$K:$L,2,FALSE))</f>
        <v xml:space="preserve"> </v>
      </c>
      <c r="AE338" s="224"/>
      <c r="AF338" s="259" t="str">
        <f>+IF(AG338=""," ",VLOOKUP(AG338,Listas!$E$3:$F$12,2,FALSE))</f>
        <v xml:space="preserve"> </v>
      </c>
      <c r="AG338" s="225"/>
      <c r="AH338" s="252"/>
    </row>
    <row r="339" spans="1:34" s="146" customFormat="1" ht="78.75" hidden="1" customHeight="1">
      <c r="A339" s="195"/>
      <c r="B339" s="196"/>
      <c r="C339" s="197" t="s">
        <v>235</v>
      </c>
      <c r="D339" s="193" t="s">
        <v>236</v>
      </c>
      <c r="E339" s="193"/>
      <c r="F339" s="193"/>
      <c r="G339" s="193"/>
      <c r="H339" s="193"/>
      <c r="I339" s="211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4"/>
      <c r="W339" s="199"/>
      <c r="X339" s="199"/>
      <c r="Y339" s="199"/>
      <c r="Z339" s="199"/>
      <c r="AA339" s="199"/>
      <c r="AB339" s="223"/>
      <c r="AC339" s="261"/>
      <c r="AD339" s="259" t="str">
        <f>+IF(AE339=""," ",VLOOKUP(AE339,'PLAN DE CUENTAS FINAL BI'!$K:$L,2,FALSE))</f>
        <v xml:space="preserve"> </v>
      </c>
      <c r="AE339" s="224"/>
      <c r="AF339" s="259" t="str">
        <f>+IF(AG339=""," ",VLOOKUP(AG339,Listas!$E$3:$F$12,2,FALSE))</f>
        <v xml:space="preserve"> </v>
      </c>
      <c r="AG339" s="225"/>
      <c r="AH339" s="252"/>
    </row>
    <row r="340" spans="1:34" s="146" customFormat="1" ht="78.75" hidden="1" customHeight="1">
      <c r="A340" s="195"/>
      <c r="B340" s="196"/>
      <c r="C340" s="197" t="s">
        <v>235</v>
      </c>
      <c r="D340" s="193" t="s">
        <v>236</v>
      </c>
      <c r="E340" s="193"/>
      <c r="F340" s="193"/>
      <c r="G340" s="193"/>
      <c r="H340" s="193"/>
      <c r="I340" s="211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4"/>
      <c r="W340" s="199"/>
      <c r="X340" s="199"/>
      <c r="Y340" s="199"/>
      <c r="Z340" s="199"/>
      <c r="AA340" s="199"/>
      <c r="AB340" s="223"/>
      <c r="AC340" s="261"/>
      <c r="AD340" s="259" t="str">
        <f>+IF(AE340=""," ",VLOOKUP(AE340,'PLAN DE CUENTAS FINAL BI'!$K:$L,2,FALSE))</f>
        <v xml:space="preserve"> </v>
      </c>
      <c r="AE340" s="224"/>
      <c r="AF340" s="259" t="str">
        <f>+IF(AG340=""," ",VLOOKUP(AG340,Listas!$E$3:$F$12,2,FALSE))</f>
        <v xml:space="preserve"> </v>
      </c>
      <c r="AG340" s="225"/>
      <c r="AH340" s="252"/>
    </row>
    <row r="341" spans="1:34" s="146" customFormat="1" ht="78.75" hidden="1" customHeight="1">
      <c r="A341" s="195"/>
      <c r="B341" s="196"/>
      <c r="C341" s="197" t="s">
        <v>237</v>
      </c>
      <c r="D341" s="193" t="s">
        <v>238</v>
      </c>
      <c r="E341" s="193"/>
      <c r="F341" s="193"/>
      <c r="G341" s="193"/>
      <c r="H341" s="193"/>
      <c r="I341" s="211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4"/>
      <c r="W341" s="206"/>
      <c r="X341" s="210"/>
      <c r="Y341" s="276"/>
      <c r="Z341" s="276"/>
      <c r="AA341" s="276"/>
      <c r="AB341" s="223"/>
      <c r="AC341" s="261"/>
      <c r="AD341" s="259" t="str">
        <f>+IF(AE341=""," ",VLOOKUP(AE341,'PLAN DE CUENTAS FINAL BI'!$K:$L,2,FALSE))</f>
        <v xml:space="preserve"> </v>
      </c>
      <c r="AE341" s="224"/>
      <c r="AF341" s="259" t="str">
        <f>+IF(AG341=""," ",VLOOKUP(AG341,Listas!$E$3:$F$12,2,FALSE))</f>
        <v xml:space="preserve"> </v>
      </c>
      <c r="AG341" s="225"/>
      <c r="AH341" s="252"/>
    </row>
    <row r="342" spans="1:34" s="146" customFormat="1" ht="78.75" hidden="1" customHeight="1">
      <c r="A342" s="195"/>
      <c r="B342" s="196"/>
      <c r="C342" s="197" t="s">
        <v>237</v>
      </c>
      <c r="D342" s="193" t="s">
        <v>238</v>
      </c>
      <c r="E342" s="193"/>
      <c r="F342" s="193"/>
      <c r="G342" s="193"/>
      <c r="H342" s="193"/>
      <c r="I342" s="211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4"/>
      <c r="W342" s="206"/>
      <c r="X342" s="276"/>
      <c r="Y342" s="276"/>
      <c r="Z342" s="276"/>
      <c r="AA342" s="276"/>
      <c r="AB342" s="223"/>
      <c r="AC342" s="261"/>
      <c r="AD342" s="259" t="str">
        <f>+IF(AE342=""," ",VLOOKUP(AE342,'PLAN DE CUENTAS FINAL BI'!$K:$L,2,FALSE))</f>
        <v xml:space="preserve"> </v>
      </c>
      <c r="AE342" s="224"/>
      <c r="AF342" s="259" t="str">
        <f>+IF(AG342=""," ",VLOOKUP(AG342,Listas!$E$3:$F$12,2,FALSE))</f>
        <v xml:space="preserve"> </v>
      </c>
      <c r="AG342" s="225"/>
      <c r="AH342" s="252"/>
    </row>
    <row r="343" spans="1:34" s="146" customFormat="1" ht="78.75" hidden="1" customHeight="1">
      <c r="A343" s="195"/>
      <c r="B343" s="196"/>
      <c r="C343" s="197" t="s">
        <v>237</v>
      </c>
      <c r="D343" s="193" t="s">
        <v>238</v>
      </c>
      <c r="E343" s="193"/>
      <c r="F343" s="193"/>
      <c r="G343" s="193"/>
      <c r="H343" s="193"/>
      <c r="I343" s="211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4"/>
      <c r="W343" s="199"/>
      <c r="X343" s="199"/>
      <c r="Y343" s="199"/>
      <c r="Z343" s="199"/>
      <c r="AA343" s="199"/>
      <c r="AB343" s="223"/>
      <c r="AC343" s="261"/>
      <c r="AD343" s="259" t="str">
        <f>+IF(AE343=""," ",VLOOKUP(AE343,'PLAN DE CUENTAS FINAL BI'!$K:$L,2,FALSE))</f>
        <v xml:space="preserve"> </v>
      </c>
      <c r="AE343" s="224"/>
      <c r="AF343" s="259" t="str">
        <f>+IF(AG343=""," ",VLOOKUP(AG343,Listas!$E$3:$F$12,2,FALSE))</f>
        <v xml:space="preserve"> </v>
      </c>
      <c r="AG343" s="225"/>
      <c r="AH343" s="252"/>
    </row>
    <row r="344" spans="1:34" s="146" customFormat="1" ht="78.75" hidden="1" customHeight="1">
      <c r="A344" s="195"/>
      <c r="B344" s="196"/>
      <c r="C344" s="197" t="s">
        <v>237</v>
      </c>
      <c r="D344" s="193" t="s">
        <v>238</v>
      </c>
      <c r="E344" s="193"/>
      <c r="F344" s="193"/>
      <c r="G344" s="193"/>
      <c r="H344" s="193"/>
      <c r="I344" s="211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4"/>
      <c r="W344" s="199"/>
      <c r="X344" s="199"/>
      <c r="Y344" s="199"/>
      <c r="Z344" s="199"/>
      <c r="AA344" s="199"/>
      <c r="AB344" s="223"/>
      <c r="AC344" s="261"/>
      <c r="AD344" s="259" t="str">
        <f>+IF(AE344=""," ",VLOOKUP(AE344,'PLAN DE CUENTAS FINAL BI'!$K:$L,2,FALSE))</f>
        <v xml:space="preserve"> </v>
      </c>
      <c r="AE344" s="224"/>
      <c r="AF344" s="259" t="str">
        <f>+IF(AG344=""," ",VLOOKUP(AG344,Listas!$E$3:$F$12,2,FALSE))</f>
        <v xml:space="preserve"> </v>
      </c>
      <c r="AG344" s="225"/>
      <c r="AH344" s="252"/>
    </row>
    <row r="345" spans="1:34" s="146" customFormat="1" ht="78.75" hidden="1" customHeight="1">
      <c r="A345" s="195"/>
      <c r="B345" s="196"/>
      <c r="C345" s="197" t="s">
        <v>237</v>
      </c>
      <c r="D345" s="193" t="s">
        <v>238</v>
      </c>
      <c r="E345" s="193"/>
      <c r="F345" s="193"/>
      <c r="G345" s="193"/>
      <c r="H345" s="193"/>
      <c r="I345" s="204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4"/>
      <c r="W345" s="199"/>
      <c r="X345" s="199"/>
      <c r="Y345" s="199"/>
      <c r="Z345" s="199"/>
      <c r="AA345" s="199"/>
      <c r="AB345" s="223"/>
      <c r="AC345" s="261"/>
      <c r="AD345" s="259" t="str">
        <f>+IF(AE345=""," ",VLOOKUP(AE345,'PLAN DE CUENTAS FINAL BI'!$K:$L,2,FALSE))</f>
        <v xml:space="preserve"> </v>
      </c>
      <c r="AE345" s="224"/>
      <c r="AF345" s="259" t="str">
        <f>+IF(AG345=""," ",VLOOKUP(AG345,Listas!$E$3:$F$12,2,FALSE))</f>
        <v xml:space="preserve"> </v>
      </c>
      <c r="AG345" s="225"/>
      <c r="AH345" s="252"/>
    </row>
    <row r="346" spans="1:34" s="146" customFormat="1" ht="78.75" hidden="1" customHeight="1">
      <c r="A346" s="195"/>
      <c r="B346" s="196"/>
      <c r="C346" s="197" t="s">
        <v>237</v>
      </c>
      <c r="D346" s="193" t="s">
        <v>238</v>
      </c>
      <c r="E346" s="193"/>
      <c r="F346" s="193"/>
      <c r="G346" s="193"/>
      <c r="H346" s="193"/>
      <c r="I346" s="204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4"/>
      <c r="W346" s="199"/>
      <c r="X346" s="199"/>
      <c r="Y346" s="199"/>
      <c r="Z346" s="199"/>
      <c r="AA346" s="199"/>
      <c r="AB346" s="223"/>
      <c r="AC346" s="261"/>
      <c r="AD346" s="259" t="str">
        <f>+IF(AE346=""," ",VLOOKUP(AE346,'PLAN DE CUENTAS FINAL BI'!$K:$L,2,FALSE))</f>
        <v xml:space="preserve"> </v>
      </c>
      <c r="AE346" s="224"/>
      <c r="AF346" s="259" t="str">
        <f>+IF(AG346=""," ",VLOOKUP(AG346,Listas!$E$3:$F$12,2,FALSE))</f>
        <v xml:space="preserve"> </v>
      </c>
      <c r="AG346" s="225"/>
      <c r="AH346" s="252"/>
    </row>
    <row r="347" spans="1:34" s="146" customFormat="1" ht="78.75" hidden="1" customHeight="1">
      <c r="A347" s="195"/>
      <c r="B347" s="196"/>
      <c r="C347" s="197" t="s">
        <v>237</v>
      </c>
      <c r="D347" s="193" t="s">
        <v>238</v>
      </c>
      <c r="E347" s="193"/>
      <c r="F347" s="193"/>
      <c r="G347" s="193"/>
      <c r="H347" s="193"/>
      <c r="I347" s="204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4"/>
      <c r="W347" s="199"/>
      <c r="X347" s="199"/>
      <c r="Y347" s="199"/>
      <c r="Z347" s="199"/>
      <c r="AA347" s="199"/>
      <c r="AB347" s="223"/>
      <c r="AC347" s="261"/>
      <c r="AD347" s="259" t="str">
        <f>+IF(AE347=""," ",VLOOKUP(AE347,'PLAN DE CUENTAS FINAL BI'!$K:$L,2,FALSE))</f>
        <v xml:space="preserve"> </v>
      </c>
      <c r="AE347" s="224"/>
      <c r="AF347" s="259" t="str">
        <f>+IF(AG347=""," ",VLOOKUP(AG347,Listas!$E$3:$F$12,2,FALSE))</f>
        <v xml:space="preserve"> </v>
      </c>
      <c r="AG347" s="225"/>
      <c r="AH347" s="252"/>
    </row>
    <row r="348" spans="1:34" s="146" customFormat="1" ht="78.75" hidden="1" customHeight="1">
      <c r="A348" s="195"/>
      <c r="B348" s="196"/>
      <c r="C348" s="197" t="s">
        <v>237</v>
      </c>
      <c r="D348" s="193" t="s">
        <v>238</v>
      </c>
      <c r="E348" s="193"/>
      <c r="F348" s="193"/>
      <c r="G348" s="193"/>
      <c r="H348" s="193"/>
      <c r="I348" s="204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4"/>
      <c r="W348" s="199"/>
      <c r="X348" s="199"/>
      <c r="Y348" s="199"/>
      <c r="Z348" s="199"/>
      <c r="AA348" s="199"/>
      <c r="AB348" s="223"/>
      <c r="AC348" s="261"/>
      <c r="AD348" s="259" t="str">
        <f>+IF(AE348=""," ",VLOOKUP(AE348,'PLAN DE CUENTAS FINAL BI'!$K:$L,2,FALSE))</f>
        <v xml:space="preserve"> </v>
      </c>
      <c r="AE348" s="224"/>
      <c r="AF348" s="259" t="str">
        <f>+IF(AG348=""," ",VLOOKUP(AG348,Listas!$E$3:$F$12,2,FALSE))</f>
        <v xml:space="preserve"> </v>
      </c>
      <c r="AG348" s="225"/>
      <c r="AH348" s="252"/>
    </row>
    <row r="349" spans="1:34" s="146" customFormat="1" ht="78.75" hidden="1" customHeight="1">
      <c r="A349" s="195"/>
      <c r="B349" s="196"/>
      <c r="C349" s="197" t="s">
        <v>237</v>
      </c>
      <c r="D349" s="193" t="s">
        <v>238</v>
      </c>
      <c r="E349" s="193"/>
      <c r="F349" s="193"/>
      <c r="G349" s="193"/>
      <c r="H349" s="193"/>
      <c r="I349" s="204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4"/>
      <c r="W349" s="199"/>
      <c r="X349" s="199"/>
      <c r="Y349" s="199"/>
      <c r="Z349" s="199"/>
      <c r="AA349" s="199"/>
      <c r="AB349" s="223"/>
      <c r="AC349" s="261"/>
      <c r="AD349" s="259" t="str">
        <f>+IF(AE349=""," ",VLOOKUP(AE349,'PLAN DE CUENTAS FINAL BI'!$K:$L,2,FALSE))</f>
        <v xml:space="preserve"> </v>
      </c>
      <c r="AE349" s="224"/>
      <c r="AF349" s="259" t="str">
        <f>+IF(AG349=""," ",VLOOKUP(AG349,Listas!$E$3:$F$12,2,FALSE))</f>
        <v xml:space="preserve"> </v>
      </c>
      <c r="AG349" s="225"/>
      <c r="AH349" s="252"/>
    </row>
    <row r="350" spans="1:34" s="146" customFormat="1" ht="78.75" hidden="1" customHeight="1">
      <c r="A350" s="195"/>
      <c r="B350" s="196"/>
      <c r="C350" s="197" t="s">
        <v>237</v>
      </c>
      <c r="D350" s="193" t="s">
        <v>238</v>
      </c>
      <c r="E350" s="193"/>
      <c r="F350" s="193"/>
      <c r="G350" s="193"/>
      <c r="H350" s="193"/>
      <c r="I350" s="204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4"/>
      <c r="W350" s="199"/>
      <c r="X350" s="199"/>
      <c r="Y350" s="199"/>
      <c r="Z350" s="199"/>
      <c r="AA350" s="199"/>
      <c r="AB350" s="223"/>
      <c r="AC350" s="261"/>
      <c r="AD350" s="259" t="str">
        <f>+IF(AE350=""," ",VLOOKUP(AE350,'PLAN DE CUENTAS FINAL BI'!$K:$L,2,FALSE))</f>
        <v xml:space="preserve"> </v>
      </c>
      <c r="AE350" s="224"/>
      <c r="AF350" s="259" t="str">
        <f>+IF(AG350=""," ",VLOOKUP(AG350,Listas!$E$3:$F$12,2,FALSE))</f>
        <v xml:space="preserve"> </v>
      </c>
      <c r="AG350" s="225"/>
      <c r="AH350" s="252"/>
    </row>
    <row r="351" spans="1:34" s="146" customFormat="1" ht="78.75" hidden="1" customHeight="1">
      <c r="A351" s="195"/>
      <c r="B351" s="196"/>
      <c r="C351" s="197" t="s">
        <v>237</v>
      </c>
      <c r="D351" s="193" t="s">
        <v>238</v>
      </c>
      <c r="E351" s="193"/>
      <c r="F351" s="193"/>
      <c r="G351" s="193"/>
      <c r="H351" s="193"/>
      <c r="I351" s="204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4"/>
      <c r="W351" s="199"/>
      <c r="X351" s="199"/>
      <c r="Y351" s="199"/>
      <c r="Z351" s="199"/>
      <c r="AA351" s="199"/>
      <c r="AB351" s="223"/>
      <c r="AC351" s="261"/>
      <c r="AD351" s="259" t="str">
        <f>+IF(AE351=""," ",VLOOKUP(AE351,'PLAN DE CUENTAS FINAL BI'!$K:$L,2,FALSE))</f>
        <v xml:space="preserve"> </v>
      </c>
      <c r="AE351" s="224"/>
      <c r="AF351" s="259" t="str">
        <f>+IF(AG351=""," ",VLOOKUP(AG351,Listas!$E$3:$F$12,2,FALSE))</f>
        <v xml:space="preserve"> </v>
      </c>
      <c r="AG351" s="225"/>
      <c r="AH351" s="252"/>
    </row>
    <row r="352" spans="1:34" s="146" customFormat="1" ht="78.75" hidden="1" customHeight="1">
      <c r="A352" s="195"/>
      <c r="B352" s="196"/>
      <c r="C352" s="197" t="s">
        <v>237</v>
      </c>
      <c r="D352" s="193" t="s">
        <v>238</v>
      </c>
      <c r="E352" s="193"/>
      <c r="F352" s="193"/>
      <c r="G352" s="193"/>
      <c r="H352" s="193"/>
      <c r="I352" s="204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4"/>
      <c r="W352" s="199"/>
      <c r="X352" s="199"/>
      <c r="Y352" s="199"/>
      <c r="Z352" s="199"/>
      <c r="AA352" s="199"/>
      <c r="AB352" s="223"/>
      <c r="AC352" s="261"/>
      <c r="AD352" s="259" t="str">
        <f>+IF(AE352=""," ",VLOOKUP(AE352,'PLAN DE CUENTAS FINAL BI'!$K:$L,2,FALSE))</f>
        <v xml:space="preserve"> </v>
      </c>
      <c r="AE352" s="224"/>
      <c r="AF352" s="259" t="str">
        <f>+IF(AG352=""," ",VLOOKUP(AG352,Listas!$E$3:$F$12,2,FALSE))</f>
        <v xml:space="preserve"> </v>
      </c>
      <c r="AG352" s="225"/>
      <c r="AH352" s="252"/>
    </row>
    <row r="353" spans="1:34" s="146" customFormat="1" ht="78.75" hidden="1" customHeight="1">
      <c r="A353" s="195"/>
      <c r="B353" s="196"/>
      <c r="C353" s="197" t="s">
        <v>237</v>
      </c>
      <c r="D353" s="193" t="s">
        <v>238</v>
      </c>
      <c r="E353" s="193"/>
      <c r="F353" s="193"/>
      <c r="G353" s="193"/>
      <c r="H353" s="193"/>
      <c r="I353" s="204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4"/>
      <c r="W353" s="199"/>
      <c r="X353" s="199"/>
      <c r="Y353" s="199"/>
      <c r="Z353" s="199"/>
      <c r="AA353" s="199"/>
      <c r="AB353" s="223"/>
      <c r="AC353" s="261"/>
      <c r="AD353" s="259" t="str">
        <f>+IF(AE353=""," ",VLOOKUP(AE353,'PLAN DE CUENTAS FINAL BI'!$K:$L,2,FALSE))</f>
        <v xml:space="preserve"> </v>
      </c>
      <c r="AE353" s="224"/>
      <c r="AF353" s="259" t="str">
        <f>+IF(AG353=""," ",VLOOKUP(AG353,Listas!$E$3:$F$12,2,FALSE))</f>
        <v xml:space="preserve"> </v>
      </c>
      <c r="AG353" s="225"/>
      <c r="AH353" s="252"/>
    </row>
    <row r="354" spans="1:34" s="146" customFormat="1" ht="78.75" hidden="1" customHeight="1">
      <c r="A354" s="195"/>
      <c r="B354" s="196"/>
      <c r="C354" s="197" t="s">
        <v>237</v>
      </c>
      <c r="D354" s="193" t="s">
        <v>238</v>
      </c>
      <c r="E354" s="193"/>
      <c r="F354" s="193"/>
      <c r="G354" s="193"/>
      <c r="H354" s="193"/>
      <c r="I354" s="204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4"/>
      <c r="W354" s="199"/>
      <c r="X354" s="199"/>
      <c r="Y354" s="199"/>
      <c r="Z354" s="199"/>
      <c r="AA354" s="199"/>
      <c r="AB354" s="223"/>
      <c r="AC354" s="261"/>
      <c r="AD354" s="259" t="str">
        <f>+IF(AE354=""," ",VLOOKUP(AE354,'PLAN DE CUENTAS FINAL BI'!$K:$L,2,FALSE))</f>
        <v xml:space="preserve"> </v>
      </c>
      <c r="AE354" s="224"/>
      <c r="AF354" s="259" t="str">
        <f>+IF(AG354=""," ",VLOOKUP(AG354,Listas!$E$3:$F$12,2,FALSE))</f>
        <v xml:space="preserve"> </v>
      </c>
      <c r="AG354" s="225"/>
      <c r="AH354" s="252"/>
    </row>
    <row r="355" spans="1:34" s="146" customFormat="1" ht="78.75" hidden="1" customHeight="1">
      <c r="A355" s="195"/>
      <c r="B355" s="196"/>
      <c r="C355" s="197" t="s">
        <v>237</v>
      </c>
      <c r="D355" s="193" t="s">
        <v>238</v>
      </c>
      <c r="E355" s="193"/>
      <c r="F355" s="193"/>
      <c r="G355" s="193"/>
      <c r="H355" s="193"/>
      <c r="I355" s="204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4"/>
      <c r="W355" s="199"/>
      <c r="X355" s="199"/>
      <c r="Y355" s="199"/>
      <c r="Z355" s="199"/>
      <c r="AA355" s="199"/>
      <c r="AB355" s="223"/>
      <c r="AC355" s="261"/>
      <c r="AD355" s="259" t="str">
        <f>+IF(AE355=""," ",VLOOKUP(AE355,'PLAN DE CUENTAS FINAL BI'!$K:$L,2,FALSE))</f>
        <v xml:space="preserve"> </v>
      </c>
      <c r="AE355" s="224"/>
      <c r="AF355" s="259" t="str">
        <f>+IF(AG355=""," ",VLOOKUP(AG355,Listas!$E$3:$F$12,2,FALSE))</f>
        <v xml:space="preserve"> </v>
      </c>
      <c r="AG355" s="225"/>
      <c r="AH355" s="252"/>
    </row>
    <row r="356" spans="1:34" s="146" customFormat="1" ht="78.75" hidden="1" customHeight="1">
      <c r="A356" s="195"/>
      <c r="B356" s="196"/>
      <c r="C356" s="197" t="s">
        <v>237</v>
      </c>
      <c r="D356" s="193" t="s">
        <v>238</v>
      </c>
      <c r="E356" s="193"/>
      <c r="F356" s="193"/>
      <c r="G356" s="193"/>
      <c r="H356" s="193"/>
      <c r="I356" s="204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4"/>
      <c r="W356" s="199"/>
      <c r="X356" s="199"/>
      <c r="Y356" s="199"/>
      <c r="Z356" s="199"/>
      <c r="AA356" s="199"/>
      <c r="AB356" s="223"/>
      <c r="AC356" s="261"/>
      <c r="AD356" s="259" t="str">
        <f>+IF(AE356=""," ",VLOOKUP(AE356,'PLAN DE CUENTAS FINAL BI'!$K:$L,2,FALSE))</f>
        <v xml:space="preserve"> </v>
      </c>
      <c r="AE356" s="224"/>
      <c r="AF356" s="259" t="str">
        <f>+IF(AG356=""," ",VLOOKUP(AG356,Listas!$E$3:$F$12,2,FALSE))</f>
        <v xml:space="preserve"> </v>
      </c>
      <c r="AG356" s="225"/>
      <c r="AH356" s="252"/>
    </row>
    <row r="357" spans="1:34" s="146" customFormat="1" ht="78.75" hidden="1" customHeight="1">
      <c r="A357" s="195"/>
      <c r="B357" s="196"/>
      <c r="C357" s="197" t="s">
        <v>237</v>
      </c>
      <c r="D357" s="193" t="s">
        <v>238</v>
      </c>
      <c r="E357" s="193"/>
      <c r="F357" s="193"/>
      <c r="G357" s="193"/>
      <c r="H357" s="193"/>
      <c r="I357" s="204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4"/>
      <c r="W357" s="199"/>
      <c r="X357" s="199"/>
      <c r="Y357" s="199"/>
      <c r="Z357" s="199"/>
      <c r="AA357" s="199"/>
      <c r="AB357" s="223"/>
      <c r="AC357" s="261"/>
      <c r="AD357" s="259" t="str">
        <f>+IF(AE357=""," ",VLOOKUP(AE357,'PLAN DE CUENTAS FINAL BI'!$K:$L,2,FALSE))</f>
        <v xml:space="preserve"> </v>
      </c>
      <c r="AE357" s="224"/>
      <c r="AF357" s="259" t="str">
        <f>+IF(AG357=""," ",VLOOKUP(AG357,Listas!$E$3:$F$12,2,FALSE))</f>
        <v xml:space="preserve"> </v>
      </c>
      <c r="AG357" s="225"/>
      <c r="AH357" s="252"/>
    </row>
    <row r="358" spans="1:34" s="146" customFormat="1" ht="78.75" hidden="1" customHeight="1">
      <c r="A358" s="195"/>
      <c r="B358" s="196"/>
      <c r="C358" s="197" t="s">
        <v>237</v>
      </c>
      <c r="D358" s="193" t="s">
        <v>238</v>
      </c>
      <c r="E358" s="193"/>
      <c r="F358" s="193"/>
      <c r="G358" s="193"/>
      <c r="H358" s="193"/>
      <c r="I358" s="204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4"/>
      <c r="W358" s="199"/>
      <c r="X358" s="199"/>
      <c r="Y358" s="199"/>
      <c r="Z358" s="199"/>
      <c r="AA358" s="199"/>
      <c r="AB358" s="223"/>
      <c r="AC358" s="261"/>
      <c r="AD358" s="259" t="str">
        <f>+IF(AE358=""," ",VLOOKUP(AE358,'PLAN DE CUENTAS FINAL BI'!$K:$L,2,FALSE))</f>
        <v xml:space="preserve"> </v>
      </c>
      <c r="AE358" s="224"/>
      <c r="AF358" s="259" t="str">
        <f>+IF(AG358=""," ",VLOOKUP(AG358,Listas!$E$3:$F$12,2,FALSE))</f>
        <v xml:space="preserve"> </v>
      </c>
      <c r="AG358" s="225"/>
      <c r="AH358" s="252"/>
    </row>
    <row r="359" spans="1:34" s="146" customFormat="1" ht="78.75" hidden="1" customHeight="1">
      <c r="A359" s="195"/>
      <c r="B359" s="196"/>
      <c r="C359" s="197" t="s">
        <v>237</v>
      </c>
      <c r="D359" s="193" t="s">
        <v>238</v>
      </c>
      <c r="E359" s="193"/>
      <c r="F359" s="193"/>
      <c r="G359" s="193"/>
      <c r="H359" s="193"/>
      <c r="I359" s="204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4"/>
      <c r="W359" s="199"/>
      <c r="X359" s="199"/>
      <c r="Y359" s="199"/>
      <c r="Z359" s="199"/>
      <c r="AA359" s="199"/>
      <c r="AB359" s="223"/>
      <c r="AC359" s="261"/>
      <c r="AD359" s="259" t="str">
        <f>+IF(AE359=""," ",VLOOKUP(AE359,'PLAN DE CUENTAS FINAL BI'!$K:$L,2,FALSE))</f>
        <v xml:space="preserve"> </v>
      </c>
      <c r="AE359" s="224"/>
      <c r="AF359" s="259" t="str">
        <f>+IF(AG359=""," ",VLOOKUP(AG359,Listas!$E$3:$F$12,2,FALSE))</f>
        <v xml:space="preserve"> </v>
      </c>
      <c r="AG359" s="225"/>
      <c r="AH359" s="252"/>
    </row>
    <row r="360" spans="1:34" s="146" customFormat="1" ht="78.75" hidden="1" customHeight="1">
      <c r="A360" s="195"/>
      <c r="B360" s="196"/>
      <c r="C360" s="197" t="s">
        <v>237</v>
      </c>
      <c r="D360" s="193" t="s">
        <v>238</v>
      </c>
      <c r="E360" s="193"/>
      <c r="F360" s="193"/>
      <c r="G360" s="193"/>
      <c r="H360" s="193"/>
      <c r="I360" s="204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4"/>
      <c r="W360" s="199"/>
      <c r="X360" s="199"/>
      <c r="Y360" s="199"/>
      <c r="Z360" s="199"/>
      <c r="AA360" s="199"/>
      <c r="AB360" s="223"/>
      <c r="AC360" s="261"/>
      <c r="AD360" s="259" t="str">
        <f>+IF(AE360=""," ",VLOOKUP(AE360,'PLAN DE CUENTAS FINAL BI'!$K:$L,2,FALSE))</f>
        <v xml:space="preserve"> </v>
      </c>
      <c r="AE360" s="224"/>
      <c r="AF360" s="259" t="str">
        <f>+IF(AG360=""," ",VLOOKUP(AG360,Listas!$E$3:$F$12,2,FALSE))</f>
        <v xml:space="preserve"> </v>
      </c>
      <c r="AG360" s="225"/>
      <c r="AH360" s="252"/>
    </row>
    <row r="361" spans="1:34" s="146" customFormat="1" ht="78.75" hidden="1" customHeight="1">
      <c r="A361" s="195"/>
      <c r="B361" s="196"/>
      <c r="C361" s="197" t="s">
        <v>239</v>
      </c>
      <c r="D361" s="193" t="s">
        <v>240</v>
      </c>
      <c r="E361" s="193"/>
      <c r="F361" s="193"/>
      <c r="G361" s="193"/>
      <c r="H361" s="193"/>
      <c r="I361" s="211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4"/>
      <c r="W361" s="210"/>
      <c r="X361" s="276"/>
      <c r="Y361" s="276"/>
      <c r="Z361" s="276"/>
      <c r="AA361" s="276"/>
      <c r="AB361" s="223"/>
      <c r="AC361" s="261"/>
      <c r="AD361" s="259" t="str">
        <f>+IF(AE361=""," ",VLOOKUP(AE361,'PLAN DE CUENTAS FINAL BI'!$K:$L,2,FALSE))</f>
        <v xml:space="preserve"> </v>
      </c>
      <c r="AE361" s="224"/>
      <c r="AF361" s="259" t="str">
        <f>+IF(AG361=""," ",VLOOKUP(AG361,Listas!$E$3:$F$12,2,FALSE))</f>
        <v xml:space="preserve"> </v>
      </c>
      <c r="AG361" s="225"/>
      <c r="AH361" s="252"/>
    </row>
    <row r="362" spans="1:34" s="146" customFormat="1" ht="78.75" hidden="1" customHeight="1">
      <c r="A362" s="195"/>
      <c r="B362" s="196"/>
      <c r="C362" s="197" t="s">
        <v>239</v>
      </c>
      <c r="D362" s="193" t="s">
        <v>240</v>
      </c>
      <c r="E362" s="193"/>
      <c r="F362" s="193"/>
      <c r="G362" s="193"/>
      <c r="H362" s="193"/>
      <c r="I362" s="211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4"/>
      <c r="W362" s="206"/>
      <c r="X362" s="206"/>
      <c r="Y362" s="276"/>
      <c r="Z362" s="276"/>
      <c r="AA362" s="276"/>
      <c r="AB362" s="223"/>
      <c r="AC362" s="261"/>
      <c r="AD362" s="259" t="str">
        <f>+IF(AE362=""," ",VLOOKUP(AE362,'PLAN DE CUENTAS FINAL BI'!$K:$L,2,FALSE))</f>
        <v xml:space="preserve"> </v>
      </c>
      <c r="AE362" s="224"/>
      <c r="AF362" s="259" t="str">
        <f>+IF(AG362=""," ",VLOOKUP(AG362,Listas!$E$3:$F$12,2,FALSE))</f>
        <v xml:space="preserve"> </v>
      </c>
      <c r="AG362" s="225"/>
      <c r="AH362" s="252"/>
    </row>
    <row r="363" spans="1:34" s="146" customFormat="1" ht="78.75" hidden="1" customHeight="1">
      <c r="A363" s="195"/>
      <c r="B363" s="196"/>
      <c r="C363" s="197" t="s">
        <v>239</v>
      </c>
      <c r="D363" s="193" t="s">
        <v>240</v>
      </c>
      <c r="E363" s="193"/>
      <c r="F363" s="193"/>
      <c r="G363" s="193"/>
      <c r="H363" s="193"/>
      <c r="I363" s="204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4"/>
      <c r="W363" s="206"/>
      <c r="X363" s="206"/>
      <c r="Y363" s="276"/>
      <c r="Z363" s="276"/>
      <c r="AA363" s="276"/>
      <c r="AB363" s="223"/>
      <c r="AC363" s="261"/>
      <c r="AD363" s="259" t="str">
        <f>+IF(AE363=""," ",VLOOKUP(AE363,'PLAN DE CUENTAS FINAL BI'!$K:$L,2,FALSE))</f>
        <v xml:space="preserve"> </v>
      </c>
      <c r="AE363" s="224"/>
      <c r="AF363" s="259" t="str">
        <f>+IF(AG363=""," ",VLOOKUP(AG363,Listas!$E$3:$F$12,2,FALSE))</f>
        <v xml:space="preserve"> </v>
      </c>
      <c r="AG363" s="225"/>
      <c r="AH363" s="252"/>
    </row>
    <row r="364" spans="1:34" s="146" customFormat="1" ht="78.75" hidden="1" customHeight="1">
      <c r="A364" s="195"/>
      <c r="B364" s="196"/>
      <c r="C364" s="197" t="s">
        <v>239</v>
      </c>
      <c r="D364" s="193" t="s">
        <v>240</v>
      </c>
      <c r="E364" s="193"/>
      <c r="F364" s="193"/>
      <c r="G364" s="193"/>
      <c r="H364" s="193"/>
      <c r="I364" s="204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4"/>
      <c r="W364" s="206"/>
      <c r="X364" s="206"/>
      <c r="Y364" s="276"/>
      <c r="Z364" s="276"/>
      <c r="AA364" s="276"/>
      <c r="AB364" s="223"/>
      <c r="AC364" s="261"/>
      <c r="AD364" s="259" t="str">
        <f>+IF(AE364=""," ",VLOOKUP(AE364,'PLAN DE CUENTAS FINAL BI'!$K:$L,2,FALSE))</f>
        <v xml:space="preserve"> </v>
      </c>
      <c r="AE364" s="224"/>
      <c r="AF364" s="259" t="str">
        <f>+IF(AG364=""," ",VLOOKUP(AG364,Listas!$E$3:$F$12,2,FALSE))</f>
        <v xml:space="preserve"> </v>
      </c>
      <c r="AG364" s="225"/>
      <c r="AH364" s="252"/>
    </row>
    <row r="365" spans="1:34" s="146" customFormat="1" ht="78.75" hidden="1" customHeight="1">
      <c r="A365" s="195"/>
      <c r="B365" s="196"/>
      <c r="C365" s="197" t="s">
        <v>239</v>
      </c>
      <c r="D365" s="193" t="s">
        <v>240</v>
      </c>
      <c r="E365" s="193"/>
      <c r="F365" s="193"/>
      <c r="G365" s="193"/>
      <c r="H365" s="193"/>
      <c r="I365" s="212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4"/>
      <c r="W365" s="199"/>
      <c r="X365" s="199"/>
      <c r="Y365" s="199"/>
      <c r="Z365" s="199"/>
      <c r="AA365" s="199"/>
      <c r="AB365" s="223"/>
      <c r="AC365" s="261"/>
      <c r="AD365" s="259" t="str">
        <f>+IF(AE365=""," ",VLOOKUP(AE365,'PLAN DE CUENTAS FINAL BI'!$K:$L,2,FALSE))</f>
        <v xml:space="preserve"> </v>
      </c>
      <c r="AE365" s="224"/>
      <c r="AF365" s="259" t="str">
        <f>+IF(AG365=""," ",VLOOKUP(AG365,Listas!$E$3:$F$12,2,FALSE))</f>
        <v xml:space="preserve"> </v>
      </c>
      <c r="AG365" s="225"/>
      <c r="AH365" s="252"/>
    </row>
    <row r="366" spans="1:34" s="146" customFormat="1" ht="78.75" hidden="1" customHeight="1">
      <c r="A366" s="195"/>
      <c r="B366" s="196"/>
      <c r="C366" s="197" t="s">
        <v>239</v>
      </c>
      <c r="D366" s="193" t="s">
        <v>240</v>
      </c>
      <c r="E366" s="193"/>
      <c r="F366" s="193"/>
      <c r="G366" s="193"/>
      <c r="H366" s="193"/>
      <c r="I366" s="212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4"/>
      <c r="W366" s="199"/>
      <c r="X366" s="199"/>
      <c r="Y366" s="199"/>
      <c r="Z366" s="199"/>
      <c r="AA366" s="199"/>
      <c r="AB366" s="223"/>
      <c r="AC366" s="261"/>
      <c r="AD366" s="259" t="str">
        <f>+IF(AE366=""," ",VLOOKUP(AE366,'PLAN DE CUENTAS FINAL BI'!$K:$L,2,FALSE))</f>
        <v xml:space="preserve"> </v>
      </c>
      <c r="AE366" s="224"/>
      <c r="AF366" s="259" t="str">
        <f>+IF(AG366=""," ",VLOOKUP(AG366,Listas!$E$3:$F$12,2,FALSE))</f>
        <v xml:space="preserve"> </v>
      </c>
      <c r="AG366" s="225"/>
      <c r="AH366" s="252"/>
    </row>
    <row r="367" spans="1:34" s="146" customFormat="1" ht="78.75" hidden="1" customHeight="1">
      <c r="A367" s="195"/>
      <c r="B367" s="196"/>
      <c r="C367" s="197" t="s">
        <v>239</v>
      </c>
      <c r="D367" s="193" t="s">
        <v>240</v>
      </c>
      <c r="E367" s="193"/>
      <c r="F367" s="193"/>
      <c r="G367" s="193"/>
      <c r="H367" s="193"/>
      <c r="I367" s="212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4"/>
      <c r="W367" s="199"/>
      <c r="X367" s="199"/>
      <c r="Y367" s="199"/>
      <c r="Z367" s="199"/>
      <c r="AA367" s="199"/>
      <c r="AB367" s="223"/>
      <c r="AC367" s="261"/>
      <c r="AD367" s="259" t="str">
        <f>+IF(AE367=""," ",VLOOKUP(AE367,'PLAN DE CUENTAS FINAL BI'!$K:$L,2,FALSE))</f>
        <v xml:space="preserve"> </v>
      </c>
      <c r="AE367" s="224"/>
      <c r="AF367" s="259" t="str">
        <f>+IF(AG367=""," ",VLOOKUP(AG367,Listas!$E$3:$F$12,2,FALSE))</f>
        <v xml:space="preserve"> </v>
      </c>
      <c r="AG367" s="225"/>
      <c r="AH367" s="252"/>
    </row>
    <row r="368" spans="1:34" s="146" customFormat="1" ht="78.75" hidden="1" customHeight="1">
      <c r="A368" s="195"/>
      <c r="B368" s="196"/>
      <c r="C368" s="197" t="s">
        <v>239</v>
      </c>
      <c r="D368" s="193" t="s">
        <v>240</v>
      </c>
      <c r="E368" s="193"/>
      <c r="F368" s="193"/>
      <c r="G368" s="193"/>
      <c r="H368" s="193"/>
      <c r="I368" s="212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4"/>
      <c r="W368" s="199"/>
      <c r="X368" s="199"/>
      <c r="Y368" s="199"/>
      <c r="Z368" s="199"/>
      <c r="AA368" s="199"/>
      <c r="AB368" s="223"/>
      <c r="AC368" s="261"/>
      <c r="AD368" s="259" t="str">
        <f>+IF(AE368=""," ",VLOOKUP(AE368,'PLAN DE CUENTAS FINAL BI'!$K:$L,2,FALSE))</f>
        <v xml:space="preserve"> </v>
      </c>
      <c r="AE368" s="224"/>
      <c r="AF368" s="259" t="str">
        <f>+IF(AG368=""," ",VLOOKUP(AG368,Listas!$E$3:$F$12,2,FALSE))</f>
        <v xml:space="preserve"> </v>
      </c>
      <c r="AG368" s="225"/>
      <c r="AH368" s="252"/>
    </row>
    <row r="369" spans="1:34" s="146" customFormat="1" ht="78.75" hidden="1" customHeight="1">
      <c r="A369" s="195"/>
      <c r="B369" s="196"/>
      <c r="C369" s="197" t="s">
        <v>239</v>
      </c>
      <c r="D369" s="193" t="s">
        <v>240</v>
      </c>
      <c r="E369" s="193"/>
      <c r="F369" s="193"/>
      <c r="G369" s="193"/>
      <c r="H369" s="193"/>
      <c r="I369" s="212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4"/>
      <c r="W369" s="199"/>
      <c r="X369" s="199"/>
      <c r="Y369" s="199"/>
      <c r="Z369" s="199"/>
      <c r="AA369" s="199"/>
      <c r="AB369" s="223"/>
      <c r="AC369" s="261"/>
      <c r="AD369" s="259" t="str">
        <f>+IF(AE369=""," ",VLOOKUP(AE369,'PLAN DE CUENTAS FINAL BI'!$K:$L,2,FALSE))</f>
        <v xml:space="preserve"> </v>
      </c>
      <c r="AE369" s="224"/>
      <c r="AF369" s="259" t="str">
        <f>+IF(AG369=""," ",VLOOKUP(AG369,Listas!$E$3:$F$12,2,FALSE))</f>
        <v xml:space="preserve"> </v>
      </c>
      <c r="AG369" s="225"/>
      <c r="AH369" s="252"/>
    </row>
    <row r="370" spans="1:34" s="146" customFormat="1" ht="78.75" hidden="1" customHeight="1">
      <c r="A370" s="195"/>
      <c r="B370" s="196"/>
      <c r="C370" s="197" t="s">
        <v>239</v>
      </c>
      <c r="D370" s="193" t="s">
        <v>240</v>
      </c>
      <c r="E370" s="193"/>
      <c r="F370" s="193"/>
      <c r="G370" s="193"/>
      <c r="H370" s="193"/>
      <c r="I370" s="212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4"/>
      <c r="W370" s="199"/>
      <c r="X370" s="199"/>
      <c r="Y370" s="199"/>
      <c r="Z370" s="199"/>
      <c r="AA370" s="199"/>
      <c r="AB370" s="223"/>
      <c r="AC370" s="261"/>
      <c r="AD370" s="259" t="str">
        <f>+IF(AE370=""," ",VLOOKUP(AE370,'PLAN DE CUENTAS FINAL BI'!$K:$L,2,FALSE))</f>
        <v xml:space="preserve"> </v>
      </c>
      <c r="AE370" s="224"/>
      <c r="AF370" s="259" t="str">
        <f>+IF(AG370=""," ",VLOOKUP(AG370,Listas!$E$3:$F$12,2,FALSE))</f>
        <v xml:space="preserve"> </v>
      </c>
      <c r="AG370" s="225"/>
      <c r="AH370" s="252"/>
    </row>
    <row r="371" spans="1:34" s="146" customFormat="1" ht="78.75" hidden="1" customHeight="1">
      <c r="A371" s="195"/>
      <c r="B371" s="196"/>
      <c r="C371" s="197" t="s">
        <v>239</v>
      </c>
      <c r="D371" s="193" t="s">
        <v>240</v>
      </c>
      <c r="E371" s="193"/>
      <c r="F371" s="193"/>
      <c r="G371" s="193"/>
      <c r="H371" s="193"/>
      <c r="I371" s="212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4"/>
      <c r="W371" s="199"/>
      <c r="X371" s="199"/>
      <c r="Y371" s="199"/>
      <c r="Z371" s="199"/>
      <c r="AA371" s="199"/>
      <c r="AB371" s="223"/>
      <c r="AC371" s="261"/>
      <c r="AD371" s="259" t="str">
        <f>+IF(AE371=""," ",VLOOKUP(AE371,'PLAN DE CUENTAS FINAL BI'!$K:$L,2,FALSE))</f>
        <v xml:space="preserve"> </v>
      </c>
      <c r="AE371" s="224"/>
      <c r="AF371" s="259" t="str">
        <f>+IF(AG371=""," ",VLOOKUP(AG371,Listas!$E$3:$F$12,2,FALSE))</f>
        <v xml:space="preserve"> </v>
      </c>
      <c r="AG371" s="225"/>
      <c r="AH371" s="252"/>
    </row>
    <row r="372" spans="1:34" s="146" customFormat="1" ht="78.75" hidden="1" customHeight="1">
      <c r="A372" s="195"/>
      <c r="B372" s="196"/>
      <c r="C372" s="197" t="s">
        <v>239</v>
      </c>
      <c r="D372" s="193" t="s">
        <v>240</v>
      </c>
      <c r="E372" s="193"/>
      <c r="F372" s="193"/>
      <c r="G372" s="193"/>
      <c r="H372" s="193"/>
      <c r="I372" s="212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4"/>
      <c r="W372" s="199"/>
      <c r="X372" s="199"/>
      <c r="Y372" s="199"/>
      <c r="Z372" s="199"/>
      <c r="AA372" s="199"/>
      <c r="AB372" s="223"/>
      <c r="AC372" s="261"/>
      <c r="AD372" s="259" t="str">
        <f>+IF(AE372=""," ",VLOOKUP(AE372,'PLAN DE CUENTAS FINAL BI'!$K:$L,2,FALSE))</f>
        <v xml:space="preserve"> </v>
      </c>
      <c r="AE372" s="224"/>
      <c r="AF372" s="259" t="str">
        <f>+IF(AG372=""," ",VLOOKUP(AG372,Listas!$E$3:$F$12,2,FALSE))</f>
        <v xml:space="preserve"> </v>
      </c>
      <c r="AG372" s="225"/>
      <c r="AH372" s="252"/>
    </row>
    <row r="373" spans="1:34" s="146" customFormat="1" ht="78.75" hidden="1" customHeight="1">
      <c r="A373" s="195"/>
      <c r="B373" s="196"/>
      <c r="C373" s="197" t="s">
        <v>239</v>
      </c>
      <c r="D373" s="193" t="s">
        <v>240</v>
      </c>
      <c r="E373" s="193"/>
      <c r="F373" s="193"/>
      <c r="G373" s="193"/>
      <c r="H373" s="193"/>
      <c r="I373" s="212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4"/>
      <c r="W373" s="199"/>
      <c r="X373" s="199"/>
      <c r="Y373" s="199"/>
      <c r="Z373" s="199"/>
      <c r="AA373" s="199"/>
      <c r="AB373" s="223"/>
      <c r="AC373" s="261"/>
      <c r="AD373" s="259" t="str">
        <f>+IF(AE373=""," ",VLOOKUP(AE373,'PLAN DE CUENTAS FINAL BI'!$K:$L,2,FALSE))</f>
        <v xml:space="preserve"> </v>
      </c>
      <c r="AE373" s="224"/>
      <c r="AF373" s="259" t="str">
        <f>+IF(AG373=""," ",VLOOKUP(AG373,Listas!$E$3:$F$12,2,FALSE))</f>
        <v xml:space="preserve"> </v>
      </c>
      <c r="AG373" s="225"/>
      <c r="AH373" s="252"/>
    </row>
    <row r="374" spans="1:34" s="146" customFormat="1" ht="78.75" hidden="1" customHeight="1">
      <c r="A374" s="195"/>
      <c r="B374" s="196"/>
      <c r="C374" s="197" t="s">
        <v>239</v>
      </c>
      <c r="D374" s="193" t="s">
        <v>240</v>
      </c>
      <c r="E374" s="193"/>
      <c r="F374" s="193"/>
      <c r="G374" s="193"/>
      <c r="H374" s="193"/>
      <c r="I374" s="212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4"/>
      <c r="W374" s="199"/>
      <c r="X374" s="199"/>
      <c r="Y374" s="199"/>
      <c r="Z374" s="199"/>
      <c r="AA374" s="199"/>
      <c r="AB374" s="223"/>
      <c r="AC374" s="261"/>
      <c r="AD374" s="259" t="str">
        <f>+IF(AE374=""," ",VLOOKUP(AE374,'PLAN DE CUENTAS FINAL BI'!$K:$L,2,FALSE))</f>
        <v xml:space="preserve"> </v>
      </c>
      <c r="AE374" s="224"/>
      <c r="AF374" s="259" t="str">
        <f>+IF(AG374=""," ",VLOOKUP(AG374,Listas!$E$3:$F$12,2,FALSE))</f>
        <v xml:space="preserve"> </v>
      </c>
      <c r="AG374" s="225"/>
      <c r="AH374" s="252"/>
    </row>
    <row r="375" spans="1:34" s="146" customFormat="1" ht="78.75" hidden="1" customHeight="1">
      <c r="A375" s="195"/>
      <c r="B375" s="196"/>
      <c r="C375" s="197" t="s">
        <v>239</v>
      </c>
      <c r="D375" s="193" t="s">
        <v>240</v>
      </c>
      <c r="E375" s="193"/>
      <c r="F375" s="193"/>
      <c r="G375" s="193"/>
      <c r="H375" s="193"/>
      <c r="I375" s="212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4"/>
      <c r="W375" s="199"/>
      <c r="X375" s="199"/>
      <c r="Y375" s="199"/>
      <c r="Z375" s="199"/>
      <c r="AA375" s="199"/>
      <c r="AB375" s="223"/>
      <c r="AC375" s="261"/>
      <c r="AD375" s="259" t="str">
        <f>+IF(AE375=""," ",VLOOKUP(AE375,'PLAN DE CUENTAS FINAL BI'!$K:$L,2,FALSE))</f>
        <v xml:space="preserve"> </v>
      </c>
      <c r="AE375" s="224"/>
      <c r="AF375" s="259" t="str">
        <f>+IF(AG375=""," ",VLOOKUP(AG375,Listas!$E$3:$F$12,2,FALSE))</f>
        <v xml:space="preserve"> </v>
      </c>
      <c r="AG375" s="225"/>
      <c r="AH375" s="252"/>
    </row>
    <row r="376" spans="1:34" s="146" customFormat="1" ht="78.75" hidden="1" customHeight="1">
      <c r="A376" s="195"/>
      <c r="B376" s="196"/>
      <c r="C376" s="197" t="s">
        <v>239</v>
      </c>
      <c r="D376" s="193" t="s">
        <v>240</v>
      </c>
      <c r="E376" s="193"/>
      <c r="F376" s="193"/>
      <c r="G376" s="193"/>
      <c r="H376" s="193"/>
      <c r="I376" s="212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4"/>
      <c r="W376" s="199"/>
      <c r="X376" s="199"/>
      <c r="Y376" s="199"/>
      <c r="Z376" s="199"/>
      <c r="AA376" s="199"/>
      <c r="AB376" s="223"/>
      <c r="AC376" s="261"/>
      <c r="AD376" s="259" t="str">
        <f>+IF(AE376=""," ",VLOOKUP(AE376,'PLAN DE CUENTAS FINAL BI'!$K:$L,2,FALSE))</f>
        <v xml:space="preserve"> </v>
      </c>
      <c r="AE376" s="224"/>
      <c r="AF376" s="259" t="str">
        <f>+IF(AG376=""," ",VLOOKUP(AG376,Listas!$E$3:$F$12,2,FALSE))</f>
        <v xml:space="preserve"> </v>
      </c>
      <c r="AG376" s="225"/>
      <c r="AH376" s="252"/>
    </row>
    <row r="377" spans="1:34" s="146" customFormat="1" ht="78.75" hidden="1" customHeight="1">
      <c r="A377" s="195"/>
      <c r="B377" s="196"/>
      <c r="C377" s="197" t="s">
        <v>239</v>
      </c>
      <c r="D377" s="193" t="s">
        <v>240</v>
      </c>
      <c r="E377" s="193"/>
      <c r="F377" s="193"/>
      <c r="G377" s="193"/>
      <c r="H377" s="193"/>
      <c r="I377" s="212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4"/>
      <c r="W377" s="199"/>
      <c r="X377" s="199"/>
      <c r="Y377" s="199"/>
      <c r="Z377" s="199"/>
      <c r="AA377" s="199"/>
      <c r="AB377" s="223"/>
      <c r="AC377" s="261"/>
      <c r="AD377" s="259" t="str">
        <f>+IF(AE377=""," ",VLOOKUP(AE377,'PLAN DE CUENTAS FINAL BI'!$K:$L,2,FALSE))</f>
        <v xml:space="preserve"> </v>
      </c>
      <c r="AE377" s="224"/>
      <c r="AF377" s="259" t="str">
        <f>+IF(AG377=""," ",VLOOKUP(AG377,Listas!$E$3:$F$12,2,FALSE))</f>
        <v xml:space="preserve"> </v>
      </c>
      <c r="AG377" s="225"/>
      <c r="AH377" s="252"/>
    </row>
    <row r="378" spans="1:34" s="146" customFormat="1" ht="78.75" hidden="1" customHeight="1">
      <c r="A378" s="195"/>
      <c r="B378" s="196"/>
      <c r="C378" s="197" t="s">
        <v>239</v>
      </c>
      <c r="D378" s="193" t="s">
        <v>240</v>
      </c>
      <c r="E378" s="193"/>
      <c r="F378" s="193"/>
      <c r="G378" s="193"/>
      <c r="H378" s="193"/>
      <c r="I378" s="212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4"/>
      <c r="W378" s="199"/>
      <c r="X378" s="199"/>
      <c r="Y378" s="199"/>
      <c r="Z378" s="199"/>
      <c r="AA378" s="199"/>
      <c r="AB378" s="223"/>
      <c r="AC378" s="261"/>
      <c r="AD378" s="259" t="str">
        <f>+IF(AE378=""," ",VLOOKUP(AE378,'PLAN DE CUENTAS FINAL BI'!$K:$L,2,FALSE))</f>
        <v xml:space="preserve"> </v>
      </c>
      <c r="AE378" s="224"/>
      <c r="AF378" s="259" t="str">
        <f>+IF(AG378=""," ",VLOOKUP(AG378,Listas!$E$3:$F$12,2,FALSE))</f>
        <v xml:space="preserve"> </v>
      </c>
      <c r="AG378" s="225"/>
      <c r="AH378" s="252"/>
    </row>
    <row r="379" spans="1:34" s="146" customFormat="1" ht="78.75" hidden="1" customHeight="1">
      <c r="A379" s="195"/>
      <c r="B379" s="196"/>
      <c r="C379" s="197" t="s">
        <v>239</v>
      </c>
      <c r="D379" s="193" t="s">
        <v>240</v>
      </c>
      <c r="E379" s="193"/>
      <c r="F379" s="193"/>
      <c r="G379" s="193"/>
      <c r="H379" s="193"/>
      <c r="I379" s="212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4"/>
      <c r="W379" s="199"/>
      <c r="X379" s="199"/>
      <c r="Y379" s="199"/>
      <c r="Z379" s="199"/>
      <c r="AA379" s="199"/>
      <c r="AB379" s="223"/>
      <c r="AC379" s="261"/>
      <c r="AD379" s="259" t="str">
        <f>+IF(AE379=""," ",VLOOKUP(AE379,'PLAN DE CUENTAS FINAL BI'!$K:$L,2,FALSE))</f>
        <v xml:space="preserve"> </v>
      </c>
      <c r="AE379" s="224"/>
      <c r="AF379" s="259" t="str">
        <f>+IF(AG379=""," ",VLOOKUP(AG379,Listas!$E$3:$F$12,2,FALSE))</f>
        <v xml:space="preserve"> </v>
      </c>
      <c r="AG379" s="225"/>
      <c r="AH379" s="252"/>
    </row>
    <row r="380" spans="1:34" s="146" customFormat="1" ht="78.75" hidden="1" customHeight="1">
      <c r="A380" s="195"/>
      <c r="B380" s="196"/>
      <c r="C380" s="197" t="s">
        <v>239</v>
      </c>
      <c r="D380" s="193" t="s">
        <v>240</v>
      </c>
      <c r="E380" s="193"/>
      <c r="F380" s="193"/>
      <c r="G380" s="193"/>
      <c r="H380" s="193"/>
      <c r="I380" s="212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4"/>
      <c r="W380" s="199"/>
      <c r="X380" s="199"/>
      <c r="Y380" s="199"/>
      <c r="Z380" s="199"/>
      <c r="AA380" s="199"/>
      <c r="AB380" s="223"/>
      <c r="AC380" s="261"/>
      <c r="AD380" s="259" t="str">
        <f>+IF(AE380=""," ",VLOOKUP(AE380,'PLAN DE CUENTAS FINAL BI'!$K:$L,2,FALSE))</f>
        <v xml:space="preserve"> </v>
      </c>
      <c r="AE380" s="224"/>
      <c r="AF380" s="259" t="str">
        <f>+IF(AG380=""," ",VLOOKUP(AG380,Listas!$E$3:$F$12,2,FALSE))</f>
        <v xml:space="preserve"> </v>
      </c>
      <c r="AG380" s="225"/>
      <c r="AH380" s="252"/>
    </row>
    <row r="381" spans="1:34" s="146" customFormat="1" ht="78.75" hidden="1" customHeight="1">
      <c r="A381" s="195"/>
      <c r="B381" s="196"/>
      <c r="C381" s="197" t="s">
        <v>241</v>
      </c>
      <c r="D381" s="193" t="s">
        <v>242</v>
      </c>
      <c r="E381" s="193"/>
      <c r="F381" s="193"/>
      <c r="G381" s="193"/>
      <c r="H381" s="193"/>
      <c r="I381" s="204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4"/>
      <c r="W381" s="209"/>
      <c r="X381" s="206"/>
      <c r="Y381" s="276"/>
      <c r="Z381" s="276"/>
      <c r="AA381" s="276"/>
      <c r="AB381" s="223"/>
      <c r="AC381" s="261"/>
      <c r="AD381" s="259" t="str">
        <f>+IF(AE381=""," ",VLOOKUP(AE381,'PLAN DE CUENTAS FINAL BI'!$K:$L,2,FALSE))</f>
        <v xml:space="preserve"> </v>
      </c>
      <c r="AE381" s="224"/>
      <c r="AF381" s="259" t="str">
        <f>+IF(AG381=""," ",VLOOKUP(AG381,Listas!$E$3:$F$12,2,FALSE))</f>
        <v xml:space="preserve"> </v>
      </c>
      <c r="AG381" s="225"/>
      <c r="AH381" s="252"/>
    </row>
    <row r="382" spans="1:34" s="146" customFormat="1" ht="78.75" hidden="1" customHeight="1">
      <c r="A382" s="195"/>
      <c r="B382" s="196"/>
      <c r="C382" s="197" t="s">
        <v>241</v>
      </c>
      <c r="D382" s="193" t="s">
        <v>242</v>
      </c>
      <c r="E382" s="193"/>
      <c r="F382" s="193"/>
      <c r="G382" s="193"/>
      <c r="H382" s="193"/>
      <c r="I382" s="204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4"/>
      <c r="W382" s="209"/>
      <c r="X382" s="206"/>
      <c r="Y382" s="276"/>
      <c r="Z382" s="276"/>
      <c r="AA382" s="276"/>
      <c r="AB382" s="223"/>
      <c r="AC382" s="261"/>
      <c r="AD382" s="259" t="str">
        <f>+IF(AE382=""," ",VLOOKUP(AE382,'PLAN DE CUENTAS FINAL BI'!$K:$L,2,FALSE))</f>
        <v xml:space="preserve"> </v>
      </c>
      <c r="AE382" s="224"/>
      <c r="AF382" s="259" t="str">
        <f>+IF(AG382=""," ",VLOOKUP(AG382,Listas!$E$3:$F$12,2,FALSE))</f>
        <v xml:space="preserve"> </v>
      </c>
      <c r="AG382" s="225"/>
      <c r="AH382" s="252"/>
    </row>
    <row r="383" spans="1:34" s="146" customFormat="1" ht="78.75" hidden="1" customHeight="1">
      <c r="A383" s="195"/>
      <c r="B383" s="196"/>
      <c r="C383" s="197" t="s">
        <v>241</v>
      </c>
      <c r="D383" s="193" t="s">
        <v>242</v>
      </c>
      <c r="E383" s="193"/>
      <c r="F383" s="193"/>
      <c r="G383" s="193"/>
      <c r="H383" s="193"/>
      <c r="I383" s="204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4"/>
      <c r="W383" s="276"/>
      <c r="X383" s="276"/>
      <c r="Y383" s="276"/>
      <c r="Z383" s="276"/>
      <c r="AA383" s="276"/>
      <c r="AB383" s="223"/>
      <c r="AC383" s="261"/>
      <c r="AD383" s="259" t="str">
        <f>+IF(AE383=""," ",VLOOKUP(AE383,'PLAN DE CUENTAS FINAL BI'!$K:$L,2,FALSE))</f>
        <v xml:space="preserve"> </v>
      </c>
      <c r="AE383" s="224"/>
      <c r="AF383" s="259" t="str">
        <f>+IF(AG383=""," ",VLOOKUP(AG383,Listas!$E$3:$F$12,2,FALSE))</f>
        <v xml:space="preserve"> </v>
      </c>
      <c r="AG383" s="225"/>
      <c r="AH383" s="252"/>
    </row>
    <row r="384" spans="1:34" s="146" customFormat="1" ht="78.75" hidden="1" customHeight="1">
      <c r="A384" s="195"/>
      <c r="B384" s="196"/>
      <c r="C384" s="197" t="s">
        <v>241</v>
      </c>
      <c r="D384" s="193" t="s">
        <v>242</v>
      </c>
      <c r="E384" s="193"/>
      <c r="F384" s="193"/>
      <c r="G384" s="193"/>
      <c r="H384" s="193"/>
      <c r="I384" s="204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4"/>
      <c r="W384" s="199"/>
      <c r="X384" s="199"/>
      <c r="Y384" s="199"/>
      <c r="Z384" s="199"/>
      <c r="AA384" s="199"/>
      <c r="AB384" s="223"/>
      <c r="AC384" s="261"/>
      <c r="AD384" s="259" t="str">
        <f>+IF(AE384=""," ",VLOOKUP(AE384,'PLAN DE CUENTAS FINAL BI'!$K:$L,2,FALSE))</f>
        <v xml:space="preserve"> </v>
      </c>
      <c r="AE384" s="224"/>
      <c r="AF384" s="259" t="str">
        <f>+IF(AG384=""," ",VLOOKUP(AG384,Listas!$E$3:$F$12,2,FALSE))</f>
        <v xml:space="preserve"> </v>
      </c>
      <c r="AG384" s="225"/>
      <c r="AH384" s="252"/>
    </row>
    <row r="385" spans="1:34" s="146" customFormat="1" ht="78.75" hidden="1" customHeight="1">
      <c r="A385" s="195"/>
      <c r="B385" s="196"/>
      <c r="C385" s="197" t="s">
        <v>241</v>
      </c>
      <c r="D385" s="193" t="s">
        <v>242</v>
      </c>
      <c r="E385" s="193"/>
      <c r="F385" s="193"/>
      <c r="G385" s="193"/>
      <c r="H385" s="193"/>
      <c r="I385" s="204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4"/>
      <c r="W385" s="199"/>
      <c r="X385" s="199"/>
      <c r="Y385" s="199"/>
      <c r="Z385" s="199"/>
      <c r="AA385" s="199"/>
      <c r="AB385" s="223"/>
      <c r="AC385" s="261"/>
      <c r="AD385" s="259" t="str">
        <f>+IF(AE385=""," ",VLOOKUP(AE385,'PLAN DE CUENTAS FINAL BI'!$K:$L,2,FALSE))</f>
        <v xml:space="preserve"> </v>
      </c>
      <c r="AE385" s="224"/>
      <c r="AF385" s="259" t="str">
        <f>+IF(AG385=""," ",VLOOKUP(AG385,Listas!$E$3:$F$12,2,FALSE))</f>
        <v xml:space="preserve"> </v>
      </c>
      <c r="AG385" s="225"/>
      <c r="AH385" s="252"/>
    </row>
    <row r="386" spans="1:34" s="146" customFormat="1" ht="78.75" hidden="1" customHeight="1">
      <c r="A386" s="195"/>
      <c r="B386" s="196"/>
      <c r="C386" s="197" t="s">
        <v>241</v>
      </c>
      <c r="D386" s="193" t="s">
        <v>242</v>
      </c>
      <c r="E386" s="193"/>
      <c r="F386" s="193"/>
      <c r="G386" s="193"/>
      <c r="H386" s="193"/>
      <c r="I386" s="204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4"/>
      <c r="W386" s="199"/>
      <c r="X386" s="199"/>
      <c r="Y386" s="199"/>
      <c r="Z386" s="199"/>
      <c r="AA386" s="199"/>
      <c r="AB386" s="223"/>
      <c r="AC386" s="261"/>
      <c r="AD386" s="259" t="str">
        <f>+IF(AE386=""," ",VLOOKUP(AE386,'PLAN DE CUENTAS FINAL BI'!$K:$L,2,FALSE))</f>
        <v xml:space="preserve"> </v>
      </c>
      <c r="AE386" s="224"/>
      <c r="AF386" s="259" t="str">
        <f>+IF(AG386=""," ",VLOOKUP(AG386,Listas!$E$3:$F$12,2,FALSE))</f>
        <v xml:space="preserve"> </v>
      </c>
      <c r="AG386" s="225"/>
      <c r="AH386" s="252"/>
    </row>
    <row r="387" spans="1:34" s="146" customFormat="1" ht="78.75" hidden="1" customHeight="1">
      <c r="A387" s="195"/>
      <c r="B387" s="196"/>
      <c r="C387" s="197" t="s">
        <v>241</v>
      </c>
      <c r="D387" s="193" t="s">
        <v>242</v>
      </c>
      <c r="E387" s="193"/>
      <c r="F387" s="193"/>
      <c r="G387" s="193"/>
      <c r="H387" s="193"/>
      <c r="I387" s="204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4"/>
      <c r="W387" s="199"/>
      <c r="X387" s="199"/>
      <c r="Y387" s="199"/>
      <c r="Z387" s="199"/>
      <c r="AA387" s="199"/>
      <c r="AB387" s="223"/>
      <c r="AC387" s="261"/>
      <c r="AD387" s="259" t="str">
        <f>+IF(AE387=""," ",VLOOKUP(AE387,'PLAN DE CUENTAS FINAL BI'!$K:$L,2,FALSE))</f>
        <v xml:space="preserve"> </v>
      </c>
      <c r="AE387" s="224"/>
      <c r="AF387" s="259" t="str">
        <f>+IF(AG387=""," ",VLOOKUP(AG387,Listas!$E$3:$F$12,2,FALSE))</f>
        <v xml:space="preserve"> </v>
      </c>
      <c r="AG387" s="225"/>
      <c r="AH387" s="252"/>
    </row>
    <row r="388" spans="1:34" s="146" customFormat="1" ht="78.75" hidden="1" customHeight="1">
      <c r="A388" s="195"/>
      <c r="B388" s="196"/>
      <c r="C388" s="197" t="s">
        <v>241</v>
      </c>
      <c r="D388" s="193" t="s">
        <v>242</v>
      </c>
      <c r="E388" s="193"/>
      <c r="F388" s="193"/>
      <c r="G388" s="193"/>
      <c r="H388" s="193"/>
      <c r="I388" s="204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4"/>
      <c r="W388" s="199"/>
      <c r="X388" s="199"/>
      <c r="Y388" s="199"/>
      <c r="Z388" s="199"/>
      <c r="AA388" s="199"/>
      <c r="AB388" s="223"/>
      <c r="AC388" s="261"/>
      <c r="AD388" s="259" t="str">
        <f>+IF(AE388=""," ",VLOOKUP(AE388,'PLAN DE CUENTAS FINAL BI'!$K:$L,2,FALSE))</f>
        <v xml:space="preserve"> </v>
      </c>
      <c r="AE388" s="224"/>
      <c r="AF388" s="259" t="str">
        <f>+IF(AG388=""," ",VLOOKUP(AG388,Listas!$E$3:$F$12,2,FALSE))</f>
        <v xml:space="preserve"> </v>
      </c>
      <c r="AG388" s="225"/>
      <c r="AH388" s="252"/>
    </row>
    <row r="389" spans="1:34" s="146" customFormat="1" ht="78.75" hidden="1" customHeight="1">
      <c r="A389" s="195"/>
      <c r="B389" s="196"/>
      <c r="C389" s="197" t="s">
        <v>241</v>
      </c>
      <c r="D389" s="193" t="s">
        <v>242</v>
      </c>
      <c r="E389" s="193"/>
      <c r="F389" s="193"/>
      <c r="G389" s="193"/>
      <c r="H389" s="193"/>
      <c r="I389" s="204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4"/>
      <c r="W389" s="199"/>
      <c r="X389" s="199"/>
      <c r="Y389" s="199"/>
      <c r="Z389" s="199"/>
      <c r="AA389" s="199"/>
      <c r="AB389" s="223"/>
      <c r="AC389" s="261"/>
      <c r="AD389" s="259" t="str">
        <f>+IF(AE389=""," ",VLOOKUP(AE389,'PLAN DE CUENTAS FINAL BI'!$K:$L,2,FALSE))</f>
        <v xml:space="preserve"> </v>
      </c>
      <c r="AE389" s="224"/>
      <c r="AF389" s="259" t="str">
        <f>+IF(AG389=""," ",VLOOKUP(AG389,Listas!$E$3:$F$12,2,FALSE))</f>
        <v xml:space="preserve"> </v>
      </c>
      <c r="AG389" s="225"/>
      <c r="AH389" s="252"/>
    </row>
    <row r="390" spans="1:34" s="146" customFormat="1" ht="78.75" hidden="1" customHeight="1">
      <c r="A390" s="195"/>
      <c r="B390" s="196"/>
      <c r="C390" s="197" t="s">
        <v>241</v>
      </c>
      <c r="D390" s="193" t="s">
        <v>242</v>
      </c>
      <c r="E390" s="193"/>
      <c r="F390" s="193"/>
      <c r="G390" s="193"/>
      <c r="H390" s="193"/>
      <c r="I390" s="204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4"/>
      <c r="W390" s="199"/>
      <c r="X390" s="199"/>
      <c r="Y390" s="199"/>
      <c r="Z390" s="199"/>
      <c r="AA390" s="199"/>
      <c r="AB390" s="223"/>
      <c r="AC390" s="261"/>
      <c r="AD390" s="259" t="str">
        <f>+IF(AE390=""," ",VLOOKUP(AE390,'PLAN DE CUENTAS FINAL BI'!$K:$L,2,FALSE))</f>
        <v xml:space="preserve"> </v>
      </c>
      <c r="AE390" s="224"/>
      <c r="AF390" s="259" t="str">
        <f>+IF(AG390=""," ",VLOOKUP(AG390,Listas!$E$3:$F$12,2,FALSE))</f>
        <v xml:space="preserve"> </v>
      </c>
      <c r="AG390" s="225"/>
      <c r="AH390" s="252"/>
    </row>
    <row r="391" spans="1:34" s="146" customFormat="1" ht="78.75" hidden="1" customHeight="1">
      <c r="A391" s="195"/>
      <c r="B391" s="196"/>
      <c r="C391" s="197" t="s">
        <v>241</v>
      </c>
      <c r="D391" s="193" t="s">
        <v>242</v>
      </c>
      <c r="E391" s="193"/>
      <c r="F391" s="193"/>
      <c r="G391" s="193"/>
      <c r="H391" s="193"/>
      <c r="I391" s="204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4"/>
      <c r="W391" s="199"/>
      <c r="X391" s="199"/>
      <c r="Y391" s="199"/>
      <c r="Z391" s="199"/>
      <c r="AA391" s="199"/>
      <c r="AB391" s="223"/>
      <c r="AC391" s="261"/>
      <c r="AD391" s="259" t="str">
        <f>+IF(AE391=""," ",VLOOKUP(AE391,'PLAN DE CUENTAS FINAL BI'!$K:$L,2,FALSE))</f>
        <v xml:space="preserve"> </v>
      </c>
      <c r="AE391" s="224"/>
      <c r="AF391" s="259" t="str">
        <f>+IF(AG391=""," ",VLOOKUP(AG391,Listas!$E$3:$F$12,2,FALSE))</f>
        <v xml:space="preserve"> </v>
      </c>
      <c r="AG391" s="225"/>
      <c r="AH391" s="252"/>
    </row>
    <row r="392" spans="1:34" s="146" customFormat="1" ht="78.75" hidden="1" customHeight="1">
      <c r="A392" s="195"/>
      <c r="B392" s="196"/>
      <c r="C392" s="197" t="s">
        <v>241</v>
      </c>
      <c r="D392" s="193" t="s">
        <v>242</v>
      </c>
      <c r="E392" s="193"/>
      <c r="F392" s="193"/>
      <c r="G392" s="193"/>
      <c r="H392" s="193"/>
      <c r="I392" s="204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4"/>
      <c r="W392" s="199"/>
      <c r="X392" s="199"/>
      <c r="Y392" s="199"/>
      <c r="Z392" s="199"/>
      <c r="AA392" s="199"/>
      <c r="AB392" s="223"/>
      <c r="AC392" s="261"/>
      <c r="AD392" s="259" t="str">
        <f>+IF(AE392=""," ",VLOOKUP(AE392,'PLAN DE CUENTAS FINAL BI'!$K:$L,2,FALSE))</f>
        <v xml:space="preserve"> </v>
      </c>
      <c r="AE392" s="224"/>
      <c r="AF392" s="259" t="str">
        <f>+IF(AG392=""," ",VLOOKUP(AG392,Listas!$E$3:$F$12,2,FALSE))</f>
        <v xml:space="preserve"> </v>
      </c>
      <c r="AG392" s="225"/>
      <c r="AH392" s="252"/>
    </row>
    <row r="393" spans="1:34" s="146" customFormat="1" ht="78.75" hidden="1" customHeight="1">
      <c r="A393" s="195"/>
      <c r="B393" s="196"/>
      <c r="C393" s="197" t="s">
        <v>241</v>
      </c>
      <c r="D393" s="193" t="s">
        <v>242</v>
      </c>
      <c r="E393" s="193"/>
      <c r="F393" s="193"/>
      <c r="G393" s="193"/>
      <c r="H393" s="193"/>
      <c r="I393" s="204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4"/>
      <c r="W393" s="199"/>
      <c r="X393" s="199"/>
      <c r="Y393" s="199"/>
      <c r="Z393" s="199"/>
      <c r="AA393" s="199"/>
      <c r="AB393" s="223"/>
      <c r="AC393" s="261"/>
      <c r="AD393" s="259" t="str">
        <f>+IF(AE393=""," ",VLOOKUP(AE393,'PLAN DE CUENTAS FINAL BI'!$K:$L,2,FALSE))</f>
        <v xml:space="preserve"> </v>
      </c>
      <c r="AE393" s="224"/>
      <c r="AF393" s="259" t="str">
        <f>+IF(AG393=""," ",VLOOKUP(AG393,Listas!$E$3:$F$12,2,FALSE))</f>
        <v xml:space="preserve"> </v>
      </c>
      <c r="AG393" s="225"/>
      <c r="AH393" s="252"/>
    </row>
    <row r="394" spans="1:34" s="146" customFormat="1" ht="78.75" hidden="1" customHeight="1">
      <c r="A394" s="195"/>
      <c r="B394" s="196"/>
      <c r="C394" s="197" t="s">
        <v>241</v>
      </c>
      <c r="D394" s="193" t="s">
        <v>242</v>
      </c>
      <c r="E394" s="193"/>
      <c r="F394" s="193"/>
      <c r="G394" s="193"/>
      <c r="H394" s="193"/>
      <c r="I394" s="204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4"/>
      <c r="W394" s="199"/>
      <c r="X394" s="199"/>
      <c r="Y394" s="199"/>
      <c r="Z394" s="199"/>
      <c r="AA394" s="199"/>
      <c r="AB394" s="223"/>
      <c r="AC394" s="261"/>
      <c r="AD394" s="259" t="str">
        <f>+IF(AE394=""," ",VLOOKUP(AE394,'PLAN DE CUENTAS FINAL BI'!$K:$L,2,FALSE))</f>
        <v xml:space="preserve"> </v>
      </c>
      <c r="AE394" s="224"/>
      <c r="AF394" s="259" t="str">
        <f>+IF(AG394=""," ",VLOOKUP(AG394,Listas!$E$3:$F$12,2,FALSE))</f>
        <v xml:space="preserve"> </v>
      </c>
      <c r="AG394" s="225"/>
      <c r="AH394" s="252"/>
    </row>
    <row r="395" spans="1:34" s="146" customFormat="1" ht="78.75" hidden="1" customHeight="1">
      <c r="A395" s="195"/>
      <c r="B395" s="196"/>
      <c r="C395" s="197" t="s">
        <v>241</v>
      </c>
      <c r="D395" s="193" t="s">
        <v>242</v>
      </c>
      <c r="E395" s="193"/>
      <c r="F395" s="193"/>
      <c r="G395" s="193"/>
      <c r="H395" s="193"/>
      <c r="I395" s="204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4"/>
      <c r="W395" s="199"/>
      <c r="X395" s="199"/>
      <c r="Y395" s="199"/>
      <c r="Z395" s="199"/>
      <c r="AA395" s="199"/>
      <c r="AB395" s="223"/>
      <c r="AC395" s="261"/>
      <c r="AD395" s="259" t="str">
        <f>+IF(AE395=""," ",VLOOKUP(AE395,'PLAN DE CUENTAS FINAL BI'!$K:$L,2,FALSE))</f>
        <v xml:space="preserve"> </v>
      </c>
      <c r="AE395" s="224"/>
      <c r="AF395" s="259" t="str">
        <f>+IF(AG395=""," ",VLOOKUP(AG395,Listas!$E$3:$F$12,2,FALSE))</f>
        <v xml:space="preserve"> </v>
      </c>
      <c r="AG395" s="225"/>
      <c r="AH395" s="252"/>
    </row>
    <row r="396" spans="1:34" s="146" customFormat="1" ht="78.75" hidden="1" customHeight="1">
      <c r="A396" s="195"/>
      <c r="B396" s="196"/>
      <c r="C396" s="197" t="s">
        <v>241</v>
      </c>
      <c r="D396" s="193" t="s">
        <v>242</v>
      </c>
      <c r="E396" s="193"/>
      <c r="F396" s="193"/>
      <c r="G396" s="193"/>
      <c r="H396" s="193"/>
      <c r="I396" s="204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4"/>
      <c r="W396" s="199"/>
      <c r="X396" s="199"/>
      <c r="Y396" s="199"/>
      <c r="Z396" s="199"/>
      <c r="AA396" s="199"/>
      <c r="AB396" s="223"/>
      <c r="AC396" s="261"/>
      <c r="AD396" s="259" t="str">
        <f>+IF(AE396=""," ",VLOOKUP(AE396,'PLAN DE CUENTAS FINAL BI'!$K:$L,2,FALSE))</f>
        <v xml:space="preserve"> </v>
      </c>
      <c r="AE396" s="224"/>
      <c r="AF396" s="259" t="str">
        <f>+IF(AG396=""," ",VLOOKUP(AG396,Listas!$E$3:$F$12,2,FALSE))</f>
        <v xml:space="preserve"> </v>
      </c>
      <c r="AG396" s="225"/>
      <c r="AH396" s="252"/>
    </row>
    <row r="397" spans="1:34" s="146" customFormat="1" ht="78.75" hidden="1" customHeight="1">
      <c r="A397" s="195"/>
      <c r="B397" s="196"/>
      <c r="C397" s="197" t="s">
        <v>241</v>
      </c>
      <c r="D397" s="193" t="s">
        <v>242</v>
      </c>
      <c r="E397" s="193"/>
      <c r="F397" s="193"/>
      <c r="G397" s="193"/>
      <c r="H397" s="193"/>
      <c r="I397" s="204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4"/>
      <c r="W397" s="199"/>
      <c r="X397" s="199"/>
      <c r="Y397" s="199"/>
      <c r="Z397" s="199"/>
      <c r="AA397" s="199"/>
      <c r="AB397" s="223"/>
      <c r="AC397" s="261"/>
      <c r="AD397" s="259" t="str">
        <f>+IF(AE397=""," ",VLOOKUP(AE397,'PLAN DE CUENTAS FINAL BI'!$K:$L,2,FALSE))</f>
        <v xml:space="preserve"> </v>
      </c>
      <c r="AE397" s="224"/>
      <c r="AF397" s="259" t="str">
        <f>+IF(AG397=""," ",VLOOKUP(AG397,Listas!$E$3:$F$12,2,FALSE))</f>
        <v xml:space="preserve"> </v>
      </c>
      <c r="AG397" s="225"/>
      <c r="AH397" s="252"/>
    </row>
    <row r="398" spans="1:34" s="146" customFormat="1" ht="78.75" hidden="1" customHeight="1">
      <c r="A398" s="195"/>
      <c r="B398" s="196"/>
      <c r="C398" s="197" t="s">
        <v>241</v>
      </c>
      <c r="D398" s="193" t="s">
        <v>242</v>
      </c>
      <c r="E398" s="193"/>
      <c r="F398" s="193"/>
      <c r="G398" s="193"/>
      <c r="H398" s="193"/>
      <c r="I398" s="204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4"/>
      <c r="W398" s="199"/>
      <c r="X398" s="199"/>
      <c r="Y398" s="199"/>
      <c r="Z398" s="199"/>
      <c r="AA398" s="199"/>
      <c r="AB398" s="223"/>
      <c r="AC398" s="261"/>
      <c r="AD398" s="259" t="str">
        <f>+IF(AE398=""," ",VLOOKUP(AE398,'PLAN DE CUENTAS FINAL BI'!$K:$L,2,FALSE))</f>
        <v xml:space="preserve"> </v>
      </c>
      <c r="AE398" s="224"/>
      <c r="AF398" s="259" t="str">
        <f>+IF(AG398=""," ",VLOOKUP(AG398,Listas!$E$3:$F$12,2,FALSE))</f>
        <v xml:space="preserve"> </v>
      </c>
      <c r="AG398" s="225"/>
      <c r="AH398" s="252"/>
    </row>
    <row r="399" spans="1:34" s="146" customFormat="1" ht="78.75" hidden="1" customHeight="1">
      <c r="A399" s="195"/>
      <c r="B399" s="196"/>
      <c r="C399" s="197" t="s">
        <v>241</v>
      </c>
      <c r="D399" s="193" t="s">
        <v>242</v>
      </c>
      <c r="E399" s="193"/>
      <c r="F399" s="193"/>
      <c r="G399" s="193"/>
      <c r="H399" s="193"/>
      <c r="I399" s="204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4"/>
      <c r="W399" s="199"/>
      <c r="X399" s="199"/>
      <c r="Y399" s="199"/>
      <c r="Z399" s="199"/>
      <c r="AA399" s="199"/>
      <c r="AB399" s="223"/>
      <c r="AC399" s="261"/>
      <c r="AD399" s="259" t="str">
        <f>+IF(AE399=""," ",VLOOKUP(AE399,'PLAN DE CUENTAS FINAL BI'!$K:$L,2,FALSE))</f>
        <v xml:space="preserve"> </v>
      </c>
      <c r="AE399" s="224"/>
      <c r="AF399" s="259" t="str">
        <f>+IF(AG399=""," ",VLOOKUP(AG399,Listas!$E$3:$F$12,2,FALSE))</f>
        <v xml:space="preserve"> </v>
      </c>
      <c r="AG399" s="225"/>
      <c r="AH399" s="252"/>
    </row>
    <row r="400" spans="1:34" s="146" customFormat="1" ht="78.75" hidden="1" customHeight="1">
      <c r="A400" s="195"/>
      <c r="B400" s="196"/>
      <c r="C400" s="197" t="s">
        <v>241</v>
      </c>
      <c r="D400" s="193" t="s">
        <v>242</v>
      </c>
      <c r="E400" s="193"/>
      <c r="F400" s="193"/>
      <c r="G400" s="193"/>
      <c r="H400" s="193"/>
      <c r="I400" s="204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4"/>
      <c r="W400" s="199"/>
      <c r="X400" s="199"/>
      <c r="Y400" s="199"/>
      <c r="Z400" s="199"/>
      <c r="AA400" s="199"/>
      <c r="AB400" s="223"/>
      <c r="AC400" s="261"/>
      <c r="AD400" s="259" t="str">
        <f>+IF(AE400=""," ",VLOOKUP(AE400,'PLAN DE CUENTAS FINAL BI'!$K:$L,2,FALSE))</f>
        <v xml:space="preserve"> </v>
      </c>
      <c r="AE400" s="224"/>
      <c r="AF400" s="259" t="str">
        <f>+IF(AG400=""," ",VLOOKUP(AG400,Listas!$E$3:$F$12,2,FALSE))</f>
        <v xml:space="preserve"> </v>
      </c>
      <c r="AG400" s="225"/>
      <c r="AH400" s="252"/>
    </row>
    <row r="401" spans="1:34" s="146" customFormat="1" ht="78.75" hidden="1" customHeight="1">
      <c r="A401" s="195"/>
      <c r="B401" s="196"/>
      <c r="C401" s="197" t="s">
        <v>243</v>
      </c>
      <c r="D401" s="193" t="s">
        <v>244</v>
      </c>
      <c r="E401" s="193"/>
      <c r="F401" s="193"/>
      <c r="G401" s="193"/>
      <c r="H401" s="193"/>
      <c r="I401" s="204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4"/>
      <c r="W401" s="209"/>
      <c r="X401" s="276"/>
      <c r="Y401" s="276"/>
      <c r="Z401" s="276"/>
      <c r="AA401" s="276"/>
      <c r="AB401" s="223"/>
      <c r="AC401" s="261"/>
      <c r="AD401" s="259" t="str">
        <f>+IF(AE401=""," ",VLOOKUP(AE401,'PLAN DE CUENTAS FINAL BI'!$K:$L,2,FALSE))</f>
        <v xml:space="preserve"> </v>
      </c>
      <c r="AE401" s="224"/>
      <c r="AF401" s="259" t="str">
        <f>+IF(AG401=""," ",VLOOKUP(AG401,Listas!$E$3:$F$12,2,FALSE))</f>
        <v xml:space="preserve"> </v>
      </c>
      <c r="AG401" s="225"/>
      <c r="AH401" s="252"/>
    </row>
    <row r="402" spans="1:34" s="146" customFormat="1" ht="78.75" hidden="1" customHeight="1">
      <c r="A402" s="195"/>
      <c r="B402" s="196"/>
      <c r="C402" s="197" t="s">
        <v>243</v>
      </c>
      <c r="D402" s="193" t="s">
        <v>244</v>
      </c>
      <c r="E402" s="193"/>
      <c r="F402" s="193"/>
      <c r="G402" s="193"/>
      <c r="H402" s="193"/>
      <c r="I402" s="204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4"/>
      <c r="W402" s="209"/>
      <c r="X402" s="206"/>
      <c r="Y402" s="276"/>
      <c r="Z402" s="276"/>
      <c r="AA402" s="276"/>
      <c r="AB402" s="223"/>
      <c r="AC402" s="261"/>
      <c r="AD402" s="259" t="str">
        <f>+IF(AE402=""," ",VLOOKUP(AE402,'PLAN DE CUENTAS FINAL BI'!$K:$L,2,FALSE))</f>
        <v xml:space="preserve"> </v>
      </c>
      <c r="AE402" s="224"/>
      <c r="AF402" s="259" t="str">
        <f>+IF(AG402=""," ",VLOOKUP(AG402,Listas!$E$3:$F$12,2,FALSE))</f>
        <v xml:space="preserve"> </v>
      </c>
      <c r="AG402" s="225"/>
      <c r="AH402" s="252"/>
    </row>
    <row r="403" spans="1:34" s="146" customFormat="1" ht="78.75" hidden="1" customHeight="1">
      <c r="A403" s="195"/>
      <c r="B403" s="196"/>
      <c r="C403" s="197" t="s">
        <v>243</v>
      </c>
      <c r="D403" s="193" t="s">
        <v>244</v>
      </c>
      <c r="E403" s="193"/>
      <c r="F403" s="193"/>
      <c r="G403" s="193"/>
      <c r="H403" s="193"/>
      <c r="I403" s="204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4"/>
      <c r="W403" s="209"/>
      <c r="X403" s="206"/>
      <c r="Y403" s="276"/>
      <c r="Z403" s="276"/>
      <c r="AA403" s="276"/>
      <c r="AB403" s="223"/>
      <c r="AC403" s="261"/>
      <c r="AD403" s="259" t="str">
        <f>+IF(AE403=""," ",VLOOKUP(AE403,'PLAN DE CUENTAS FINAL BI'!$K:$L,2,FALSE))</f>
        <v xml:space="preserve"> </v>
      </c>
      <c r="AE403" s="224"/>
      <c r="AF403" s="259" t="str">
        <f>+IF(AG403=""," ",VLOOKUP(AG403,Listas!$E$3:$F$12,2,FALSE))</f>
        <v xml:space="preserve"> </v>
      </c>
      <c r="AG403" s="225"/>
      <c r="AH403" s="252"/>
    </row>
    <row r="404" spans="1:34" s="146" customFormat="1" ht="78.75" hidden="1" customHeight="1">
      <c r="A404" s="195"/>
      <c r="B404" s="196"/>
      <c r="C404" s="197" t="s">
        <v>243</v>
      </c>
      <c r="D404" s="193" t="s">
        <v>244</v>
      </c>
      <c r="E404" s="193"/>
      <c r="F404" s="193"/>
      <c r="G404" s="193"/>
      <c r="H404" s="193"/>
      <c r="I404" s="204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4"/>
      <c r="W404" s="199"/>
      <c r="X404" s="199"/>
      <c r="Y404" s="199"/>
      <c r="Z404" s="199"/>
      <c r="AA404" s="199"/>
      <c r="AB404" s="223"/>
      <c r="AC404" s="261"/>
      <c r="AD404" s="259" t="str">
        <f>+IF(AE404=""," ",VLOOKUP(AE404,'PLAN DE CUENTAS FINAL BI'!$K:$L,2,FALSE))</f>
        <v xml:space="preserve"> </v>
      </c>
      <c r="AE404" s="224"/>
      <c r="AF404" s="259" t="str">
        <f>+IF(AG404=""," ",VLOOKUP(AG404,Listas!$E$3:$F$12,2,FALSE))</f>
        <v xml:space="preserve"> </v>
      </c>
      <c r="AG404" s="225"/>
      <c r="AH404" s="252"/>
    </row>
    <row r="405" spans="1:34" s="146" customFormat="1" ht="78.75" hidden="1" customHeight="1">
      <c r="A405" s="195"/>
      <c r="B405" s="196"/>
      <c r="C405" s="197" t="s">
        <v>243</v>
      </c>
      <c r="D405" s="193" t="s">
        <v>244</v>
      </c>
      <c r="E405" s="193"/>
      <c r="F405" s="193"/>
      <c r="G405" s="193"/>
      <c r="H405" s="193"/>
      <c r="I405" s="204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4"/>
      <c r="W405" s="199"/>
      <c r="X405" s="199"/>
      <c r="Y405" s="199"/>
      <c r="Z405" s="199"/>
      <c r="AA405" s="199"/>
      <c r="AB405" s="223"/>
      <c r="AC405" s="261"/>
      <c r="AD405" s="259" t="str">
        <f>+IF(AE405=""," ",VLOOKUP(AE405,'PLAN DE CUENTAS FINAL BI'!$K:$L,2,FALSE))</f>
        <v xml:space="preserve"> </v>
      </c>
      <c r="AE405" s="224"/>
      <c r="AF405" s="259" t="str">
        <f>+IF(AG405=""," ",VLOOKUP(AG405,Listas!$E$3:$F$12,2,FALSE))</f>
        <v xml:space="preserve"> </v>
      </c>
      <c r="AG405" s="225"/>
      <c r="AH405" s="252"/>
    </row>
    <row r="406" spans="1:34" s="146" customFormat="1" ht="78.75" hidden="1" customHeight="1">
      <c r="A406" s="195"/>
      <c r="B406" s="196"/>
      <c r="C406" s="197" t="s">
        <v>243</v>
      </c>
      <c r="D406" s="193" t="s">
        <v>244</v>
      </c>
      <c r="E406" s="193"/>
      <c r="F406" s="193"/>
      <c r="G406" s="193"/>
      <c r="H406" s="193"/>
      <c r="I406" s="204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4"/>
      <c r="W406" s="199"/>
      <c r="X406" s="199"/>
      <c r="Y406" s="199"/>
      <c r="Z406" s="199"/>
      <c r="AA406" s="199"/>
      <c r="AB406" s="223"/>
      <c r="AC406" s="261"/>
      <c r="AD406" s="259" t="str">
        <f>+IF(AE406=""," ",VLOOKUP(AE406,'PLAN DE CUENTAS FINAL BI'!$K:$L,2,FALSE))</f>
        <v xml:space="preserve"> </v>
      </c>
      <c r="AE406" s="224"/>
      <c r="AF406" s="259" t="str">
        <f>+IF(AG406=""," ",VLOOKUP(AG406,Listas!$E$3:$F$12,2,FALSE))</f>
        <v xml:space="preserve"> </v>
      </c>
      <c r="AG406" s="225"/>
      <c r="AH406" s="252"/>
    </row>
    <row r="407" spans="1:34" s="146" customFormat="1" ht="78.75" hidden="1" customHeight="1">
      <c r="A407" s="195"/>
      <c r="B407" s="196"/>
      <c r="C407" s="197" t="s">
        <v>243</v>
      </c>
      <c r="D407" s="193" t="s">
        <v>244</v>
      </c>
      <c r="E407" s="193"/>
      <c r="F407" s="193"/>
      <c r="G407" s="193"/>
      <c r="H407" s="193"/>
      <c r="I407" s="204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4"/>
      <c r="W407" s="199"/>
      <c r="X407" s="199"/>
      <c r="Y407" s="199"/>
      <c r="Z407" s="199"/>
      <c r="AA407" s="199"/>
      <c r="AB407" s="223"/>
      <c r="AC407" s="261"/>
      <c r="AD407" s="259" t="str">
        <f>+IF(AE407=""," ",VLOOKUP(AE407,'PLAN DE CUENTAS FINAL BI'!$K:$L,2,FALSE))</f>
        <v xml:space="preserve"> </v>
      </c>
      <c r="AE407" s="224"/>
      <c r="AF407" s="259" t="str">
        <f>+IF(AG407=""," ",VLOOKUP(AG407,Listas!$E$3:$F$12,2,FALSE))</f>
        <v xml:space="preserve"> </v>
      </c>
      <c r="AG407" s="225"/>
      <c r="AH407" s="252"/>
    </row>
    <row r="408" spans="1:34" s="146" customFormat="1" ht="78.75" hidden="1" customHeight="1">
      <c r="A408" s="195"/>
      <c r="B408" s="196"/>
      <c r="C408" s="197" t="s">
        <v>243</v>
      </c>
      <c r="D408" s="193" t="s">
        <v>244</v>
      </c>
      <c r="E408" s="193"/>
      <c r="F408" s="193"/>
      <c r="G408" s="193"/>
      <c r="H408" s="193"/>
      <c r="I408" s="204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4"/>
      <c r="W408" s="199"/>
      <c r="X408" s="199"/>
      <c r="Y408" s="199"/>
      <c r="Z408" s="199"/>
      <c r="AA408" s="199"/>
      <c r="AB408" s="223"/>
      <c r="AC408" s="261"/>
      <c r="AD408" s="259" t="str">
        <f>+IF(AE408=""," ",VLOOKUP(AE408,'PLAN DE CUENTAS FINAL BI'!$K:$L,2,FALSE))</f>
        <v xml:space="preserve"> </v>
      </c>
      <c r="AE408" s="224"/>
      <c r="AF408" s="259" t="str">
        <f>+IF(AG408=""," ",VLOOKUP(AG408,Listas!$E$3:$F$12,2,FALSE))</f>
        <v xml:space="preserve"> </v>
      </c>
      <c r="AG408" s="225"/>
      <c r="AH408" s="252"/>
    </row>
    <row r="409" spans="1:34" s="146" customFormat="1" ht="78.75" hidden="1" customHeight="1">
      <c r="A409" s="195"/>
      <c r="B409" s="196"/>
      <c r="C409" s="197" t="s">
        <v>243</v>
      </c>
      <c r="D409" s="193" t="s">
        <v>244</v>
      </c>
      <c r="E409" s="193"/>
      <c r="F409" s="193"/>
      <c r="G409" s="193"/>
      <c r="H409" s="193"/>
      <c r="I409" s="204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4"/>
      <c r="W409" s="199"/>
      <c r="X409" s="199"/>
      <c r="Y409" s="199"/>
      <c r="Z409" s="199"/>
      <c r="AA409" s="199"/>
      <c r="AB409" s="223"/>
      <c r="AC409" s="261"/>
      <c r="AD409" s="259" t="str">
        <f>+IF(AE409=""," ",VLOOKUP(AE409,'PLAN DE CUENTAS FINAL BI'!$K:$L,2,FALSE))</f>
        <v xml:space="preserve"> </v>
      </c>
      <c r="AE409" s="224"/>
      <c r="AF409" s="259" t="str">
        <f>+IF(AG409=""," ",VLOOKUP(AG409,Listas!$E$3:$F$12,2,FALSE))</f>
        <v xml:space="preserve"> </v>
      </c>
      <c r="AG409" s="225"/>
      <c r="AH409" s="252"/>
    </row>
    <row r="410" spans="1:34" s="146" customFormat="1" ht="78.75" hidden="1" customHeight="1">
      <c r="A410" s="195"/>
      <c r="B410" s="196"/>
      <c r="C410" s="197" t="s">
        <v>243</v>
      </c>
      <c r="D410" s="193" t="s">
        <v>244</v>
      </c>
      <c r="E410" s="193"/>
      <c r="F410" s="193"/>
      <c r="G410" s="193"/>
      <c r="H410" s="193"/>
      <c r="I410" s="204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4"/>
      <c r="W410" s="199"/>
      <c r="X410" s="199"/>
      <c r="Y410" s="199"/>
      <c r="Z410" s="199"/>
      <c r="AA410" s="199"/>
      <c r="AB410" s="223"/>
      <c r="AC410" s="261"/>
      <c r="AD410" s="259" t="str">
        <f>+IF(AE410=""," ",VLOOKUP(AE410,'PLAN DE CUENTAS FINAL BI'!$K:$L,2,FALSE))</f>
        <v xml:space="preserve"> </v>
      </c>
      <c r="AE410" s="224"/>
      <c r="AF410" s="259" t="str">
        <f>+IF(AG410=""," ",VLOOKUP(AG410,Listas!$E$3:$F$12,2,FALSE))</f>
        <v xml:space="preserve"> </v>
      </c>
      <c r="AG410" s="225"/>
      <c r="AH410" s="252"/>
    </row>
    <row r="411" spans="1:34" s="146" customFormat="1" ht="78.75" hidden="1" customHeight="1">
      <c r="A411" s="195"/>
      <c r="B411" s="196"/>
      <c r="C411" s="197" t="s">
        <v>243</v>
      </c>
      <c r="D411" s="193" t="s">
        <v>244</v>
      </c>
      <c r="E411" s="193"/>
      <c r="F411" s="193"/>
      <c r="G411" s="193"/>
      <c r="H411" s="193"/>
      <c r="I411" s="204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4"/>
      <c r="W411" s="199"/>
      <c r="X411" s="199"/>
      <c r="Y411" s="199"/>
      <c r="Z411" s="199"/>
      <c r="AA411" s="199"/>
      <c r="AB411" s="223"/>
      <c r="AC411" s="261"/>
      <c r="AD411" s="259" t="str">
        <f>+IF(AE411=""," ",VLOOKUP(AE411,'PLAN DE CUENTAS FINAL BI'!$K:$L,2,FALSE))</f>
        <v xml:space="preserve"> </v>
      </c>
      <c r="AE411" s="224"/>
      <c r="AF411" s="259" t="str">
        <f>+IF(AG411=""," ",VLOOKUP(AG411,Listas!$E$3:$F$12,2,FALSE))</f>
        <v xml:space="preserve"> </v>
      </c>
      <c r="AG411" s="225"/>
      <c r="AH411" s="252"/>
    </row>
    <row r="412" spans="1:34" s="146" customFormat="1" ht="78.75" hidden="1" customHeight="1">
      <c r="A412" s="195"/>
      <c r="B412" s="196"/>
      <c r="C412" s="197" t="s">
        <v>243</v>
      </c>
      <c r="D412" s="193" t="s">
        <v>244</v>
      </c>
      <c r="E412" s="193"/>
      <c r="F412" s="193"/>
      <c r="G412" s="193"/>
      <c r="H412" s="193"/>
      <c r="I412" s="204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4"/>
      <c r="W412" s="199"/>
      <c r="X412" s="199"/>
      <c r="Y412" s="199"/>
      <c r="Z412" s="199"/>
      <c r="AA412" s="199"/>
      <c r="AB412" s="223"/>
      <c r="AC412" s="261"/>
      <c r="AD412" s="259" t="str">
        <f>+IF(AE412=""," ",VLOOKUP(AE412,'PLAN DE CUENTAS FINAL BI'!$K:$L,2,FALSE))</f>
        <v xml:space="preserve"> </v>
      </c>
      <c r="AE412" s="224"/>
      <c r="AF412" s="259" t="str">
        <f>+IF(AG412=""," ",VLOOKUP(AG412,Listas!$E$3:$F$12,2,FALSE))</f>
        <v xml:space="preserve"> </v>
      </c>
      <c r="AG412" s="225"/>
      <c r="AH412" s="252"/>
    </row>
    <row r="413" spans="1:34" s="146" customFormat="1" ht="78.75" hidden="1" customHeight="1">
      <c r="A413" s="195"/>
      <c r="B413" s="196"/>
      <c r="C413" s="197" t="s">
        <v>243</v>
      </c>
      <c r="D413" s="193" t="s">
        <v>244</v>
      </c>
      <c r="E413" s="193"/>
      <c r="F413" s="193"/>
      <c r="G413" s="193"/>
      <c r="H413" s="193"/>
      <c r="I413" s="204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4"/>
      <c r="W413" s="199"/>
      <c r="X413" s="199"/>
      <c r="Y413" s="199"/>
      <c r="Z413" s="199"/>
      <c r="AA413" s="199"/>
      <c r="AB413" s="223"/>
      <c r="AC413" s="261"/>
      <c r="AD413" s="259" t="str">
        <f>+IF(AE413=""," ",VLOOKUP(AE413,'PLAN DE CUENTAS FINAL BI'!$K:$L,2,FALSE))</f>
        <v xml:space="preserve"> </v>
      </c>
      <c r="AE413" s="224"/>
      <c r="AF413" s="259" t="str">
        <f>+IF(AG413=""," ",VLOOKUP(AG413,Listas!$E$3:$F$12,2,FALSE))</f>
        <v xml:space="preserve"> </v>
      </c>
      <c r="AG413" s="225"/>
      <c r="AH413" s="252"/>
    </row>
    <row r="414" spans="1:34" s="146" customFormat="1" ht="78.75" hidden="1" customHeight="1">
      <c r="A414" s="195"/>
      <c r="B414" s="196"/>
      <c r="C414" s="197" t="s">
        <v>243</v>
      </c>
      <c r="D414" s="193" t="s">
        <v>244</v>
      </c>
      <c r="E414" s="193"/>
      <c r="F414" s="193"/>
      <c r="G414" s="193"/>
      <c r="H414" s="193"/>
      <c r="I414" s="204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4"/>
      <c r="W414" s="199"/>
      <c r="X414" s="199"/>
      <c r="Y414" s="199"/>
      <c r="Z414" s="199"/>
      <c r="AA414" s="199"/>
      <c r="AB414" s="223"/>
      <c r="AC414" s="261"/>
      <c r="AD414" s="259" t="str">
        <f>+IF(AE414=""," ",VLOOKUP(AE414,'PLAN DE CUENTAS FINAL BI'!$K:$L,2,FALSE))</f>
        <v xml:space="preserve"> </v>
      </c>
      <c r="AE414" s="224"/>
      <c r="AF414" s="259" t="str">
        <f>+IF(AG414=""," ",VLOOKUP(AG414,Listas!$E$3:$F$12,2,FALSE))</f>
        <v xml:space="preserve"> </v>
      </c>
      <c r="AG414" s="225"/>
      <c r="AH414" s="252"/>
    </row>
    <row r="415" spans="1:34" s="146" customFormat="1" ht="78.75" hidden="1" customHeight="1">
      <c r="A415" s="195"/>
      <c r="B415" s="196"/>
      <c r="C415" s="197" t="s">
        <v>243</v>
      </c>
      <c r="D415" s="193" t="s">
        <v>244</v>
      </c>
      <c r="E415" s="193"/>
      <c r="F415" s="193"/>
      <c r="G415" s="193"/>
      <c r="H415" s="193"/>
      <c r="I415" s="204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4"/>
      <c r="W415" s="199"/>
      <c r="X415" s="199"/>
      <c r="Y415" s="199"/>
      <c r="Z415" s="199"/>
      <c r="AA415" s="199"/>
      <c r="AB415" s="223"/>
      <c r="AC415" s="261"/>
      <c r="AD415" s="259" t="str">
        <f>+IF(AE415=""," ",VLOOKUP(AE415,'PLAN DE CUENTAS FINAL BI'!$K:$L,2,FALSE))</f>
        <v xml:space="preserve"> </v>
      </c>
      <c r="AE415" s="224"/>
      <c r="AF415" s="259" t="str">
        <f>+IF(AG415=""," ",VLOOKUP(AG415,Listas!$E$3:$F$12,2,FALSE))</f>
        <v xml:space="preserve"> </v>
      </c>
      <c r="AG415" s="225"/>
      <c r="AH415" s="252"/>
    </row>
    <row r="416" spans="1:34" s="146" customFormat="1" ht="78.75" hidden="1" customHeight="1">
      <c r="A416" s="195"/>
      <c r="B416" s="196"/>
      <c r="C416" s="197" t="s">
        <v>243</v>
      </c>
      <c r="D416" s="193" t="s">
        <v>244</v>
      </c>
      <c r="E416" s="193"/>
      <c r="F416" s="193"/>
      <c r="G416" s="193"/>
      <c r="H416" s="193"/>
      <c r="I416" s="204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4"/>
      <c r="W416" s="199"/>
      <c r="X416" s="199"/>
      <c r="Y416" s="199"/>
      <c r="Z416" s="199"/>
      <c r="AA416" s="199"/>
      <c r="AB416" s="223"/>
      <c r="AC416" s="261"/>
      <c r="AD416" s="259" t="str">
        <f>+IF(AE416=""," ",VLOOKUP(AE416,'PLAN DE CUENTAS FINAL BI'!$K:$L,2,FALSE))</f>
        <v xml:space="preserve"> </v>
      </c>
      <c r="AE416" s="224"/>
      <c r="AF416" s="259" t="str">
        <f>+IF(AG416=""," ",VLOOKUP(AG416,Listas!$E$3:$F$12,2,FALSE))</f>
        <v xml:space="preserve"> </v>
      </c>
      <c r="AG416" s="225"/>
      <c r="AH416" s="252"/>
    </row>
    <row r="417" spans="1:34" s="146" customFormat="1" ht="78.75" hidden="1" customHeight="1">
      <c r="A417" s="195"/>
      <c r="B417" s="196"/>
      <c r="C417" s="197" t="s">
        <v>243</v>
      </c>
      <c r="D417" s="193" t="s">
        <v>244</v>
      </c>
      <c r="E417" s="193"/>
      <c r="F417" s="193"/>
      <c r="G417" s="193"/>
      <c r="H417" s="193"/>
      <c r="I417" s="204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4"/>
      <c r="W417" s="199"/>
      <c r="X417" s="199"/>
      <c r="Y417" s="199"/>
      <c r="Z417" s="199"/>
      <c r="AA417" s="199"/>
      <c r="AB417" s="223"/>
      <c r="AC417" s="261"/>
      <c r="AD417" s="259" t="str">
        <f>+IF(AE417=""," ",VLOOKUP(AE417,'PLAN DE CUENTAS FINAL BI'!$K:$L,2,FALSE))</f>
        <v xml:space="preserve"> </v>
      </c>
      <c r="AE417" s="224"/>
      <c r="AF417" s="259" t="str">
        <f>+IF(AG417=""," ",VLOOKUP(AG417,Listas!$E$3:$F$12,2,FALSE))</f>
        <v xml:space="preserve"> </v>
      </c>
      <c r="AG417" s="225"/>
      <c r="AH417" s="252"/>
    </row>
    <row r="418" spans="1:34" s="146" customFormat="1" ht="78.75" hidden="1" customHeight="1">
      <c r="A418" s="195"/>
      <c r="B418" s="196"/>
      <c r="C418" s="197" t="s">
        <v>243</v>
      </c>
      <c r="D418" s="193" t="s">
        <v>244</v>
      </c>
      <c r="E418" s="193"/>
      <c r="F418" s="193"/>
      <c r="G418" s="193"/>
      <c r="H418" s="193"/>
      <c r="I418" s="204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4"/>
      <c r="W418" s="199"/>
      <c r="X418" s="199"/>
      <c r="Y418" s="199"/>
      <c r="Z418" s="199"/>
      <c r="AA418" s="199"/>
      <c r="AB418" s="223"/>
      <c r="AC418" s="261"/>
      <c r="AD418" s="259" t="str">
        <f>+IF(AE418=""," ",VLOOKUP(AE418,'PLAN DE CUENTAS FINAL BI'!$K:$L,2,FALSE))</f>
        <v xml:space="preserve"> </v>
      </c>
      <c r="AE418" s="224"/>
      <c r="AF418" s="259" t="str">
        <f>+IF(AG418=""," ",VLOOKUP(AG418,Listas!$E$3:$F$12,2,FALSE))</f>
        <v xml:space="preserve"> </v>
      </c>
      <c r="AG418" s="225"/>
      <c r="AH418" s="252"/>
    </row>
    <row r="419" spans="1:34" s="146" customFormat="1" ht="78.75" hidden="1" customHeight="1">
      <c r="A419" s="195"/>
      <c r="B419" s="196"/>
      <c r="C419" s="197" t="s">
        <v>243</v>
      </c>
      <c r="D419" s="193" t="s">
        <v>244</v>
      </c>
      <c r="E419" s="193"/>
      <c r="F419" s="193"/>
      <c r="G419" s="193"/>
      <c r="H419" s="193"/>
      <c r="I419" s="204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4"/>
      <c r="W419" s="199"/>
      <c r="X419" s="199"/>
      <c r="Y419" s="199"/>
      <c r="Z419" s="199"/>
      <c r="AA419" s="199"/>
      <c r="AB419" s="223"/>
      <c r="AC419" s="261"/>
      <c r="AD419" s="259" t="str">
        <f>+IF(AE419=""," ",VLOOKUP(AE419,'PLAN DE CUENTAS FINAL BI'!$K:$L,2,FALSE))</f>
        <v xml:space="preserve"> </v>
      </c>
      <c r="AE419" s="224"/>
      <c r="AF419" s="259" t="str">
        <f>+IF(AG419=""," ",VLOOKUP(AG419,Listas!$E$3:$F$12,2,FALSE))</f>
        <v xml:space="preserve"> </v>
      </c>
      <c r="AG419" s="225"/>
      <c r="AH419" s="252"/>
    </row>
    <row r="420" spans="1:34" s="146" customFormat="1" ht="78.75" hidden="1" customHeight="1">
      <c r="A420" s="195"/>
      <c r="B420" s="196"/>
      <c r="C420" s="197" t="s">
        <v>243</v>
      </c>
      <c r="D420" s="193" t="s">
        <v>244</v>
      </c>
      <c r="E420" s="193"/>
      <c r="F420" s="193"/>
      <c r="G420" s="193"/>
      <c r="H420" s="193"/>
      <c r="I420" s="204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4"/>
      <c r="W420" s="199"/>
      <c r="X420" s="199"/>
      <c r="Y420" s="199"/>
      <c r="Z420" s="199"/>
      <c r="AA420" s="199"/>
      <c r="AB420" s="223"/>
      <c r="AC420" s="261"/>
      <c r="AD420" s="259" t="str">
        <f>+IF(AE420=""," ",VLOOKUP(AE420,'PLAN DE CUENTAS FINAL BI'!$K:$L,2,FALSE))</f>
        <v xml:space="preserve"> </v>
      </c>
      <c r="AE420" s="224"/>
      <c r="AF420" s="259" t="str">
        <f>+IF(AG420=""," ",VLOOKUP(AG420,Listas!$E$3:$F$12,2,FALSE))</f>
        <v xml:space="preserve"> </v>
      </c>
      <c r="AG420" s="225"/>
      <c r="AH420" s="252"/>
    </row>
    <row r="421" spans="1:34" s="146" customFormat="1" ht="78.75" hidden="1" customHeight="1">
      <c r="A421" s="195"/>
      <c r="B421" s="196"/>
      <c r="C421" s="197" t="s">
        <v>245</v>
      </c>
      <c r="D421" s="193" t="s">
        <v>246</v>
      </c>
      <c r="E421" s="193"/>
      <c r="F421" s="193"/>
      <c r="G421" s="193"/>
      <c r="H421" s="193"/>
      <c r="I421" s="204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4"/>
      <c r="W421" s="199"/>
      <c r="X421" s="199"/>
      <c r="Y421" s="199"/>
      <c r="Z421" s="199"/>
      <c r="AA421" s="199"/>
      <c r="AB421" s="223"/>
      <c r="AC421" s="261"/>
      <c r="AD421" s="259" t="str">
        <f>+IF(AE421=""," ",VLOOKUP(AE421,'PLAN DE CUENTAS FINAL BI'!$K:$L,2,FALSE))</f>
        <v xml:space="preserve"> </v>
      </c>
      <c r="AE421" s="224"/>
      <c r="AF421" s="259" t="str">
        <f>+IF(AG421=""," ",VLOOKUP(AG421,Listas!$E$3:$F$12,2,FALSE))</f>
        <v xml:space="preserve"> </v>
      </c>
      <c r="AG421" s="225"/>
      <c r="AH421" s="252"/>
    </row>
    <row r="422" spans="1:34" s="146" customFormat="1" ht="78.75" hidden="1" customHeight="1">
      <c r="A422" s="195"/>
      <c r="B422" s="196"/>
      <c r="C422" s="197" t="s">
        <v>245</v>
      </c>
      <c r="D422" s="193" t="s">
        <v>246</v>
      </c>
      <c r="E422" s="193"/>
      <c r="F422" s="193"/>
      <c r="G422" s="193"/>
      <c r="H422" s="193"/>
      <c r="I422" s="204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4"/>
      <c r="W422" s="199"/>
      <c r="X422" s="199"/>
      <c r="Y422" s="199"/>
      <c r="Z422" s="199"/>
      <c r="AA422" s="199"/>
      <c r="AB422" s="223"/>
      <c r="AC422" s="261"/>
      <c r="AD422" s="259" t="str">
        <f>+IF(AE422=""," ",VLOOKUP(AE422,'PLAN DE CUENTAS FINAL BI'!$K:$L,2,FALSE))</f>
        <v xml:space="preserve"> </v>
      </c>
      <c r="AE422" s="224"/>
      <c r="AF422" s="259" t="str">
        <f>+IF(AG422=""," ",VLOOKUP(AG422,Listas!$E$3:$F$12,2,FALSE))</f>
        <v xml:space="preserve"> </v>
      </c>
      <c r="AG422" s="225"/>
      <c r="AH422" s="252"/>
    </row>
    <row r="423" spans="1:34" s="146" customFormat="1" ht="78.75" hidden="1" customHeight="1">
      <c r="A423" s="195"/>
      <c r="B423" s="196"/>
      <c r="C423" s="197" t="s">
        <v>245</v>
      </c>
      <c r="D423" s="193" t="s">
        <v>246</v>
      </c>
      <c r="E423" s="193"/>
      <c r="F423" s="193"/>
      <c r="G423" s="193"/>
      <c r="H423" s="193"/>
      <c r="I423" s="204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4"/>
      <c r="W423" s="199"/>
      <c r="X423" s="199"/>
      <c r="Y423" s="199"/>
      <c r="Z423" s="199"/>
      <c r="AA423" s="199"/>
      <c r="AB423" s="223"/>
      <c r="AC423" s="261"/>
      <c r="AD423" s="259" t="str">
        <f>+IF(AE423=""," ",VLOOKUP(AE423,'PLAN DE CUENTAS FINAL BI'!$K:$L,2,FALSE))</f>
        <v xml:space="preserve"> </v>
      </c>
      <c r="AE423" s="224"/>
      <c r="AF423" s="259" t="str">
        <f>+IF(AG423=""," ",VLOOKUP(AG423,Listas!$E$3:$F$12,2,FALSE))</f>
        <v xml:space="preserve"> </v>
      </c>
      <c r="AG423" s="225"/>
      <c r="AH423" s="252"/>
    </row>
    <row r="424" spans="1:34" s="146" customFormat="1" ht="78.75" hidden="1" customHeight="1">
      <c r="A424" s="195"/>
      <c r="B424" s="196"/>
      <c r="C424" s="197" t="s">
        <v>245</v>
      </c>
      <c r="D424" s="193" t="s">
        <v>246</v>
      </c>
      <c r="E424" s="193"/>
      <c r="F424" s="193"/>
      <c r="G424" s="193"/>
      <c r="H424" s="193"/>
      <c r="I424" s="204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4"/>
      <c r="W424" s="199"/>
      <c r="X424" s="199"/>
      <c r="Y424" s="199"/>
      <c r="Z424" s="199"/>
      <c r="AA424" s="199"/>
      <c r="AB424" s="223"/>
      <c r="AC424" s="261"/>
      <c r="AD424" s="259" t="str">
        <f>+IF(AE424=""," ",VLOOKUP(AE424,'PLAN DE CUENTAS FINAL BI'!$K:$L,2,FALSE))</f>
        <v xml:space="preserve"> </v>
      </c>
      <c r="AE424" s="224"/>
      <c r="AF424" s="259" t="str">
        <f>+IF(AG424=""," ",VLOOKUP(AG424,Listas!$E$3:$F$12,2,FALSE))</f>
        <v xml:space="preserve"> </v>
      </c>
      <c r="AG424" s="225"/>
      <c r="AH424" s="252"/>
    </row>
    <row r="425" spans="1:34" s="146" customFormat="1" ht="78.75" hidden="1" customHeight="1">
      <c r="A425" s="195"/>
      <c r="B425" s="196"/>
      <c r="C425" s="197" t="s">
        <v>245</v>
      </c>
      <c r="D425" s="193" t="s">
        <v>246</v>
      </c>
      <c r="E425" s="193"/>
      <c r="F425" s="193"/>
      <c r="G425" s="193"/>
      <c r="H425" s="193"/>
      <c r="I425" s="204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4"/>
      <c r="W425" s="199"/>
      <c r="X425" s="199"/>
      <c r="Y425" s="199"/>
      <c r="Z425" s="199"/>
      <c r="AA425" s="199"/>
      <c r="AB425" s="223"/>
      <c r="AC425" s="261"/>
      <c r="AD425" s="259" t="str">
        <f>+IF(AE425=""," ",VLOOKUP(AE425,'PLAN DE CUENTAS FINAL BI'!$K:$L,2,FALSE))</f>
        <v xml:space="preserve"> </v>
      </c>
      <c r="AE425" s="224"/>
      <c r="AF425" s="259" t="str">
        <f>+IF(AG425=""," ",VLOOKUP(AG425,Listas!$E$3:$F$12,2,FALSE))</f>
        <v xml:space="preserve"> </v>
      </c>
      <c r="AG425" s="225"/>
      <c r="AH425" s="252"/>
    </row>
    <row r="426" spans="1:34" s="146" customFormat="1" ht="78.75" hidden="1" customHeight="1">
      <c r="A426" s="195"/>
      <c r="B426" s="196"/>
      <c r="C426" s="197" t="s">
        <v>245</v>
      </c>
      <c r="D426" s="193" t="s">
        <v>246</v>
      </c>
      <c r="E426" s="193"/>
      <c r="F426" s="193"/>
      <c r="G426" s="193"/>
      <c r="H426" s="193"/>
      <c r="I426" s="204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4"/>
      <c r="W426" s="199"/>
      <c r="X426" s="199"/>
      <c r="Y426" s="199"/>
      <c r="Z426" s="199"/>
      <c r="AA426" s="199"/>
      <c r="AB426" s="223"/>
      <c r="AC426" s="261"/>
      <c r="AD426" s="259" t="str">
        <f>+IF(AE426=""," ",VLOOKUP(AE426,'PLAN DE CUENTAS FINAL BI'!$K:$L,2,FALSE))</f>
        <v xml:space="preserve"> </v>
      </c>
      <c r="AE426" s="224"/>
      <c r="AF426" s="259" t="str">
        <f>+IF(AG426=""," ",VLOOKUP(AG426,Listas!$E$3:$F$12,2,FALSE))</f>
        <v xml:space="preserve"> </v>
      </c>
      <c r="AG426" s="225"/>
      <c r="AH426" s="252"/>
    </row>
    <row r="427" spans="1:34" s="146" customFormat="1" ht="78.75" hidden="1" customHeight="1">
      <c r="A427" s="195"/>
      <c r="B427" s="196"/>
      <c r="C427" s="197" t="s">
        <v>245</v>
      </c>
      <c r="D427" s="193" t="s">
        <v>246</v>
      </c>
      <c r="E427" s="193"/>
      <c r="F427" s="193"/>
      <c r="G427" s="193"/>
      <c r="H427" s="193"/>
      <c r="I427" s="204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4"/>
      <c r="W427" s="199"/>
      <c r="X427" s="199"/>
      <c r="Y427" s="199"/>
      <c r="Z427" s="199"/>
      <c r="AA427" s="199"/>
      <c r="AB427" s="223"/>
      <c r="AC427" s="261"/>
      <c r="AD427" s="259" t="str">
        <f>+IF(AE427=""," ",VLOOKUP(AE427,'PLAN DE CUENTAS FINAL BI'!$K:$L,2,FALSE))</f>
        <v xml:space="preserve"> </v>
      </c>
      <c r="AE427" s="224"/>
      <c r="AF427" s="259" t="str">
        <f>+IF(AG427=""," ",VLOOKUP(AG427,Listas!$E$3:$F$12,2,FALSE))</f>
        <v xml:space="preserve"> </v>
      </c>
      <c r="AG427" s="225"/>
      <c r="AH427" s="252"/>
    </row>
    <row r="428" spans="1:34" s="146" customFormat="1" ht="78.75" hidden="1" customHeight="1">
      <c r="A428" s="195"/>
      <c r="B428" s="196"/>
      <c r="C428" s="197" t="s">
        <v>245</v>
      </c>
      <c r="D428" s="193" t="s">
        <v>246</v>
      </c>
      <c r="E428" s="193"/>
      <c r="F428" s="193"/>
      <c r="G428" s="193"/>
      <c r="H428" s="193"/>
      <c r="I428" s="204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4"/>
      <c r="W428" s="199"/>
      <c r="X428" s="199"/>
      <c r="Y428" s="199"/>
      <c r="Z428" s="199"/>
      <c r="AA428" s="199"/>
      <c r="AB428" s="223"/>
      <c r="AC428" s="261"/>
      <c r="AD428" s="259" t="str">
        <f>+IF(AE428=""," ",VLOOKUP(AE428,'PLAN DE CUENTAS FINAL BI'!$K:$L,2,FALSE))</f>
        <v xml:space="preserve"> </v>
      </c>
      <c r="AE428" s="224"/>
      <c r="AF428" s="259" t="str">
        <f>+IF(AG428=""," ",VLOOKUP(AG428,Listas!$E$3:$F$12,2,FALSE))</f>
        <v xml:space="preserve"> </v>
      </c>
      <c r="AG428" s="225"/>
      <c r="AH428" s="252"/>
    </row>
    <row r="429" spans="1:34" s="146" customFormat="1" ht="78.75" hidden="1" customHeight="1">
      <c r="A429" s="195"/>
      <c r="B429" s="196"/>
      <c r="C429" s="197" t="s">
        <v>245</v>
      </c>
      <c r="D429" s="193" t="s">
        <v>246</v>
      </c>
      <c r="E429" s="193"/>
      <c r="F429" s="193"/>
      <c r="G429" s="193"/>
      <c r="H429" s="193"/>
      <c r="I429" s="204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4"/>
      <c r="W429" s="199"/>
      <c r="X429" s="199"/>
      <c r="Y429" s="199"/>
      <c r="Z429" s="199"/>
      <c r="AA429" s="199"/>
      <c r="AB429" s="223"/>
      <c r="AC429" s="261"/>
      <c r="AD429" s="259" t="str">
        <f>+IF(AE429=""," ",VLOOKUP(AE429,'PLAN DE CUENTAS FINAL BI'!$K:$L,2,FALSE))</f>
        <v xml:space="preserve"> </v>
      </c>
      <c r="AE429" s="224"/>
      <c r="AF429" s="259" t="str">
        <f>+IF(AG429=""," ",VLOOKUP(AG429,Listas!$E$3:$F$12,2,FALSE))</f>
        <v xml:space="preserve"> </v>
      </c>
      <c r="AG429" s="225"/>
      <c r="AH429" s="252"/>
    </row>
    <row r="430" spans="1:34" s="146" customFormat="1" ht="78.75" hidden="1" customHeight="1">
      <c r="A430" s="195"/>
      <c r="B430" s="196"/>
      <c r="C430" s="197" t="s">
        <v>245</v>
      </c>
      <c r="D430" s="193" t="s">
        <v>246</v>
      </c>
      <c r="E430" s="193"/>
      <c r="F430" s="193"/>
      <c r="G430" s="193"/>
      <c r="H430" s="193"/>
      <c r="I430" s="204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4"/>
      <c r="W430" s="199"/>
      <c r="X430" s="199"/>
      <c r="Y430" s="199"/>
      <c r="Z430" s="199"/>
      <c r="AA430" s="199"/>
      <c r="AB430" s="223"/>
      <c r="AC430" s="261"/>
      <c r="AD430" s="259" t="str">
        <f>+IF(AE430=""," ",VLOOKUP(AE430,'PLAN DE CUENTAS FINAL BI'!$K:$L,2,FALSE))</f>
        <v xml:space="preserve"> </v>
      </c>
      <c r="AE430" s="224"/>
      <c r="AF430" s="259" t="str">
        <f>+IF(AG430=""," ",VLOOKUP(AG430,Listas!$E$3:$F$12,2,FALSE))</f>
        <v xml:space="preserve"> </v>
      </c>
      <c r="AG430" s="225"/>
      <c r="AH430" s="252"/>
    </row>
    <row r="431" spans="1:34" s="146" customFormat="1" ht="99" customHeight="1">
      <c r="A431" s="195"/>
      <c r="B431" s="269" t="s">
        <v>247</v>
      </c>
      <c r="C431" s="197" t="s">
        <v>248</v>
      </c>
      <c r="D431" s="193" t="s">
        <v>249</v>
      </c>
      <c r="E431" s="193" t="s">
        <v>250</v>
      </c>
      <c r="F431" s="193" t="s">
        <v>251</v>
      </c>
      <c r="G431" s="193" t="s">
        <v>252</v>
      </c>
      <c r="H431" s="193" t="s">
        <v>253</v>
      </c>
      <c r="I431" s="204" t="s">
        <v>254</v>
      </c>
      <c r="J431" s="200"/>
      <c r="K431" s="200"/>
      <c r="L431" s="200"/>
      <c r="M431" s="200"/>
      <c r="N431" s="200"/>
      <c r="O431" s="200" t="s">
        <v>255</v>
      </c>
      <c r="P431" s="200"/>
      <c r="Q431" s="200"/>
      <c r="R431" s="200"/>
      <c r="S431" s="200"/>
      <c r="T431" s="200"/>
      <c r="U431" s="200"/>
      <c r="V431" s="204"/>
      <c r="W431" s="199"/>
      <c r="X431" s="199"/>
      <c r="Y431" s="266"/>
      <c r="Z431" s="284" t="s">
        <v>256</v>
      </c>
      <c r="AA431" s="199"/>
      <c r="AB431" s="223"/>
      <c r="AC431" s="261"/>
      <c r="AD431" s="259" t="str">
        <f>+IF(AE431=""," ",VLOOKUP(AE431,'PLAN DE CUENTAS FINAL BI'!$K:$L,2,FALSE))</f>
        <v xml:space="preserve"> </v>
      </c>
      <c r="AE431" s="224"/>
      <c r="AF431" s="259" t="str">
        <f>+IF(AG431=""," ",VLOOKUP(AG431,Listas!$E$3:$F$12,2,FALSE))</f>
        <v xml:space="preserve"> </v>
      </c>
      <c r="AG431" s="225"/>
      <c r="AH431" s="252"/>
    </row>
    <row r="432" spans="1:34" s="146" customFormat="1" ht="150.75" customHeight="1">
      <c r="A432" s="195"/>
      <c r="B432" s="269" t="s">
        <v>247</v>
      </c>
      <c r="C432" s="197" t="s">
        <v>248</v>
      </c>
      <c r="D432" s="193" t="s">
        <v>249</v>
      </c>
      <c r="E432" s="193"/>
      <c r="F432" s="193"/>
      <c r="G432" s="193"/>
      <c r="H432" s="193"/>
      <c r="I432" s="204" t="s">
        <v>257</v>
      </c>
      <c r="J432" s="200"/>
      <c r="K432" s="200" t="s">
        <v>255</v>
      </c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4"/>
      <c r="W432" s="199"/>
      <c r="X432" s="199"/>
      <c r="Y432" s="266"/>
      <c r="Z432" s="283" t="s">
        <v>258</v>
      </c>
      <c r="AA432" s="199"/>
      <c r="AB432" s="223"/>
      <c r="AC432" s="261"/>
      <c r="AD432" s="259" t="str">
        <f>+IF(AE432=""," ",VLOOKUP(AE432,'PLAN DE CUENTAS FINAL BI'!$K:$L,2,FALSE))</f>
        <v xml:space="preserve"> </v>
      </c>
      <c r="AE432" s="224"/>
      <c r="AF432" s="259" t="str">
        <f>+IF(AG432=""," ",VLOOKUP(AG432,Listas!$E$3:$F$12,2,FALSE))</f>
        <v xml:space="preserve"> </v>
      </c>
      <c r="AG432" s="225"/>
      <c r="AH432" s="252"/>
    </row>
    <row r="433" spans="1:34" s="146" customFormat="1" ht="132" customHeight="1">
      <c r="A433" s="195"/>
      <c r="B433" s="269" t="s">
        <v>247</v>
      </c>
      <c r="C433" s="197" t="s">
        <v>248</v>
      </c>
      <c r="D433" s="193" t="s">
        <v>249</v>
      </c>
      <c r="E433" s="193"/>
      <c r="F433" s="193"/>
      <c r="G433" s="193"/>
      <c r="H433" s="193"/>
      <c r="I433" s="204" t="s">
        <v>259</v>
      </c>
      <c r="J433" s="200"/>
      <c r="K433" s="200" t="s">
        <v>255</v>
      </c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4"/>
      <c r="W433" s="199"/>
      <c r="X433" s="199"/>
      <c r="Y433" s="266"/>
      <c r="Z433" s="283" t="s">
        <v>260</v>
      </c>
      <c r="AA433" s="199"/>
      <c r="AB433" s="223"/>
      <c r="AC433" s="261"/>
      <c r="AD433" s="259" t="str">
        <f>+IF(AE433=""," ",VLOOKUP(AE433,'PLAN DE CUENTAS FINAL BI'!$K:$L,2,FALSE))</f>
        <v xml:space="preserve"> </v>
      </c>
      <c r="AE433" s="224"/>
      <c r="AF433" s="259" t="str">
        <f>+IF(AG433=""," ",VLOOKUP(AG433,Listas!$E$3:$F$12,2,FALSE))</f>
        <v xml:space="preserve"> </v>
      </c>
      <c r="AG433" s="225"/>
      <c r="AH433" s="252"/>
    </row>
    <row r="434" spans="1:34" s="146" customFormat="1" ht="78.75" customHeight="1">
      <c r="A434" s="195"/>
      <c r="B434" s="269" t="s">
        <v>247</v>
      </c>
      <c r="C434" s="197" t="s">
        <v>248</v>
      </c>
      <c r="D434" s="193" t="s">
        <v>249</v>
      </c>
      <c r="E434" s="193"/>
      <c r="F434" s="193"/>
      <c r="G434" s="193"/>
      <c r="H434" s="193"/>
      <c r="I434" s="204" t="s">
        <v>261</v>
      </c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 t="s">
        <v>255</v>
      </c>
      <c r="U434" s="200"/>
      <c r="V434" s="204"/>
      <c r="W434" s="199"/>
      <c r="X434" s="199"/>
      <c r="Y434" s="266"/>
      <c r="Z434" s="266"/>
      <c r="AA434" s="199"/>
      <c r="AB434" s="223"/>
      <c r="AC434" s="261"/>
      <c r="AD434" s="259" t="str">
        <f>+IF(AE434=""," ",VLOOKUP(AE434,'PLAN DE CUENTAS FINAL BI'!$K:$L,2,FALSE))</f>
        <v xml:space="preserve"> </v>
      </c>
      <c r="AE434" s="224"/>
      <c r="AF434" s="259" t="str">
        <f>+IF(AG434=""," ",VLOOKUP(AG434,Listas!$E$3:$F$12,2,FALSE))</f>
        <v xml:space="preserve"> </v>
      </c>
      <c r="AG434" s="225"/>
      <c r="AH434" s="252"/>
    </row>
    <row r="435" spans="1:34" s="146" customFormat="1" ht="78.75" customHeight="1">
      <c r="A435" s="195"/>
      <c r="B435" s="269" t="s">
        <v>247</v>
      </c>
      <c r="C435" s="197" t="s">
        <v>248</v>
      </c>
      <c r="D435" s="193" t="s">
        <v>249</v>
      </c>
      <c r="E435" s="193"/>
      <c r="F435" s="193"/>
      <c r="G435" s="193"/>
      <c r="H435" s="193"/>
      <c r="I435" s="204" t="s">
        <v>262</v>
      </c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 t="s">
        <v>255</v>
      </c>
      <c r="U435" s="200"/>
      <c r="V435" s="204"/>
      <c r="W435" s="199"/>
      <c r="X435" s="199"/>
      <c r="Y435" s="266"/>
      <c r="Z435" s="281"/>
      <c r="AA435" s="199"/>
      <c r="AB435" s="223"/>
      <c r="AC435" s="261"/>
      <c r="AD435" s="259" t="str">
        <f>+IF(AE435=""," ",VLOOKUP(AE435,'PLAN DE CUENTAS FINAL BI'!$K:$L,2,FALSE))</f>
        <v xml:space="preserve"> </v>
      </c>
      <c r="AE435" s="224"/>
      <c r="AF435" s="259" t="str">
        <f>+IF(AG435=""," ",VLOOKUP(AG435,Listas!$E$3:$F$12,2,FALSE))</f>
        <v xml:space="preserve"> </v>
      </c>
      <c r="AG435" s="225"/>
      <c r="AH435" s="252"/>
    </row>
    <row r="436" spans="1:34" s="146" customFormat="1" ht="78.75" customHeight="1">
      <c r="A436" s="195"/>
      <c r="B436" s="269" t="s">
        <v>247</v>
      </c>
      <c r="C436" s="197" t="s">
        <v>248</v>
      </c>
      <c r="D436" s="193" t="s">
        <v>249</v>
      </c>
      <c r="E436" s="193"/>
      <c r="F436" s="193"/>
      <c r="G436" s="193"/>
      <c r="H436" s="193"/>
      <c r="I436" s="204" t="s">
        <v>263</v>
      </c>
      <c r="J436" s="200"/>
      <c r="K436" s="200"/>
      <c r="L436" s="200"/>
      <c r="M436" s="200"/>
      <c r="N436" s="200"/>
      <c r="O436" s="200"/>
      <c r="P436" s="200"/>
      <c r="Q436" s="200"/>
      <c r="R436" s="200" t="s">
        <v>255</v>
      </c>
      <c r="S436" s="200"/>
      <c r="T436" s="200"/>
      <c r="U436" s="200"/>
      <c r="V436" s="204"/>
      <c r="W436" s="199"/>
      <c r="X436" s="199"/>
      <c r="Y436" s="266"/>
      <c r="Z436" s="268"/>
      <c r="AA436" s="199"/>
      <c r="AB436" s="223"/>
      <c r="AC436" s="261"/>
      <c r="AD436" s="259" t="str">
        <f>+IF(AE436=""," ",VLOOKUP(AE436,'PLAN DE CUENTAS FINAL BI'!$K:$L,2,FALSE))</f>
        <v xml:space="preserve"> </v>
      </c>
      <c r="AE436" s="224"/>
      <c r="AF436" s="259" t="str">
        <f>+IF(AG436=""," ",VLOOKUP(AG436,Listas!$E$3:$F$12,2,FALSE))</f>
        <v xml:space="preserve"> </v>
      </c>
      <c r="AG436" s="225"/>
      <c r="AH436" s="252"/>
    </row>
    <row r="437" spans="1:34" s="146" customFormat="1" ht="78.75" customHeight="1">
      <c r="A437" s="195"/>
      <c r="B437" s="269" t="s">
        <v>247</v>
      </c>
      <c r="C437" s="197" t="s">
        <v>248</v>
      </c>
      <c r="D437" s="193" t="s">
        <v>249</v>
      </c>
      <c r="E437" s="193"/>
      <c r="F437" s="193"/>
      <c r="G437" s="193"/>
      <c r="H437" s="193"/>
      <c r="I437" s="204" t="s">
        <v>264</v>
      </c>
      <c r="J437" s="200"/>
      <c r="K437" s="200"/>
      <c r="L437" s="200"/>
      <c r="M437" s="200" t="s">
        <v>255</v>
      </c>
      <c r="N437" s="200"/>
      <c r="O437" s="200"/>
      <c r="P437" s="200"/>
      <c r="Q437" s="200"/>
      <c r="R437" s="200"/>
      <c r="S437" s="200"/>
      <c r="T437" s="200"/>
      <c r="U437" s="200"/>
      <c r="V437" s="204"/>
      <c r="W437" s="199"/>
      <c r="X437" s="199"/>
      <c r="Y437" s="266"/>
      <c r="AA437" s="199"/>
      <c r="AB437" s="223"/>
      <c r="AC437" s="261"/>
      <c r="AD437" s="259" t="str">
        <f>+IF(AE437=""," ",VLOOKUP(AE437,'PLAN DE CUENTAS FINAL BI'!$K:$L,2,FALSE))</f>
        <v xml:space="preserve"> </v>
      </c>
      <c r="AE437" s="224"/>
      <c r="AF437" s="259" t="str">
        <f>+IF(AG437=""," ",VLOOKUP(AG437,Listas!$E$3:$F$12,2,FALSE))</f>
        <v xml:space="preserve"> </v>
      </c>
      <c r="AG437" s="225"/>
      <c r="AH437" s="252"/>
    </row>
    <row r="438" spans="1:34" s="146" customFormat="1" ht="78.75" customHeight="1">
      <c r="A438" s="195"/>
      <c r="B438" s="269" t="s">
        <v>247</v>
      </c>
      <c r="C438" s="197" t="s">
        <v>248</v>
      </c>
      <c r="D438" s="193" t="s">
        <v>249</v>
      </c>
      <c r="E438" s="193"/>
      <c r="F438" s="193"/>
      <c r="G438" s="193"/>
      <c r="H438" s="193"/>
      <c r="I438" s="204" t="s">
        <v>265</v>
      </c>
      <c r="J438" s="200"/>
      <c r="K438" s="200"/>
      <c r="L438" s="200"/>
      <c r="M438" s="200" t="s">
        <v>255</v>
      </c>
      <c r="N438" s="200"/>
      <c r="O438" s="200"/>
      <c r="P438" s="200"/>
      <c r="Q438" s="200"/>
      <c r="R438" s="200"/>
      <c r="S438" s="200"/>
      <c r="T438" s="200"/>
      <c r="U438" s="200"/>
      <c r="V438" s="204"/>
      <c r="W438" s="199"/>
      <c r="X438" s="199"/>
      <c r="Y438" s="266"/>
      <c r="Z438" s="267"/>
      <c r="AA438" s="199"/>
      <c r="AB438" s="223"/>
      <c r="AC438" s="261"/>
      <c r="AD438" s="259" t="str">
        <f>+IF(AE438=""," ",VLOOKUP(AE438,'PLAN DE CUENTAS FINAL BI'!$K:$L,2,FALSE))</f>
        <v xml:space="preserve"> </v>
      </c>
      <c r="AE438" s="224"/>
      <c r="AF438" s="259" t="str">
        <f>+IF(AG438=""," ",VLOOKUP(AG438,Listas!$E$3:$F$12,2,FALSE))</f>
        <v xml:space="preserve"> </v>
      </c>
      <c r="AG438" s="225"/>
      <c r="AH438" s="252"/>
    </row>
    <row r="439" spans="1:34" s="146" customFormat="1" ht="78.75" customHeight="1">
      <c r="A439" s="195"/>
      <c r="B439" s="269" t="s">
        <v>247</v>
      </c>
      <c r="C439" s="197" t="s">
        <v>248</v>
      </c>
      <c r="D439" s="193" t="s">
        <v>249</v>
      </c>
      <c r="E439" s="193"/>
      <c r="F439" s="193"/>
      <c r="G439" s="193"/>
      <c r="H439" s="193"/>
      <c r="I439" s="204" t="s">
        <v>266</v>
      </c>
      <c r="J439" s="200"/>
      <c r="K439" s="200" t="s">
        <v>255</v>
      </c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4"/>
      <c r="W439" s="199"/>
      <c r="X439" s="199"/>
      <c r="Y439" s="266"/>
      <c r="Z439" s="266"/>
      <c r="AA439" s="199"/>
      <c r="AB439" s="223"/>
      <c r="AC439" s="261"/>
      <c r="AD439" s="259" t="str">
        <f>+IF(AE439=""," ",VLOOKUP(AE439,'PLAN DE CUENTAS FINAL BI'!$K:$L,2,FALSE))</f>
        <v xml:space="preserve"> </v>
      </c>
      <c r="AE439" s="224"/>
      <c r="AF439" s="259" t="str">
        <f>+IF(AG439=""," ",VLOOKUP(AG439,Listas!$E$3:$F$12,2,FALSE))</f>
        <v xml:space="preserve"> </v>
      </c>
      <c r="AG439" s="225"/>
      <c r="AH439" s="252"/>
    </row>
    <row r="440" spans="1:34" s="146" customFormat="1" ht="78.75" customHeight="1">
      <c r="A440" s="195"/>
      <c r="B440" s="269" t="s">
        <v>247</v>
      </c>
      <c r="C440" s="197" t="s">
        <v>248</v>
      </c>
      <c r="D440" s="193" t="s">
        <v>249</v>
      </c>
      <c r="E440" s="193"/>
      <c r="F440" s="193"/>
      <c r="G440" s="193"/>
      <c r="H440" s="193"/>
      <c r="I440" s="204" t="s">
        <v>267</v>
      </c>
      <c r="J440" s="200"/>
      <c r="K440" s="200" t="s">
        <v>255</v>
      </c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4"/>
      <c r="W440" s="199"/>
      <c r="X440" s="199"/>
      <c r="Y440" s="266"/>
      <c r="Z440" s="266"/>
      <c r="AA440" s="199"/>
      <c r="AB440" s="223"/>
      <c r="AC440" s="261"/>
      <c r="AD440" s="259" t="str">
        <f>+IF(AE440=""," ",VLOOKUP(AE440,'PLAN DE CUENTAS FINAL BI'!$K:$L,2,FALSE))</f>
        <v xml:space="preserve"> </v>
      </c>
      <c r="AE440" s="224"/>
      <c r="AF440" s="259" t="str">
        <f>+IF(AG440=""," ",VLOOKUP(AG440,Listas!$E$3:$F$12,2,FALSE))</f>
        <v xml:space="preserve"> </v>
      </c>
      <c r="AG440" s="225"/>
      <c r="AH440" s="252"/>
    </row>
    <row r="441" spans="1:34" s="146" customFormat="1" ht="78.75" customHeight="1">
      <c r="A441" s="195"/>
      <c r="B441" s="269" t="s">
        <v>247</v>
      </c>
      <c r="C441" s="197" t="s">
        <v>248</v>
      </c>
      <c r="D441" s="193" t="s">
        <v>249</v>
      </c>
      <c r="E441" s="193"/>
      <c r="F441" s="193"/>
      <c r="G441" s="193"/>
      <c r="H441" s="193"/>
      <c r="I441" s="204" t="s">
        <v>268</v>
      </c>
      <c r="J441" s="200"/>
      <c r="K441" s="200"/>
      <c r="L441" s="200"/>
      <c r="M441" s="200"/>
      <c r="N441" s="200"/>
      <c r="O441" s="200"/>
      <c r="P441" s="200" t="s">
        <v>255</v>
      </c>
      <c r="Q441" s="200"/>
      <c r="R441" s="200"/>
      <c r="S441" s="200"/>
      <c r="T441" s="200"/>
      <c r="U441" s="200"/>
      <c r="V441" s="204"/>
      <c r="W441" s="199"/>
      <c r="X441" s="199"/>
      <c r="Y441" s="266"/>
      <c r="Z441" s="266"/>
      <c r="AA441" s="199"/>
      <c r="AB441" s="223"/>
      <c r="AC441" s="261"/>
      <c r="AD441" s="259" t="str">
        <f>+IF(AE441=""," ",VLOOKUP(AE441,'PLAN DE CUENTAS FINAL BI'!$K:$L,2,FALSE))</f>
        <v xml:space="preserve"> </v>
      </c>
      <c r="AE441" s="224"/>
      <c r="AF441" s="259" t="str">
        <f>+IF(AG441=""," ",VLOOKUP(AG441,Listas!$E$3:$F$12,2,FALSE))</f>
        <v xml:space="preserve"> </v>
      </c>
      <c r="AG441" s="225"/>
      <c r="AH441" s="252"/>
    </row>
    <row r="442" spans="1:34" s="146" customFormat="1" ht="78.75" customHeight="1">
      <c r="A442" s="195"/>
      <c r="B442" s="269" t="s">
        <v>247</v>
      </c>
      <c r="C442" s="197" t="s">
        <v>248</v>
      </c>
      <c r="D442" s="193" t="s">
        <v>249</v>
      </c>
      <c r="E442" s="193"/>
      <c r="F442" s="193"/>
      <c r="G442" s="193"/>
      <c r="H442" s="193"/>
      <c r="I442" s="204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4"/>
      <c r="W442" s="199"/>
      <c r="X442" s="199"/>
      <c r="Y442" s="199"/>
      <c r="Z442" s="266"/>
      <c r="AA442" s="199"/>
      <c r="AB442" s="223"/>
      <c r="AC442" s="261"/>
      <c r="AD442" s="259" t="str">
        <f>+IF(AE442=""," ",VLOOKUP(AE442,'PLAN DE CUENTAS FINAL BI'!$K:$L,2,FALSE))</f>
        <v xml:space="preserve"> </v>
      </c>
      <c r="AE442" s="224"/>
      <c r="AF442" s="259" t="str">
        <f>+IF(AG442=""," ",VLOOKUP(AG442,Listas!$E$3:$F$12,2,FALSE))</f>
        <v xml:space="preserve"> </v>
      </c>
      <c r="AG442" s="225"/>
      <c r="AH442" s="252"/>
    </row>
    <row r="443" spans="1:34" s="146" customFormat="1" ht="78.75" customHeight="1">
      <c r="A443" s="195"/>
      <c r="B443" s="269" t="s">
        <v>247</v>
      </c>
      <c r="C443" s="197" t="s">
        <v>248</v>
      </c>
      <c r="D443" s="193" t="s">
        <v>249</v>
      </c>
      <c r="E443" s="193"/>
      <c r="F443" s="193"/>
      <c r="G443" s="193"/>
      <c r="H443" s="193"/>
      <c r="I443" s="204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4"/>
      <c r="W443" s="199"/>
      <c r="X443" s="199"/>
      <c r="Y443" s="199"/>
      <c r="Z443" s="199"/>
      <c r="AA443" s="199"/>
      <c r="AB443" s="223"/>
      <c r="AC443" s="261"/>
      <c r="AD443" s="259" t="str">
        <f>+IF(AE443=""," ",VLOOKUP(AE443,'PLAN DE CUENTAS FINAL BI'!$K:$L,2,FALSE))</f>
        <v xml:space="preserve"> </v>
      </c>
      <c r="AE443" s="224"/>
      <c r="AF443" s="259" t="str">
        <f>+IF(AG443=""," ",VLOOKUP(AG443,Listas!$E$3:$F$12,2,FALSE))</f>
        <v xml:space="preserve"> </v>
      </c>
      <c r="AG443" s="225"/>
      <c r="AH443" s="252"/>
    </row>
    <row r="444" spans="1:34" s="146" customFormat="1" ht="78.75" customHeight="1">
      <c r="A444" s="195"/>
      <c r="B444" s="269" t="s">
        <v>247</v>
      </c>
      <c r="C444" s="197" t="s">
        <v>248</v>
      </c>
      <c r="D444" s="193" t="s">
        <v>249</v>
      </c>
      <c r="E444" s="193"/>
      <c r="F444" s="193"/>
      <c r="G444" s="193"/>
      <c r="H444" s="193"/>
      <c r="I444" s="204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4"/>
      <c r="W444" s="199"/>
      <c r="X444" s="199"/>
      <c r="Y444" s="199"/>
      <c r="Z444" s="199"/>
      <c r="AA444" s="199"/>
      <c r="AB444" s="223"/>
      <c r="AC444" s="261"/>
      <c r="AD444" s="259" t="str">
        <f>+IF(AE444=""," ",VLOOKUP(AE444,'PLAN DE CUENTAS FINAL BI'!$K:$L,2,FALSE))</f>
        <v xml:space="preserve"> </v>
      </c>
      <c r="AE444" s="224"/>
      <c r="AF444" s="259" t="str">
        <f>+IF(AG444=""," ",VLOOKUP(AG444,Listas!$E$3:$F$12,2,FALSE))</f>
        <v xml:space="preserve"> </v>
      </c>
      <c r="AG444" s="225"/>
      <c r="AH444" s="252"/>
    </row>
    <row r="445" spans="1:34" s="146" customFormat="1" ht="78.75" customHeight="1">
      <c r="A445" s="195"/>
      <c r="B445" s="269" t="s">
        <v>247</v>
      </c>
      <c r="C445" s="197" t="s">
        <v>248</v>
      </c>
      <c r="D445" s="193" t="s">
        <v>249</v>
      </c>
      <c r="E445" s="193"/>
      <c r="F445" s="193"/>
      <c r="G445" s="193"/>
      <c r="H445" s="193"/>
      <c r="I445" s="204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4"/>
      <c r="W445" s="199"/>
      <c r="X445" s="199"/>
      <c r="Y445" s="199"/>
      <c r="Z445" s="199"/>
      <c r="AA445" s="199"/>
      <c r="AB445" s="223"/>
      <c r="AC445" s="261"/>
      <c r="AD445" s="259" t="str">
        <f>+IF(AE445=""," ",VLOOKUP(AE445,'PLAN DE CUENTAS FINAL BI'!$K:$L,2,FALSE))</f>
        <v xml:space="preserve"> </v>
      </c>
      <c r="AE445" s="224"/>
      <c r="AF445" s="259" t="str">
        <f>+IF(AG445=""," ",VLOOKUP(AG445,Listas!$E$3:$F$12,2,FALSE))</f>
        <v xml:space="preserve"> </v>
      </c>
      <c r="AG445" s="225"/>
      <c r="AH445" s="252"/>
    </row>
    <row r="446" spans="1:34" s="146" customFormat="1" ht="78.75" customHeight="1">
      <c r="A446" s="195"/>
      <c r="B446" s="269" t="s">
        <v>247</v>
      </c>
      <c r="C446" s="197" t="s">
        <v>248</v>
      </c>
      <c r="D446" s="193" t="s">
        <v>249</v>
      </c>
      <c r="E446" s="193"/>
      <c r="F446" s="193"/>
      <c r="G446" s="193"/>
      <c r="H446" s="193"/>
      <c r="I446" s="204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4"/>
      <c r="W446" s="199"/>
      <c r="X446" s="199"/>
      <c r="Y446" s="199"/>
      <c r="Z446" s="199"/>
      <c r="AA446" s="199"/>
      <c r="AB446" s="223"/>
      <c r="AC446" s="261"/>
      <c r="AD446" s="259" t="str">
        <f>+IF(AE446=""," ",VLOOKUP(AE446,'PLAN DE CUENTAS FINAL BI'!$K:$L,2,FALSE))</f>
        <v xml:space="preserve"> </v>
      </c>
      <c r="AE446" s="224"/>
      <c r="AF446" s="259" t="str">
        <f>+IF(AG446=""," ",VLOOKUP(AG446,Listas!$E$3:$F$12,2,FALSE))</f>
        <v xml:space="preserve"> </v>
      </c>
      <c r="AG446" s="225"/>
      <c r="AH446" s="252"/>
    </row>
    <row r="447" spans="1:34" s="146" customFormat="1" ht="78.75" customHeight="1">
      <c r="A447" s="195"/>
      <c r="B447" s="269" t="s">
        <v>247</v>
      </c>
      <c r="C447" s="197" t="s">
        <v>248</v>
      </c>
      <c r="D447" s="193" t="s">
        <v>249</v>
      </c>
      <c r="E447" s="193"/>
      <c r="F447" s="193"/>
      <c r="G447" s="193"/>
      <c r="H447" s="193"/>
      <c r="I447" s="204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4"/>
      <c r="W447" s="199"/>
      <c r="X447" s="199"/>
      <c r="Y447" s="199"/>
      <c r="Z447" s="199"/>
      <c r="AA447" s="199"/>
      <c r="AB447" s="223"/>
      <c r="AC447" s="261"/>
      <c r="AD447" s="259" t="str">
        <f>+IF(AE447=""," ",VLOOKUP(AE447,'PLAN DE CUENTAS FINAL BI'!$K:$L,2,FALSE))</f>
        <v xml:space="preserve"> </v>
      </c>
      <c r="AE447" s="224"/>
      <c r="AF447" s="259" t="str">
        <f>+IF(AG447=""," ",VLOOKUP(AG447,Listas!$E$3:$F$12,2,FALSE))</f>
        <v xml:space="preserve"> </v>
      </c>
      <c r="AG447" s="225"/>
      <c r="AH447" s="252"/>
    </row>
    <row r="448" spans="1:34" s="146" customFormat="1" ht="78.75" customHeight="1">
      <c r="A448" s="195"/>
      <c r="B448" s="269" t="s">
        <v>247</v>
      </c>
      <c r="C448" s="197" t="s">
        <v>248</v>
      </c>
      <c r="D448" s="193" t="s">
        <v>249</v>
      </c>
      <c r="E448" s="193"/>
      <c r="F448" s="193"/>
      <c r="G448" s="193"/>
      <c r="H448" s="193"/>
      <c r="I448" s="204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4"/>
      <c r="W448" s="199"/>
      <c r="X448" s="199"/>
      <c r="Y448" s="199"/>
      <c r="Z448" s="199"/>
      <c r="AA448" s="199"/>
      <c r="AB448" s="223"/>
      <c r="AC448" s="261"/>
      <c r="AD448" s="259" t="str">
        <f>+IF(AE448=""," ",VLOOKUP(AE448,'PLAN DE CUENTAS FINAL BI'!$K:$L,2,FALSE))</f>
        <v xml:space="preserve"> </v>
      </c>
      <c r="AE448" s="224"/>
      <c r="AF448" s="259" t="str">
        <f>+IF(AG448=""," ",VLOOKUP(AG448,Listas!$E$3:$F$12,2,FALSE))</f>
        <v xml:space="preserve"> </v>
      </c>
      <c r="AG448" s="225"/>
      <c r="AH448" s="252"/>
    </row>
    <row r="449" spans="1:34" s="146" customFormat="1" ht="78.75" customHeight="1">
      <c r="A449" s="195"/>
      <c r="B449" s="269" t="s">
        <v>247</v>
      </c>
      <c r="C449" s="197" t="s">
        <v>248</v>
      </c>
      <c r="D449" s="193" t="s">
        <v>249</v>
      </c>
      <c r="E449" s="193"/>
      <c r="F449" s="193"/>
      <c r="G449" s="193"/>
      <c r="H449" s="193"/>
      <c r="I449" s="204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4"/>
      <c r="W449" s="199"/>
      <c r="X449" s="199"/>
      <c r="Y449" s="199"/>
      <c r="Z449" s="199"/>
      <c r="AA449" s="199"/>
      <c r="AB449" s="223"/>
      <c r="AC449" s="261"/>
      <c r="AD449" s="259" t="str">
        <f>+IF(AE449=""," ",VLOOKUP(AE449,'PLAN DE CUENTAS FINAL BI'!$K:$L,2,FALSE))</f>
        <v xml:space="preserve"> </v>
      </c>
      <c r="AE449" s="224"/>
      <c r="AF449" s="259" t="str">
        <f>+IF(AG449=""," ",VLOOKUP(AG449,Listas!$E$3:$F$12,2,FALSE))</f>
        <v xml:space="preserve"> </v>
      </c>
      <c r="AG449" s="225"/>
      <c r="AH449" s="252"/>
    </row>
    <row r="450" spans="1:34" s="146" customFormat="1" ht="78.75" customHeight="1">
      <c r="A450" s="195"/>
      <c r="B450" s="269" t="s">
        <v>247</v>
      </c>
      <c r="C450" s="197" t="s">
        <v>248</v>
      </c>
      <c r="D450" s="193" t="s">
        <v>249</v>
      </c>
      <c r="E450" s="193"/>
      <c r="F450" s="193"/>
      <c r="G450" s="193"/>
      <c r="H450" s="193"/>
      <c r="I450" s="204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4"/>
      <c r="W450" s="199"/>
      <c r="X450" s="199"/>
      <c r="Y450" s="199"/>
      <c r="Z450" s="199"/>
      <c r="AA450" s="199"/>
      <c r="AB450" s="223"/>
      <c r="AC450" s="261"/>
      <c r="AD450" s="259" t="str">
        <f>+IF(AE450=""," ",VLOOKUP(AE450,'PLAN DE CUENTAS FINAL BI'!$K:$L,2,FALSE))</f>
        <v xml:space="preserve"> </v>
      </c>
      <c r="AE450" s="224"/>
      <c r="AF450" s="259" t="str">
        <f>+IF(AG450=""," ",VLOOKUP(AG450,Listas!$E$3:$F$12,2,FALSE))</f>
        <v xml:space="preserve"> </v>
      </c>
      <c r="AG450" s="225"/>
      <c r="AH450" s="252"/>
    </row>
    <row r="451" spans="1:34" s="146" customFormat="1" ht="78.75" customHeight="1">
      <c r="A451" s="195"/>
      <c r="B451" s="269" t="s">
        <v>247</v>
      </c>
      <c r="C451" s="197" t="s">
        <v>269</v>
      </c>
      <c r="D451" s="193" t="s">
        <v>270</v>
      </c>
      <c r="E451" s="193" t="s">
        <v>271</v>
      </c>
      <c r="F451" s="193" t="s">
        <v>272</v>
      </c>
      <c r="G451" s="193" t="s">
        <v>273</v>
      </c>
      <c r="H451" s="193" t="s">
        <v>274</v>
      </c>
      <c r="I451" s="204" t="s">
        <v>275</v>
      </c>
      <c r="J451" s="200"/>
      <c r="K451" s="200"/>
      <c r="L451" s="200"/>
      <c r="M451" s="200"/>
      <c r="N451" s="200"/>
      <c r="O451" s="200" t="s">
        <v>255</v>
      </c>
      <c r="P451" s="200"/>
      <c r="Q451" s="200"/>
      <c r="R451" s="200"/>
      <c r="S451" s="200"/>
      <c r="T451" s="200"/>
      <c r="U451" s="200"/>
      <c r="V451" s="204"/>
      <c r="W451" s="199"/>
      <c r="X451" s="199"/>
      <c r="Y451" s="199"/>
      <c r="Z451" s="281" t="s">
        <v>276</v>
      </c>
      <c r="AA451" s="199"/>
      <c r="AB451" s="223"/>
      <c r="AC451" s="261"/>
      <c r="AD451" s="259" t="str">
        <f>+IF(AE451=""," ",VLOOKUP(AE451,'PLAN DE CUENTAS FINAL BI'!$K:$L,2,FALSE))</f>
        <v xml:space="preserve"> </v>
      </c>
      <c r="AE451" s="224"/>
      <c r="AF451" s="259" t="str">
        <f>+IF(AG451=""," ",VLOOKUP(AG451,Listas!$E$3:$F$12,2,FALSE))</f>
        <v xml:space="preserve"> </v>
      </c>
      <c r="AG451" s="225"/>
      <c r="AH451" s="252"/>
    </row>
    <row r="452" spans="1:34" s="146" customFormat="1" ht="78.75" customHeight="1">
      <c r="A452" s="195"/>
      <c r="B452" s="269" t="s">
        <v>247</v>
      </c>
      <c r="C452" s="197" t="s">
        <v>269</v>
      </c>
      <c r="D452" s="193" t="s">
        <v>270</v>
      </c>
      <c r="E452" s="193"/>
      <c r="F452" s="193"/>
      <c r="G452" s="193"/>
      <c r="H452" s="193"/>
      <c r="I452" s="204" t="s">
        <v>277</v>
      </c>
      <c r="J452" s="200"/>
      <c r="K452" s="200"/>
      <c r="L452" s="200" t="s">
        <v>255</v>
      </c>
      <c r="M452" s="200"/>
      <c r="N452" s="200"/>
      <c r="O452" s="200"/>
      <c r="P452" s="200"/>
      <c r="Q452" s="200"/>
      <c r="R452" s="200"/>
      <c r="S452" s="200"/>
      <c r="T452" s="200"/>
      <c r="U452" s="200"/>
      <c r="V452" s="204"/>
      <c r="W452" s="199"/>
      <c r="X452" s="199"/>
      <c r="Y452" s="199"/>
      <c r="Z452" s="282" t="s">
        <v>278</v>
      </c>
      <c r="AA452" s="199"/>
      <c r="AB452" s="223"/>
      <c r="AC452" s="261"/>
      <c r="AD452" s="259" t="str">
        <f>+IF(AE452=""," ",VLOOKUP(AE452,'PLAN DE CUENTAS FINAL BI'!$K:$L,2,FALSE))</f>
        <v xml:space="preserve"> </v>
      </c>
      <c r="AE452" s="224"/>
      <c r="AF452" s="259" t="str">
        <f>+IF(AG452=""," ",VLOOKUP(AG452,Listas!$E$3:$F$12,2,FALSE))</f>
        <v xml:space="preserve"> </v>
      </c>
      <c r="AG452" s="225"/>
      <c r="AH452" s="252"/>
    </row>
    <row r="453" spans="1:34" s="146" customFormat="1" ht="78.75" customHeight="1">
      <c r="A453" s="195"/>
      <c r="B453" s="196"/>
      <c r="C453" s="197" t="s">
        <v>269</v>
      </c>
      <c r="D453" s="193" t="s">
        <v>270</v>
      </c>
      <c r="E453" s="193"/>
      <c r="F453" s="193"/>
      <c r="G453" s="193"/>
      <c r="H453" s="193"/>
      <c r="I453" s="204" t="s">
        <v>279</v>
      </c>
      <c r="J453" s="200"/>
      <c r="K453" s="200" t="s">
        <v>255</v>
      </c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4"/>
      <c r="W453" s="199"/>
      <c r="X453" s="199"/>
      <c r="Y453" s="199"/>
      <c r="Z453" s="282" t="s">
        <v>280</v>
      </c>
      <c r="AA453" s="199"/>
      <c r="AB453" s="223"/>
      <c r="AC453" s="261"/>
      <c r="AD453" s="259" t="str">
        <f>+IF(AE453=""," ",VLOOKUP(AE453,'PLAN DE CUENTAS FINAL BI'!$K:$L,2,FALSE))</f>
        <v xml:space="preserve"> </v>
      </c>
      <c r="AE453" s="224"/>
      <c r="AF453" s="259" t="str">
        <f>+IF(AG453=""," ",VLOOKUP(AG453,Listas!$E$3:$F$12,2,FALSE))</f>
        <v xml:space="preserve"> </v>
      </c>
      <c r="AG453" s="225"/>
      <c r="AH453" s="252"/>
    </row>
    <row r="454" spans="1:34" s="146" customFormat="1" ht="78.75" customHeight="1">
      <c r="A454" s="195"/>
      <c r="B454" s="196"/>
      <c r="C454" s="197" t="s">
        <v>269</v>
      </c>
      <c r="D454" s="193" t="s">
        <v>270</v>
      </c>
      <c r="E454" s="193"/>
      <c r="F454" s="193"/>
      <c r="G454" s="193"/>
      <c r="H454" s="193"/>
      <c r="I454" s="204" t="s">
        <v>281</v>
      </c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 t="s">
        <v>255</v>
      </c>
      <c r="U454" s="200"/>
      <c r="V454" s="204"/>
      <c r="W454" s="199"/>
      <c r="X454" s="199"/>
      <c r="Y454" s="199"/>
      <c r="Z454" s="199"/>
      <c r="AA454" s="199"/>
      <c r="AB454" s="223"/>
      <c r="AC454" s="261"/>
      <c r="AD454" s="259" t="str">
        <f>+IF(AE454=""," ",VLOOKUP(AE454,'PLAN DE CUENTAS FINAL BI'!$K:$L,2,FALSE))</f>
        <v xml:space="preserve"> </v>
      </c>
      <c r="AE454" s="224"/>
      <c r="AF454" s="259" t="str">
        <f>+IF(AG454=""," ",VLOOKUP(AG454,Listas!$E$3:$F$12,2,FALSE))</f>
        <v xml:space="preserve"> </v>
      </c>
      <c r="AG454" s="225"/>
      <c r="AH454" s="252"/>
    </row>
    <row r="455" spans="1:34" s="146" customFormat="1" ht="78.75" customHeight="1">
      <c r="A455" s="195"/>
      <c r="B455" s="196"/>
      <c r="C455" s="197" t="s">
        <v>269</v>
      </c>
      <c r="D455" s="193" t="s">
        <v>270</v>
      </c>
      <c r="E455" s="193"/>
      <c r="F455" s="193"/>
      <c r="G455" s="193"/>
      <c r="H455" s="193"/>
      <c r="I455" s="204" t="s">
        <v>282</v>
      </c>
      <c r="J455" s="200"/>
      <c r="K455" s="200"/>
      <c r="L455" s="200"/>
      <c r="M455" s="200"/>
      <c r="N455" s="200"/>
      <c r="O455" s="200"/>
      <c r="P455" s="200" t="s">
        <v>255</v>
      </c>
      <c r="Q455" s="200"/>
      <c r="R455" s="200"/>
      <c r="S455" s="200"/>
      <c r="T455" s="200"/>
      <c r="U455" s="200"/>
      <c r="V455" s="204"/>
      <c r="W455" s="199"/>
      <c r="X455" s="199"/>
      <c r="Y455" s="199"/>
      <c r="Z455" s="199"/>
      <c r="AA455" s="199"/>
      <c r="AB455" s="223"/>
      <c r="AC455" s="261"/>
      <c r="AD455" s="259" t="str">
        <f>+IF(AE455=""," ",VLOOKUP(AE455,'PLAN DE CUENTAS FINAL BI'!$K:$L,2,FALSE))</f>
        <v xml:space="preserve"> </v>
      </c>
      <c r="AE455" s="224"/>
      <c r="AF455" s="259" t="str">
        <f>+IF(AG455=""," ",VLOOKUP(AG455,Listas!$E$3:$F$12,2,FALSE))</f>
        <v xml:space="preserve"> </v>
      </c>
      <c r="AG455" s="225"/>
      <c r="AH455" s="252"/>
    </row>
    <row r="456" spans="1:34" s="146" customFormat="1" ht="78.75" customHeight="1">
      <c r="A456" s="195"/>
      <c r="B456" s="196"/>
      <c r="C456" s="197" t="s">
        <v>269</v>
      </c>
      <c r="D456" s="193" t="s">
        <v>270</v>
      </c>
      <c r="F456" s="193"/>
      <c r="G456" s="193"/>
      <c r="H456" s="193"/>
      <c r="I456" s="204" t="s">
        <v>283</v>
      </c>
      <c r="J456" s="200"/>
      <c r="K456" s="200"/>
      <c r="L456" s="200"/>
      <c r="M456" s="200"/>
      <c r="N456" s="200"/>
      <c r="O456" s="200"/>
      <c r="P456" s="200"/>
      <c r="Q456" s="200"/>
      <c r="R456" s="200"/>
      <c r="S456" s="200" t="s">
        <v>255</v>
      </c>
      <c r="T456" s="200"/>
      <c r="U456" s="200"/>
      <c r="V456" s="204"/>
      <c r="W456" s="199"/>
      <c r="X456" s="199"/>
      <c r="Y456" s="199"/>
      <c r="Z456" s="199"/>
      <c r="AA456" s="199"/>
      <c r="AB456" s="223"/>
      <c r="AC456" s="261"/>
      <c r="AD456" s="259" t="str">
        <f>+IF(AE456=""," ",VLOOKUP(AE456,'PLAN DE CUENTAS FINAL BI'!$K:$L,2,FALSE))</f>
        <v xml:space="preserve"> </v>
      </c>
      <c r="AE456" s="224"/>
      <c r="AF456" s="259" t="str">
        <f>+IF(AG456=""," ",VLOOKUP(AG456,Listas!$E$3:$F$12,2,FALSE))</f>
        <v xml:space="preserve"> </v>
      </c>
      <c r="AG456" s="225"/>
      <c r="AH456" s="252"/>
    </row>
    <row r="457" spans="1:34" s="146" customFormat="1" ht="78.75" customHeight="1">
      <c r="A457" s="195"/>
      <c r="B457" s="196"/>
      <c r="C457" s="197" t="s">
        <v>269</v>
      </c>
      <c r="D457" s="193" t="s">
        <v>270</v>
      </c>
      <c r="E457" s="193"/>
      <c r="F457" s="193"/>
      <c r="G457" s="193"/>
      <c r="H457" s="193"/>
      <c r="I457" s="204" t="s">
        <v>284</v>
      </c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 t="s">
        <v>255</v>
      </c>
      <c r="V457" s="204"/>
      <c r="W457" s="199"/>
      <c r="X457" s="199"/>
      <c r="Y457" s="199"/>
      <c r="Z457" s="265"/>
      <c r="AA457" s="199"/>
      <c r="AB457" s="223"/>
      <c r="AC457" s="261"/>
      <c r="AD457" s="259" t="str">
        <f>+IF(AE457=""," ",VLOOKUP(AE457,'PLAN DE CUENTAS FINAL BI'!$K:$L,2,FALSE))</f>
        <v xml:space="preserve"> </v>
      </c>
      <c r="AE457" s="224"/>
      <c r="AF457" s="259" t="str">
        <f>+IF(AG457=""," ",VLOOKUP(AG457,Listas!$E$3:$F$12,2,FALSE))</f>
        <v xml:space="preserve"> </v>
      </c>
      <c r="AG457" s="225"/>
      <c r="AH457" s="252"/>
    </row>
    <row r="458" spans="1:34" s="146" customFormat="1" ht="78.75" customHeight="1">
      <c r="A458" s="195"/>
      <c r="B458" s="196"/>
      <c r="C458" s="197" t="s">
        <v>269</v>
      </c>
      <c r="D458" s="193" t="s">
        <v>270</v>
      </c>
      <c r="F458" s="193"/>
      <c r="G458" s="193"/>
      <c r="H458" s="193"/>
      <c r="I458" s="28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4"/>
      <c r="W458" s="199"/>
      <c r="X458" s="199"/>
      <c r="Y458" s="199"/>
      <c r="Z458" s="199"/>
      <c r="AA458" s="199"/>
      <c r="AB458" s="223"/>
      <c r="AC458" s="261"/>
      <c r="AD458" s="259" t="str">
        <f>+IF(AE458=""," ",VLOOKUP(AE458,'PLAN DE CUENTAS FINAL BI'!$K:$L,2,FALSE))</f>
        <v xml:space="preserve"> </v>
      </c>
      <c r="AE458" s="224"/>
      <c r="AF458" s="259" t="str">
        <f>+IF(AG458=""," ",VLOOKUP(AG458,Listas!$E$3:$F$12,2,FALSE))</f>
        <v xml:space="preserve"> </v>
      </c>
      <c r="AG458" s="225"/>
      <c r="AH458" s="252"/>
    </row>
    <row r="459" spans="1:34" s="146" customFormat="1" ht="78.75" customHeight="1">
      <c r="A459" s="195"/>
      <c r="B459" s="196"/>
      <c r="C459" s="197" t="s">
        <v>269</v>
      </c>
      <c r="D459" s="193" t="s">
        <v>270</v>
      </c>
      <c r="E459" s="193"/>
      <c r="F459" s="193"/>
      <c r="G459" s="193"/>
      <c r="H459" s="193"/>
      <c r="I459" s="28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4"/>
      <c r="W459" s="199"/>
      <c r="X459" s="199"/>
      <c r="Y459" s="199"/>
      <c r="Z459" s="265"/>
      <c r="AA459" s="199"/>
      <c r="AB459" s="223"/>
      <c r="AC459" s="261"/>
      <c r="AD459" s="259" t="str">
        <f>+IF(AE459=""," ",VLOOKUP(AE459,'PLAN DE CUENTAS FINAL BI'!$K:$L,2,FALSE))</f>
        <v xml:space="preserve"> </v>
      </c>
      <c r="AE459" s="224"/>
      <c r="AF459" s="259" t="str">
        <f>+IF(AG459=""," ",VLOOKUP(AG459,Listas!$E$3:$F$12,2,FALSE))</f>
        <v xml:space="preserve"> </v>
      </c>
      <c r="AG459" s="225"/>
      <c r="AH459" s="252"/>
    </row>
    <row r="460" spans="1:34" s="146" customFormat="1" ht="209.25" customHeight="1">
      <c r="A460" s="195"/>
      <c r="B460" s="196"/>
      <c r="C460" s="197" t="s">
        <v>269</v>
      </c>
      <c r="D460" s="193" t="s">
        <v>270</v>
      </c>
      <c r="E460" s="193" t="s">
        <v>285</v>
      </c>
      <c r="F460" s="193" t="s">
        <v>286</v>
      </c>
      <c r="G460" s="193" t="s">
        <v>287</v>
      </c>
      <c r="H460" s="193" t="s">
        <v>285</v>
      </c>
      <c r="I460" s="204" t="s">
        <v>288</v>
      </c>
      <c r="J460" s="200"/>
      <c r="K460" s="200"/>
      <c r="L460" s="200" t="s">
        <v>255</v>
      </c>
      <c r="M460" s="200"/>
      <c r="N460" s="200"/>
      <c r="O460" s="200"/>
      <c r="P460" s="200"/>
      <c r="Q460" s="200"/>
      <c r="R460" s="200"/>
      <c r="S460" s="200"/>
      <c r="T460" s="200"/>
      <c r="U460" s="200"/>
      <c r="V460" s="204"/>
      <c r="W460" s="199"/>
      <c r="X460" s="199"/>
      <c r="Y460" s="199"/>
      <c r="Z460" s="265"/>
      <c r="AA460" s="199"/>
      <c r="AB460" s="223"/>
      <c r="AC460" s="261"/>
      <c r="AD460" s="259" t="str">
        <f>+IF(AE460=""," ",VLOOKUP(AE460,'PLAN DE CUENTAS FINAL BI'!$K:$L,2,FALSE))</f>
        <v xml:space="preserve"> </v>
      </c>
      <c r="AE460" s="224"/>
      <c r="AF460" s="259" t="str">
        <f>+IF(AG460=""," ",VLOOKUP(AG460,Listas!$E$3:$F$12,2,FALSE))</f>
        <v xml:space="preserve"> </v>
      </c>
      <c r="AG460" s="225"/>
      <c r="AH460" s="252"/>
    </row>
    <row r="461" spans="1:34" s="146" customFormat="1" ht="105.75" customHeight="1">
      <c r="A461" s="195"/>
      <c r="B461" s="196"/>
      <c r="C461" s="197" t="s">
        <v>269</v>
      </c>
      <c r="D461" s="193" t="s">
        <v>270</v>
      </c>
      <c r="E461" s="193"/>
      <c r="F461" s="193"/>
      <c r="G461" s="193"/>
      <c r="H461" s="193"/>
      <c r="I461" s="204" t="s">
        <v>289</v>
      </c>
      <c r="J461" s="200"/>
      <c r="K461" s="200"/>
      <c r="L461" s="200" t="s">
        <v>255</v>
      </c>
      <c r="M461" s="200"/>
      <c r="N461" s="200"/>
      <c r="O461" s="200"/>
      <c r="P461" s="200"/>
      <c r="Q461" s="200"/>
      <c r="R461" s="200"/>
      <c r="S461" s="200"/>
      <c r="T461" s="200"/>
      <c r="U461" s="200"/>
      <c r="V461" s="204"/>
      <c r="W461" s="199"/>
      <c r="X461" s="199"/>
      <c r="Y461" s="199"/>
      <c r="Z461" s="265"/>
      <c r="AA461" s="199"/>
      <c r="AB461" s="223"/>
      <c r="AC461" s="261"/>
      <c r="AD461" s="259" t="str">
        <f>+IF(AE461=""," ",VLOOKUP(AE461,'PLAN DE CUENTAS FINAL BI'!$K:$L,2,FALSE))</f>
        <v xml:space="preserve"> </v>
      </c>
      <c r="AE461" s="224"/>
      <c r="AF461" s="259" t="str">
        <f>+IF(AG461=""," ",VLOOKUP(AG461,Listas!$E$3:$F$12,2,FALSE))</f>
        <v xml:space="preserve"> </v>
      </c>
      <c r="AG461" s="225"/>
      <c r="AH461" s="252"/>
    </row>
    <row r="462" spans="1:34" s="146" customFormat="1" ht="78.75" customHeight="1">
      <c r="A462" s="195"/>
      <c r="B462" s="196"/>
      <c r="C462" s="197" t="s">
        <v>269</v>
      </c>
      <c r="D462" s="193" t="s">
        <v>270</v>
      </c>
      <c r="E462" s="193" t="s">
        <v>290</v>
      </c>
      <c r="F462" s="193" t="s">
        <v>291</v>
      </c>
      <c r="G462" s="193" t="s">
        <v>292</v>
      </c>
      <c r="H462" s="193" t="s">
        <v>293</v>
      </c>
      <c r="I462" s="204" t="s">
        <v>294</v>
      </c>
      <c r="J462" s="200"/>
      <c r="K462" s="200" t="s">
        <v>255</v>
      </c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4"/>
      <c r="W462" s="199"/>
      <c r="X462" s="199"/>
      <c r="Y462" s="199"/>
      <c r="Z462" s="199"/>
      <c r="AA462" s="199"/>
      <c r="AB462" s="223"/>
      <c r="AC462" s="261"/>
      <c r="AD462" s="259" t="str">
        <f>+IF(AE462=""," ",VLOOKUP(AE462,'PLAN DE CUENTAS FINAL BI'!$K:$L,2,FALSE))</f>
        <v xml:space="preserve"> </v>
      </c>
      <c r="AE462" s="224"/>
      <c r="AF462" s="259" t="str">
        <f>+IF(AG462=""," ",VLOOKUP(AG462,Listas!$E$3:$F$12,2,FALSE))</f>
        <v xml:space="preserve"> </v>
      </c>
      <c r="AG462" s="225"/>
      <c r="AH462" s="252"/>
    </row>
    <row r="463" spans="1:34" s="146" customFormat="1" ht="78.75" customHeight="1">
      <c r="A463" s="195"/>
      <c r="B463" s="196"/>
      <c r="C463" s="197" t="s">
        <v>269</v>
      </c>
      <c r="D463" s="193" t="s">
        <v>270</v>
      </c>
      <c r="E463" s="193"/>
      <c r="F463" s="193"/>
      <c r="G463" s="193"/>
      <c r="H463" s="193"/>
      <c r="I463" s="204" t="s">
        <v>295</v>
      </c>
      <c r="J463" s="200"/>
      <c r="K463" s="200"/>
      <c r="L463" s="200"/>
      <c r="M463" s="200" t="s">
        <v>255</v>
      </c>
      <c r="N463" s="200"/>
      <c r="O463" s="200"/>
      <c r="P463" s="200"/>
      <c r="Q463" s="200"/>
      <c r="R463" s="200"/>
      <c r="S463" s="200"/>
      <c r="T463" s="200"/>
      <c r="U463" s="200"/>
      <c r="V463" s="204"/>
      <c r="W463" s="199"/>
      <c r="X463" s="199"/>
      <c r="Y463" s="199"/>
      <c r="Z463" s="199"/>
      <c r="AA463" s="199"/>
      <c r="AB463" s="223"/>
      <c r="AC463" s="261"/>
      <c r="AD463" s="259" t="str">
        <f>+IF(AE463=""," ",VLOOKUP(AE463,'PLAN DE CUENTAS FINAL BI'!$K:$L,2,FALSE))</f>
        <v xml:space="preserve"> </v>
      </c>
      <c r="AE463" s="224"/>
      <c r="AF463" s="259" t="str">
        <f>+IF(AG463=""," ",VLOOKUP(AG463,Listas!$E$3:$F$12,2,FALSE))</f>
        <v xml:space="preserve"> </v>
      </c>
      <c r="AG463" s="225"/>
      <c r="AH463" s="252"/>
    </row>
    <row r="464" spans="1:34" s="146" customFormat="1" ht="99" customHeight="1">
      <c r="A464" s="195"/>
      <c r="B464" s="196"/>
      <c r="C464" s="197" t="s">
        <v>269</v>
      </c>
      <c r="D464" s="193" t="s">
        <v>270</v>
      </c>
      <c r="E464" s="193"/>
      <c r="F464" s="193"/>
      <c r="G464" s="193"/>
      <c r="H464" s="193"/>
      <c r="I464" s="204" t="s">
        <v>296</v>
      </c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 t="s">
        <v>255</v>
      </c>
      <c r="U464" s="200"/>
      <c r="V464" s="204"/>
      <c r="W464" s="199"/>
      <c r="X464" s="199"/>
      <c r="Y464" s="199"/>
      <c r="Z464" s="199"/>
      <c r="AA464" s="199"/>
      <c r="AB464" s="223"/>
      <c r="AC464" s="261"/>
      <c r="AD464" s="259" t="str">
        <f>+IF(AE464=""," ",VLOOKUP(AE464,'PLAN DE CUENTAS FINAL BI'!$K:$L,2,FALSE))</f>
        <v xml:space="preserve"> </v>
      </c>
      <c r="AE464" s="224"/>
      <c r="AF464" s="259" t="str">
        <f>+IF(AG464=""," ",VLOOKUP(AG464,Listas!$E$3:$F$12,2,FALSE))</f>
        <v xml:space="preserve"> </v>
      </c>
      <c r="AG464" s="225"/>
      <c r="AH464" s="252"/>
    </row>
    <row r="465" spans="1:34" s="146" customFormat="1" ht="78.75" customHeight="1">
      <c r="A465" s="195"/>
      <c r="B465" s="196"/>
      <c r="C465" s="197" t="s">
        <v>269</v>
      </c>
      <c r="D465" s="193" t="s">
        <v>270</v>
      </c>
      <c r="E465" s="195"/>
      <c r="F465" s="193"/>
      <c r="G465" s="193"/>
      <c r="H465" s="193"/>
      <c r="I465" s="204" t="s">
        <v>297</v>
      </c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 t="s">
        <v>255</v>
      </c>
      <c r="V465" s="204"/>
      <c r="W465" s="199"/>
      <c r="X465" s="199"/>
      <c r="Y465" s="199"/>
      <c r="Z465" s="199"/>
      <c r="AA465" s="199"/>
      <c r="AB465" s="223"/>
      <c r="AC465" s="261"/>
      <c r="AD465" s="259" t="str">
        <f>+IF(AE465=""," ",VLOOKUP(AE465,'PLAN DE CUENTAS FINAL BI'!$K:$L,2,FALSE))</f>
        <v xml:space="preserve"> </v>
      </c>
      <c r="AE465" s="224"/>
      <c r="AF465" s="259" t="str">
        <f>+IF(AG465=""," ",VLOOKUP(AG465,Listas!$E$3:$F$12,2,FALSE))</f>
        <v xml:space="preserve"> </v>
      </c>
      <c r="AG465" s="225"/>
      <c r="AH465" s="252"/>
    </row>
    <row r="466" spans="1:34" s="146" customFormat="1" ht="78.75" customHeight="1">
      <c r="A466" s="195"/>
      <c r="B466" s="196"/>
      <c r="C466" s="197" t="s">
        <v>269</v>
      </c>
      <c r="D466" s="193" t="s">
        <v>270</v>
      </c>
      <c r="E466" s="193"/>
      <c r="F466" s="193"/>
      <c r="G466" s="193"/>
      <c r="H466" s="193"/>
      <c r="I466" s="204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4"/>
      <c r="W466" s="199"/>
      <c r="X466" s="199"/>
      <c r="Y466" s="199"/>
      <c r="Z466" s="199"/>
      <c r="AA466" s="199"/>
      <c r="AB466" s="223"/>
      <c r="AC466" s="261"/>
      <c r="AD466" s="259" t="str">
        <f>+IF(AE466=""," ",VLOOKUP(AE466,'PLAN DE CUENTAS FINAL BI'!$K:$L,2,FALSE))</f>
        <v xml:space="preserve"> </v>
      </c>
      <c r="AE466" s="224"/>
      <c r="AF466" s="259" t="str">
        <f>+IF(AG466=""," ",VLOOKUP(AG466,Listas!$E$3:$F$12,2,FALSE))</f>
        <v xml:space="preserve"> </v>
      </c>
      <c r="AG466" s="225"/>
      <c r="AH466" s="252"/>
    </row>
    <row r="467" spans="1:34" s="146" customFormat="1" ht="78.75" customHeight="1">
      <c r="A467" s="195"/>
      <c r="B467" s="196"/>
      <c r="C467" s="197" t="s">
        <v>269</v>
      </c>
      <c r="D467" s="193" t="s">
        <v>270</v>
      </c>
      <c r="E467" s="193" t="s">
        <v>298</v>
      </c>
      <c r="F467" s="193" t="s">
        <v>299</v>
      </c>
      <c r="G467" s="193" t="s">
        <v>300</v>
      </c>
      <c r="H467" s="193" t="s">
        <v>300</v>
      </c>
      <c r="I467" s="204" t="s">
        <v>301</v>
      </c>
      <c r="J467" s="200"/>
      <c r="K467" s="200"/>
      <c r="L467" s="200"/>
      <c r="M467" s="200"/>
      <c r="N467" s="200"/>
      <c r="O467" s="200"/>
      <c r="P467" s="200"/>
      <c r="Q467" s="200" t="s">
        <v>255</v>
      </c>
      <c r="R467" s="200"/>
      <c r="S467" s="200"/>
      <c r="T467" s="200"/>
      <c r="U467" s="200"/>
      <c r="V467" s="204"/>
      <c r="W467" s="199"/>
      <c r="X467" s="199"/>
      <c r="Y467" s="199"/>
      <c r="Z467" s="199"/>
      <c r="AA467" s="199"/>
      <c r="AB467" s="223"/>
      <c r="AC467" s="261"/>
      <c r="AD467" s="259" t="str">
        <f>+IF(AE467=""," ",VLOOKUP(AE467,'PLAN DE CUENTAS FINAL BI'!$K:$L,2,FALSE))</f>
        <v xml:space="preserve"> </v>
      </c>
      <c r="AE467" s="224"/>
      <c r="AF467" s="259" t="str">
        <f>+IF(AG467=""," ",VLOOKUP(AG467,Listas!$E$3:$F$12,2,FALSE))</f>
        <v xml:space="preserve"> </v>
      </c>
      <c r="AG467" s="225"/>
      <c r="AH467" s="252"/>
    </row>
    <row r="468" spans="1:34" s="146" customFormat="1" ht="78.75" customHeight="1">
      <c r="A468" s="195"/>
      <c r="B468" s="196"/>
      <c r="C468" s="197" t="s">
        <v>269</v>
      </c>
      <c r="D468" s="193" t="s">
        <v>270</v>
      </c>
      <c r="E468" s="193"/>
      <c r="F468" s="193"/>
      <c r="G468" s="193"/>
      <c r="H468" s="193"/>
      <c r="I468" s="204" t="s">
        <v>302</v>
      </c>
      <c r="J468" s="200"/>
      <c r="K468" s="200"/>
      <c r="L468" s="200"/>
      <c r="M468" s="200"/>
      <c r="N468" s="200"/>
      <c r="O468" s="200" t="s">
        <v>255</v>
      </c>
      <c r="P468" s="200"/>
      <c r="Q468" s="200"/>
      <c r="R468" s="200"/>
      <c r="S468" s="200"/>
      <c r="T468" s="200"/>
      <c r="U468" s="200"/>
      <c r="V468" s="204"/>
      <c r="W468" s="199"/>
      <c r="X468" s="199"/>
      <c r="Y468" s="199"/>
      <c r="Z468" s="199"/>
      <c r="AA468" s="199"/>
      <c r="AB468" s="223"/>
      <c r="AC468" s="261"/>
      <c r="AD468" s="259"/>
      <c r="AE468" s="224"/>
      <c r="AF468" s="259"/>
      <c r="AG468" s="225"/>
      <c r="AH468" s="252"/>
    </row>
    <row r="469" spans="1:34" s="146" customFormat="1" ht="78.75" customHeight="1">
      <c r="A469" s="195"/>
      <c r="B469" s="196"/>
      <c r="C469" s="197" t="s">
        <v>269</v>
      </c>
      <c r="D469" s="193" t="s">
        <v>270</v>
      </c>
      <c r="E469" s="193"/>
      <c r="F469" s="193"/>
      <c r="G469" s="193"/>
      <c r="H469" s="193"/>
      <c r="I469" s="204" t="s">
        <v>303</v>
      </c>
      <c r="J469" s="200"/>
      <c r="K469" s="200"/>
      <c r="L469" s="200"/>
      <c r="M469" s="200"/>
      <c r="N469" s="200"/>
      <c r="O469" s="200"/>
      <c r="P469" s="200"/>
      <c r="Q469" s="200"/>
      <c r="R469" s="200" t="s">
        <v>255</v>
      </c>
      <c r="S469" s="200"/>
      <c r="T469" s="200"/>
      <c r="U469" s="200"/>
      <c r="V469" s="204"/>
      <c r="W469" s="199"/>
      <c r="X469" s="199"/>
      <c r="Y469" s="199"/>
      <c r="Z469" s="199"/>
      <c r="AA469" s="199"/>
      <c r="AB469" s="223"/>
      <c r="AC469" s="261"/>
      <c r="AD469" s="259" t="str">
        <f>+IF(AE469=""," ",VLOOKUP(AE469,'PLAN DE CUENTAS FINAL BI'!$K:$L,2,FALSE))</f>
        <v xml:space="preserve"> </v>
      </c>
      <c r="AE469" s="224"/>
      <c r="AF469" s="259" t="str">
        <f>+IF(AG469=""," ",VLOOKUP(AG469,Listas!$E$3:$F$12,2,FALSE))</f>
        <v xml:space="preserve"> </v>
      </c>
      <c r="AG469" s="225"/>
      <c r="AH469" s="252"/>
    </row>
    <row r="470" spans="1:34" s="146" customFormat="1" ht="78.75" customHeight="1">
      <c r="A470" s="195"/>
      <c r="B470" s="196"/>
      <c r="C470" s="197" t="s">
        <v>269</v>
      </c>
      <c r="D470" s="193" t="s">
        <v>270</v>
      </c>
      <c r="E470" s="193"/>
      <c r="F470" s="193"/>
      <c r="G470" s="193"/>
      <c r="H470" s="193"/>
      <c r="I470" s="204" t="s">
        <v>304</v>
      </c>
      <c r="J470" s="200"/>
      <c r="K470" s="200"/>
      <c r="L470" s="200"/>
      <c r="M470" s="200"/>
      <c r="N470" s="200"/>
      <c r="O470" s="200"/>
      <c r="P470" s="200"/>
      <c r="Q470" s="200"/>
      <c r="R470" s="200"/>
      <c r="S470" s="200" t="s">
        <v>255</v>
      </c>
      <c r="T470" s="200"/>
      <c r="U470" s="200"/>
      <c r="V470" s="204"/>
      <c r="W470" s="199"/>
      <c r="X470" s="199"/>
      <c r="Y470" s="199"/>
      <c r="Z470" s="199"/>
      <c r="AA470" s="199"/>
      <c r="AB470" s="223"/>
      <c r="AC470" s="261"/>
      <c r="AD470" s="259" t="str">
        <f>+IF(AE470=""," ",VLOOKUP(AE470,'PLAN DE CUENTAS FINAL BI'!$K:$L,2,FALSE))</f>
        <v xml:space="preserve"> </v>
      </c>
      <c r="AE470" s="224"/>
      <c r="AF470" s="259" t="str">
        <f>+IF(AG470=""," ",VLOOKUP(AG470,Listas!$E$3:$F$12,2,FALSE))</f>
        <v xml:space="preserve"> </v>
      </c>
      <c r="AG470" s="225"/>
      <c r="AH470" s="252"/>
    </row>
    <row r="471" spans="1:34" s="146" customFormat="1" ht="78.75" customHeight="1">
      <c r="A471" s="195"/>
      <c r="B471" s="196"/>
      <c r="C471" s="197" t="s">
        <v>269</v>
      </c>
      <c r="D471" s="193" t="s">
        <v>270</v>
      </c>
      <c r="E471" s="193"/>
      <c r="F471" s="193"/>
      <c r="G471" s="193"/>
      <c r="H471" s="193"/>
      <c r="I471" s="204" t="s">
        <v>305</v>
      </c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 t="s">
        <v>255</v>
      </c>
      <c r="U471" s="200"/>
      <c r="V471" s="204"/>
      <c r="W471" s="199"/>
      <c r="X471" s="199"/>
      <c r="Y471" s="199"/>
      <c r="Z471" s="199"/>
      <c r="AA471" s="199"/>
      <c r="AB471" s="223"/>
      <c r="AC471" s="261"/>
      <c r="AD471" s="259" t="str">
        <f>+IF(AE471=""," ",VLOOKUP(AE471,'PLAN DE CUENTAS FINAL BI'!$K:$L,2,FALSE))</f>
        <v xml:space="preserve"> </v>
      </c>
      <c r="AE471" s="224"/>
      <c r="AF471" s="259" t="str">
        <f>+IF(AG471=""," ",VLOOKUP(AG471,Listas!$E$3:$F$12,2,FALSE))</f>
        <v xml:space="preserve"> </v>
      </c>
      <c r="AG471" s="225"/>
      <c r="AH471" s="252"/>
    </row>
    <row r="472" spans="1:34" s="146" customFormat="1" ht="78.75" customHeight="1">
      <c r="A472" s="195"/>
      <c r="B472" s="196"/>
      <c r="C472" s="197" t="s">
        <v>269</v>
      </c>
      <c r="D472" s="193" t="s">
        <v>270</v>
      </c>
      <c r="E472" s="193"/>
      <c r="F472" s="193"/>
      <c r="G472" s="193"/>
      <c r="H472" s="193"/>
      <c r="I472" s="204" t="s">
        <v>306</v>
      </c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 t="s">
        <v>255</v>
      </c>
      <c r="U472" s="200"/>
      <c r="V472" s="204"/>
      <c r="W472" s="199"/>
      <c r="X472" s="199"/>
      <c r="Y472" s="199"/>
      <c r="Z472" s="199"/>
      <c r="AA472" s="199"/>
      <c r="AB472" s="223"/>
      <c r="AC472" s="261"/>
      <c r="AD472" s="259" t="str">
        <f>+IF(AE472=""," ",VLOOKUP(AE472,'PLAN DE CUENTAS FINAL BI'!$K:$L,2,FALSE))</f>
        <v xml:space="preserve"> </v>
      </c>
      <c r="AE472" s="224"/>
      <c r="AF472" s="259" t="str">
        <f>+IF(AG472=""," ",VLOOKUP(AG472,Listas!$E$3:$F$12,2,FALSE))</f>
        <v xml:space="preserve"> </v>
      </c>
      <c r="AG472" s="225"/>
      <c r="AH472" s="252"/>
    </row>
    <row r="473" spans="1:34" s="146" customFormat="1" ht="78.75" customHeight="1">
      <c r="A473" s="195"/>
      <c r="B473" s="196"/>
      <c r="C473" s="197" t="s">
        <v>269</v>
      </c>
      <c r="D473" s="193" t="s">
        <v>270</v>
      </c>
      <c r="E473" s="193"/>
      <c r="F473" s="193"/>
      <c r="G473" s="193"/>
      <c r="H473" s="193"/>
      <c r="I473" s="204" t="s">
        <v>307</v>
      </c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 t="s">
        <v>255</v>
      </c>
      <c r="V473" s="204"/>
      <c r="W473" s="199"/>
      <c r="X473" s="199"/>
      <c r="Y473" s="199"/>
      <c r="Z473" s="199"/>
      <c r="AA473" s="199"/>
      <c r="AB473" s="223"/>
      <c r="AC473" s="261"/>
      <c r="AD473" s="259" t="str">
        <f>+IF(AE473=""," ",VLOOKUP(AE473,'PLAN DE CUENTAS FINAL BI'!$K:$L,2,FALSE))</f>
        <v xml:space="preserve"> </v>
      </c>
      <c r="AE473" s="224"/>
      <c r="AF473" s="259" t="str">
        <f>+IF(AG473=""," ",VLOOKUP(AG473,Listas!$E$3:$F$12,2,FALSE))</f>
        <v xml:space="preserve"> </v>
      </c>
      <c r="AG473" s="225"/>
      <c r="AH473" s="252"/>
    </row>
    <row r="474" spans="1:34" s="146" customFormat="1" ht="78.75" customHeight="1">
      <c r="A474" s="195"/>
      <c r="B474" s="196"/>
      <c r="C474" s="197" t="s">
        <v>308</v>
      </c>
      <c r="D474" s="193" t="s">
        <v>309</v>
      </c>
      <c r="E474" s="193" t="s">
        <v>310</v>
      </c>
      <c r="F474" s="193" t="s">
        <v>311</v>
      </c>
      <c r="G474" s="193" t="s">
        <v>312</v>
      </c>
      <c r="H474" s="193" t="s">
        <v>313</v>
      </c>
      <c r="I474" s="204" t="s">
        <v>314</v>
      </c>
      <c r="J474" s="200"/>
      <c r="K474" s="200" t="s">
        <v>255</v>
      </c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4"/>
      <c r="W474" s="199"/>
      <c r="X474" s="199"/>
      <c r="Y474" s="199"/>
      <c r="Z474" s="199"/>
      <c r="AA474" s="199"/>
      <c r="AB474" s="223"/>
      <c r="AC474" s="261"/>
      <c r="AD474" s="259" t="str">
        <f>+IF(AE474=""," ",VLOOKUP(AE474,'PLAN DE CUENTAS FINAL BI'!$K:$L,2,FALSE))</f>
        <v xml:space="preserve"> </v>
      </c>
      <c r="AE474" s="224"/>
      <c r="AF474" s="259" t="str">
        <f>+IF(AG474=""," ",VLOOKUP(AG474,Listas!$E$3:$F$12,2,FALSE))</f>
        <v xml:space="preserve"> </v>
      </c>
      <c r="AG474" s="225"/>
      <c r="AH474" s="252"/>
    </row>
    <row r="475" spans="1:34" s="146" customFormat="1" ht="78.75" customHeight="1">
      <c r="A475" s="195"/>
      <c r="B475" s="196"/>
      <c r="C475" s="197" t="s">
        <v>308</v>
      </c>
      <c r="D475" s="193" t="s">
        <v>309</v>
      </c>
      <c r="E475" s="193"/>
      <c r="F475" s="193"/>
      <c r="G475" s="193"/>
      <c r="H475" s="193"/>
      <c r="I475" s="204" t="s">
        <v>315</v>
      </c>
      <c r="J475" s="200"/>
      <c r="K475" s="200"/>
      <c r="L475" s="200" t="s">
        <v>255</v>
      </c>
      <c r="M475" s="200"/>
      <c r="N475" s="200"/>
      <c r="O475" s="200"/>
      <c r="P475" s="200"/>
      <c r="Q475" s="200"/>
      <c r="R475" s="200"/>
      <c r="S475" s="200"/>
      <c r="T475" s="200"/>
      <c r="U475" s="200"/>
      <c r="V475" s="204"/>
      <c r="W475" s="199"/>
      <c r="X475" s="199"/>
      <c r="Y475" s="199"/>
      <c r="Z475" s="199"/>
      <c r="AA475" s="199"/>
      <c r="AB475" s="223"/>
      <c r="AC475" s="261"/>
      <c r="AD475" s="259" t="str">
        <f>+IF(AE475=""," ",VLOOKUP(AE475,'PLAN DE CUENTAS FINAL BI'!$K:$L,2,FALSE))</f>
        <v xml:space="preserve"> </v>
      </c>
      <c r="AE475" s="224"/>
      <c r="AF475" s="259" t="str">
        <f>+IF(AG475=""," ",VLOOKUP(AG475,Listas!$E$3:$F$12,2,FALSE))</f>
        <v xml:space="preserve"> </v>
      </c>
      <c r="AG475" s="225"/>
      <c r="AH475" s="252"/>
    </row>
    <row r="476" spans="1:34" s="146" customFormat="1" ht="78.75" customHeight="1">
      <c r="A476" s="195"/>
      <c r="B476" s="196"/>
      <c r="C476" s="197" t="s">
        <v>308</v>
      </c>
      <c r="D476" s="193" t="s">
        <v>309</v>
      </c>
      <c r="E476" s="193"/>
      <c r="F476" s="193"/>
      <c r="G476" s="193"/>
      <c r="H476" s="193"/>
      <c r="I476" s="204" t="s">
        <v>316</v>
      </c>
      <c r="J476" s="200"/>
      <c r="K476" s="200"/>
      <c r="L476" s="200"/>
      <c r="M476" s="200" t="s">
        <v>255</v>
      </c>
      <c r="N476" s="200"/>
      <c r="O476" s="200"/>
      <c r="P476" s="200"/>
      <c r="Q476" s="200"/>
      <c r="R476" s="200"/>
      <c r="S476" s="200"/>
      <c r="T476" s="200"/>
      <c r="U476" s="200"/>
      <c r="V476" s="204"/>
      <c r="W476" s="199"/>
      <c r="X476" s="199"/>
      <c r="Y476" s="199"/>
      <c r="Z476" s="199"/>
      <c r="AA476" s="199"/>
      <c r="AB476" s="223"/>
      <c r="AC476" s="261"/>
      <c r="AD476" s="259" t="str">
        <f>+IF(AE476=""," ",VLOOKUP(AE476,'PLAN DE CUENTAS FINAL BI'!$K:$L,2,FALSE))</f>
        <v xml:space="preserve"> </v>
      </c>
      <c r="AE476" s="224"/>
      <c r="AF476" s="259" t="str">
        <f>+IF(AG476=""," ",VLOOKUP(AG476,Listas!$E$3:$F$12,2,FALSE))</f>
        <v xml:space="preserve"> </v>
      </c>
      <c r="AG476" s="225"/>
      <c r="AH476" s="252"/>
    </row>
    <row r="477" spans="1:34" s="146" customFormat="1" ht="78.75" customHeight="1">
      <c r="A477" s="195"/>
      <c r="B477" s="196"/>
      <c r="C477" s="197" t="s">
        <v>308</v>
      </c>
      <c r="D477" s="193" t="s">
        <v>309</v>
      </c>
      <c r="E477" s="193"/>
      <c r="F477" s="193"/>
      <c r="G477" s="193"/>
      <c r="H477" s="193"/>
      <c r="I477" s="204" t="s">
        <v>317</v>
      </c>
      <c r="J477" s="200"/>
      <c r="K477" s="200"/>
      <c r="L477" s="200"/>
      <c r="M477" s="200" t="s">
        <v>255</v>
      </c>
      <c r="N477" s="200"/>
      <c r="O477" s="200"/>
      <c r="P477" s="200"/>
      <c r="Q477" s="200"/>
      <c r="R477" s="200"/>
      <c r="S477" s="200"/>
      <c r="T477" s="200"/>
      <c r="U477" s="200"/>
      <c r="V477" s="204"/>
      <c r="W477" s="199"/>
      <c r="X477" s="199"/>
      <c r="Y477" s="199"/>
      <c r="Z477" s="199"/>
      <c r="AA477" s="199"/>
      <c r="AB477" s="223"/>
      <c r="AC477" s="261"/>
      <c r="AD477" s="259" t="str">
        <f>+IF(AE477=""," ",VLOOKUP(AE477,'PLAN DE CUENTAS FINAL BI'!$K:$L,2,FALSE))</f>
        <v xml:space="preserve"> </v>
      </c>
      <c r="AE477" s="224"/>
      <c r="AF477" s="259" t="str">
        <f>+IF(AG477=""," ",VLOOKUP(AG477,Listas!$E$3:$F$12,2,FALSE))</f>
        <v xml:space="preserve"> </v>
      </c>
      <c r="AG477" s="225"/>
      <c r="AH477" s="252"/>
    </row>
    <row r="478" spans="1:34" s="146" customFormat="1" ht="78.75" customHeight="1">
      <c r="A478" s="195"/>
      <c r="B478" s="196"/>
      <c r="C478" s="197" t="s">
        <v>308</v>
      </c>
      <c r="D478" s="193" t="s">
        <v>309</v>
      </c>
      <c r="E478" s="193"/>
      <c r="F478" s="193"/>
      <c r="G478" s="193"/>
      <c r="H478" s="193"/>
      <c r="I478" s="204" t="s">
        <v>318</v>
      </c>
      <c r="J478" s="200"/>
      <c r="K478" s="200"/>
      <c r="L478" s="200"/>
      <c r="M478" s="200"/>
      <c r="N478" s="200" t="s">
        <v>255</v>
      </c>
      <c r="O478" s="200"/>
      <c r="P478" s="200"/>
      <c r="Q478" s="200"/>
      <c r="R478" s="200"/>
      <c r="S478" s="200"/>
      <c r="T478" s="200"/>
      <c r="U478" s="200"/>
      <c r="V478" s="204"/>
      <c r="W478" s="199"/>
      <c r="X478" s="199"/>
      <c r="Y478" s="199"/>
      <c r="Z478" s="199"/>
      <c r="AA478" s="199"/>
      <c r="AB478" s="223"/>
      <c r="AC478" s="261"/>
      <c r="AD478" s="259" t="str">
        <f>+IF(AE478=""," ",VLOOKUP(AE478,'PLAN DE CUENTAS FINAL BI'!$K:$L,2,FALSE))</f>
        <v xml:space="preserve"> </v>
      </c>
      <c r="AE478" s="224"/>
      <c r="AF478" s="259" t="str">
        <f>+IF(AG478=""," ",VLOOKUP(AG478,Listas!$E$3:$F$12,2,FALSE))</f>
        <v xml:space="preserve"> </v>
      </c>
      <c r="AG478" s="225"/>
      <c r="AH478" s="252"/>
    </row>
    <row r="479" spans="1:34" s="146" customFormat="1" ht="78.75" customHeight="1">
      <c r="A479" s="195"/>
      <c r="B479" s="196"/>
      <c r="C479" s="197" t="s">
        <v>308</v>
      </c>
      <c r="D479" s="193" t="s">
        <v>309</v>
      </c>
      <c r="E479" s="193"/>
      <c r="F479" s="193"/>
      <c r="G479" s="193"/>
      <c r="H479" s="193"/>
      <c r="I479" s="204" t="s">
        <v>319</v>
      </c>
      <c r="J479" s="200"/>
      <c r="K479" s="200"/>
      <c r="L479" s="200" t="s">
        <v>255</v>
      </c>
      <c r="M479" s="200"/>
      <c r="N479" s="200"/>
      <c r="O479" s="200"/>
      <c r="P479" s="200"/>
      <c r="Q479" s="200"/>
      <c r="R479" s="200"/>
      <c r="S479" s="200"/>
      <c r="T479" s="200"/>
      <c r="U479" s="200"/>
      <c r="V479" s="204"/>
      <c r="W479" s="199"/>
      <c r="X479" s="199"/>
      <c r="Y479" s="199"/>
      <c r="Z479" s="199"/>
      <c r="AA479" s="199"/>
      <c r="AB479" s="223"/>
      <c r="AC479" s="261"/>
      <c r="AD479" s="259" t="str">
        <f>+IF(AE479=""," ",VLOOKUP(AE479,'PLAN DE CUENTAS FINAL BI'!$K:$L,2,FALSE))</f>
        <v xml:space="preserve"> </v>
      </c>
      <c r="AE479" s="224"/>
      <c r="AF479" s="259" t="str">
        <f>+IF(AG479=""," ",VLOOKUP(AG479,Listas!$E$3:$F$12,2,FALSE))</f>
        <v xml:space="preserve"> </v>
      </c>
      <c r="AG479" s="225"/>
      <c r="AH479" s="252"/>
    </row>
    <row r="480" spans="1:34" s="146" customFormat="1" ht="78.75" customHeight="1">
      <c r="A480" s="195"/>
      <c r="B480" s="196"/>
      <c r="C480" s="197" t="s">
        <v>308</v>
      </c>
      <c r="D480" s="193" t="s">
        <v>309</v>
      </c>
      <c r="E480" s="193"/>
      <c r="F480" s="193"/>
      <c r="G480" s="193"/>
      <c r="H480" s="193"/>
      <c r="I480" s="204" t="s">
        <v>264</v>
      </c>
      <c r="J480" s="200"/>
      <c r="K480" s="200"/>
      <c r="L480" s="200"/>
      <c r="M480" s="200"/>
      <c r="N480" s="200"/>
      <c r="O480" s="200"/>
      <c r="P480" s="200"/>
      <c r="Q480" s="200"/>
      <c r="R480" s="200"/>
      <c r="S480" s="200" t="s">
        <v>255</v>
      </c>
      <c r="T480" s="200"/>
      <c r="U480" s="200"/>
      <c r="V480" s="204"/>
      <c r="W480" s="199"/>
      <c r="X480" s="199"/>
      <c r="Y480" s="199"/>
      <c r="Z480" s="199"/>
      <c r="AA480" s="199"/>
      <c r="AB480" s="223"/>
      <c r="AC480" s="261"/>
      <c r="AD480" s="259" t="str">
        <f>+IF(AE480=""," ",VLOOKUP(AE480,'PLAN DE CUENTAS FINAL BI'!$K:$L,2,FALSE))</f>
        <v xml:space="preserve"> </v>
      </c>
      <c r="AE480" s="224"/>
      <c r="AF480" s="259" t="str">
        <f>+IF(AG480=""," ",VLOOKUP(AG480,Listas!$E$3:$F$12,2,FALSE))</f>
        <v xml:space="preserve"> </v>
      </c>
      <c r="AG480" s="225"/>
      <c r="AH480" s="252"/>
    </row>
    <row r="481" spans="1:34" s="146" customFormat="1" ht="78.75" customHeight="1">
      <c r="A481" s="195"/>
      <c r="B481" s="196"/>
      <c r="C481" s="197" t="s">
        <v>308</v>
      </c>
      <c r="D481" s="193" t="s">
        <v>309</v>
      </c>
      <c r="E481" s="193"/>
      <c r="F481" s="193"/>
      <c r="G481" s="193"/>
      <c r="H481" s="193"/>
      <c r="I481" s="204" t="s">
        <v>320</v>
      </c>
      <c r="J481" s="200"/>
      <c r="K481" s="200"/>
      <c r="L481" s="200" t="s">
        <v>255</v>
      </c>
      <c r="M481" s="200"/>
      <c r="N481" s="200"/>
      <c r="O481" s="200"/>
      <c r="P481" s="200"/>
      <c r="Q481" s="200"/>
      <c r="R481" s="200"/>
      <c r="S481" s="200"/>
      <c r="T481" s="200"/>
      <c r="U481" s="200"/>
      <c r="V481" s="204"/>
      <c r="W481" s="199"/>
      <c r="X481" s="199"/>
      <c r="Y481" s="199"/>
      <c r="Z481" s="199"/>
      <c r="AA481" s="199"/>
      <c r="AB481" s="223"/>
      <c r="AC481" s="261"/>
      <c r="AD481" s="259" t="str">
        <f>+IF(AE481=""," ",VLOOKUP(AE481,'PLAN DE CUENTAS FINAL BI'!$K:$L,2,FALSE))</f>
        <v xml:space="preserve"> </v>
      </c>
      <c r="AE481" s="224"/>
      <c r="AF481" s="259" t="str">
        <f>+IF(AG481=""," ",VLOOKUP(AG481,Listas!$E$3:$F$12,2,FALSE))</f>
        <v xml:space="preserve"> </v>
      </c>
      <c r="AG481" s="225"/>
      <c r="AH481" s="252"/>
    </row>
    <row r="482" spans="1:34" s="146" customFormat="1" ht="78.75" customHeight="1">
      <c r="A482" s="195"/>
      <c r="B482" s="196"/>
      <c r="C482" s="197" t="s">
        <v>308</v>
      </c>
      <c r="D482" s="193" t="s">
        <v>309</v>
      </c>
      <c r="E482" s="193"/>
      <c r="F482" s="193"/>
      <c r="G482" s="193"/>
      <c r="H482" s="193"/>
      <c r="I482" s="204" t="s">
        <v>321</v>
      </c>
      <c r="J482" s="200"/>
      <c r="K482" s="200"/>
      <c r="L482" s="200" t="s">
        <v>255</v>
      </c>
      <c r="M482" s="200"/>
      <c r="N482" s="200"/>
      <c r="O482" s="200"/>
      <c r="P482" s="200"/>
      <c r="Q482" s="200"/>
      <c r="R482" s="200"/>
      <c r="S482" s="200"/>
      <c r="T482" s="200"/>
      <c r="U482" s="200"/>
      <c r="V482" s="204"/>
      <c r="W482" s="199"/>
      <c r="X482" s="199"/>
      <c r="Y482" s="199"/>
      <c r="Z482" s="199"/>
      <c r="AA482" s="199"/>
      <c r="AB482" s="223"/>
      <c r="AC482" s="261"/>
      <c r="AD482" s="259" t="str">
        <f>+IF(AE482=""," ",VLOOKUP(AE482,'PLAN DE CUENTAS FINAL BI'!$K:$L,2,FALSE))</f>
        <v xml:space="preserve"> </v>
      </c>
      <c r="AE482" s="224"/>
      <c r="AF482" s="259" t="str">
        <f>+IF(AG482=""," ",VLOOKUP(AG482,Listas!$E$3:$F$12,2,FALSE))</f>
        <v xml:space="preserve"> </v>
      </c>
      <c r="AG482" s="225"/>
      <c r="AH482" s="252"/>
    </row>
    <row r="483" spans="1:34" s="146" customFormat="1" ht="78.75" customHeight="1">
      <c r="A483" s="195"/>
      <c r="B483" s="196"/>
      <c r="C483" s="197" t="s">
        <v>308</v>
      </c>
      <c r="D483" s="193" t="s">
        <v>309</v>
      </c>
      <c r="E483" s="193"/>
      <c r="F483" s="193"/>
      <c r="G483" s="193"/>
      <c r="H483" s="193"/>
      <c r="I483" s="204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4"/>
      <c r="W483" s="199"/>
      <c r="X483" s="199"/>
      <c r="Y483" s="199"/>
      <c r="Z483" s="199"/>
      <c r="AA483" s="199"/>
      <c r="AB483" s="223"/>
      <c r="AC483" s="261"/>
      <c r="AD483" s="259" t="str">
        <f>+IF(AE483=""," ",VLOOKUP(AE483,'PLAN DE CUENTAS FINAL BI'!$K:$L,2,FALSE))</f>
        <v xml:space="preserve"> </v>
      </c>
      <c r="AE483" s="224"/>
      <c r="AF483" s="259" t="str">
        <f>+IF(AG483=""," ",VLOOKUP(AG483,Listas!$E$3:$F$12,2,FALSE))</f>
        <v xml:space="preserve"> </v>
      </c>
      <c r="AG483" s="225"/>
      <c r="AH483" s="252"/>
    </row>
    <row r="484" spans="1:34" s="146" customFormat="1" ht="78.75" customHeight="1">
      <c r="A484" s="195"/>
      <c r="B484" s="196"/>
      <c r="C484" s="197" t="s">
        <v>308</v>
      </c>
      <c r="D484" s="193" t="s">
        <v>309</v>
      </c>
      <c r="E484" s="193"/>
      <c r="F484" s="193"/>
      <c r="G484" s="193"/>
      <c r="H484" s="193"/>
      <c r="I484" s="204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4"/>
      <c r="W484" s="199"/>
      <c r="X484" s="199"/>
      <c r="Y484" s="199"/>
      <c r="Z484" s="199"/>
      <c r="AA484" s="199"/>
      <c r="AB484" s="223"/>
      <c r="AC484" s="261"/>
      <c r="AD484" s="259" t="str">
        <f>+IF(AE484=""," ",VLOOKUP(AE484,'PLAN DE CUENTAS FINAL BI'!$K:$L,2,FALSE))</f>
        <v xml:space="preserve"> </v>
      </c>
      <c r="AE484" s="224"/>
      <c r="AF484" s="259" t="str">
        <f>+IF(AG484=""," ",VLOOKUP(AG484,Listas!$E$3:$F$12,2,FALSE))</f>
        <v xml:space="preserve"> </v>
      </c>
      <c r="AG484" s="225"/>
      <c r="AH484" s="252"/>
    </row>
    <row r="485" spans="1:34" s="146" customFormat="1" ht="78.75" customHeight="1">
      <c r="A485" s="195"/>
      <c r="B485" s="196"/>
      <c r="C485" s="197" t="s">
        <v>308</v>
      </c>
      <c r="D485" s="193" t="s">
        <v>309</v>
      </c>
      <c r="E485" s="193"/>
      <c r="F485" s="193"/>
      <c r="G485" s="193"/>
      <c r="H485" s="193"/>
      <c r="I485" s="204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4"/>
      <c r="W485" s="199"/>
      <c r="X485" s="199"/>
      <c r="Y485" s="199"/>
      <c r="Z485" s="199"/>
      <c r="AA485" s="199"/>
      <c r="AB485" s="223"/>
      <c r="AC485" s="261"/>
      <c r="AD485" s="259" t="str">
        <f>+IF(AE485=""," ",VLOOKUP(AE485,'PLAN DE CUENTAS FINAL BI'!$K:$L,2,FALSE))</f>
        <v xml:space="preserve"> </v>
      </c>
      <c r="AE485" s="224"/>
      <c r="AF485" s="259" t="str">
        <f>+IF(AG485=""," ",VLOOKUP(AG485,Listas!$E$3:$F$12,2,FALSE))</f>
        <v xml:space="preserve"> </v>
      </c>
      <c r="AG485" s="225"/>
      <c r="AH485" s="252"/>
    </row>
    <row r="486" spans="1:34" s="146" customFormat="1" ht="78.75" customHeight="1">
      <c r="A486" s="195"/>
      <c r="B486" s="196"/>
      <c r="C486" s="197" t="s">
        <v>308</v>
      </c>
      <c r="D486" s="193" t="s">
        <v>309</v>
      </c>
      <c r="E486" s="193"/>
      <c r="F486" s="193"/>
      <c r="G486" s="193"/>
      <c r="H486" s="193"/>
      <c r="I486" s="204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4"/>
      <c r="W486" s="199"/>
      <c r="X486" s="199"/>
      <c r="Y486" s="199"/>
      <c r="Z486" s="199"/>
      <c r="AA486" s="199"/>
      <c r="AB486" s="223"/>
      <c r="AC486" s="261"/>
      <c r="AD486" s="259" t="str">
        <f>+IF(AE486=""," ",VLOOKUP(AE486,'PLAN DE CUENTAS FINAL BI'!$K:$L,2,FALSE))</f>
        <v xml:space="preserve"> </v>
      </c>
      <c r="AE486" s="224"/>
      <c r="AF486" s="259" t="str">
        <f>+IF(AG486=""," ",VLOOKUP(AG486,Listas!$E$3:$F$12,2,FALSE))</f>
        <v xml:space="preserve"> </v>
      </c>
      <c r="AG486" s="225"/>
      <c r="AH486" s="252"/>
    </row>
    <row r="487" spans="1:34" s="146" customFormat="1" ht="78.75" customHeight="1">
      <c r="A487" s="195"/>
      <c r="B487" s="196"/>
      <c r="C487" s="197" t="s">
        <v>308</v>
      </c>
      <c r="D487" s="193" t="s">
        <v>309</v>
      </c>
      <c r="E487" s="193"/>
      <c r="F487" s="193"/>
      <c r="G487" s="193"/>
      <c r="H487" s="193"/>
      <c r="I487" s="204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4"/>
      <c r="W487" s="199"/>
      <c r="X487" s="199"/>
      <c r="Y487" s="199"/>
      <c r="Z487" s="199"/>
      <c r="AA487" s="199"/>
      <c r="AB487" s="223"/>
      <c r="AC487" s="261"/>
      <c r="AD487" s="259" t="str">
        <f>+IF(AE487=""," ",VLOOKUP(AE487,'PLAN DE CUENTAS FINAL BI'!$K:$L,2,FALSE))</f>
        <v xml:space="preserve"> </v>
      </c>
      <c r="AE487" s="224"/>
      <c r="AF487" s="259" t="str">
        <f>+IF(AG487=""," ",VLOOKUP(AG487,Listas!$E$3:$F$12,2,FALSE))</f>
        <v xml:space="preserve"> </v>
      </c>
      <c r="AG487" s="225"/>
      <c r="AH487" s="252"/>
    </row>
    <row r="488" spans="1:34" s="146" customFormat="1" ht="78.75" customHeight="1">
      <c r="A488" s="195"/>
      <c r="B488" s="196"/>
      <c r="C488" s="197" t="s">
        <v>308</v>
      </c>
      <c r="D488" s="193" t="s">
        <v>309</v>
      </c>
      <c r="E488" s="193"/>
      <c r="F488" s="193"/>
      <c r="G488" s="193"/>
      <c r="H488" s="193"/>
      <c r="I488" s="204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4"/>
      <c r="W488" s="199"/>
      <c r="X488" s="199"/>
      <c r="Y488" s="199"/>
      <c r="Z488" s="199"/>
      <c r="AA488" s="199"/>
      <c r="AB488" s="223"/>
      <c r="AC488" s="261"/>
      <c r="AD488" s="259" t="str">
        <f>+IF(AE488=""," ",VLOOKUP(AE488,'PLAN DE CUENTAS FINAL BI'!$K:$L,2,FALSE))</f>
        <v xml:space="preserve"> </v>
      </c>
      <c r="AE488" s="224"/>
      <c r="AF488" s="259" t="str">
        <f>+IF(AG488=""," ",VLOOKUP(AG488,Listas!$E$3:$F$12,2,FALSE))</f>
        <v xml:space="preserve"> </v>
      </c>
      <c r="AG488" s="225"/>
      <c r="AH488" s="252"/>
    </row>
    <row r="489" spans="1:34" s="146" customFormat="1" ht="78.75" customHeight="1">
      <c r="A489" s="195"/>
      <c r="B489" s="196"/>
      <c r="C489" s="197" t="s">
        <v>308</v>
      </c>
      <c r="D489" s="193" t="s">
        <v>309</v>
      </c>
      <c r="E489" s="193"/>
      <c r="F489" s="193"/>
      <c r="G489" s="193"/>
      <c r="H489" s="193"/>
      <c r="I489" s="204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4"/>
      <c r="W489" s="199"/>
      <c r="X489" s="199"/>
      <c r="Y489" s="199"/>
      <c r="Z489" s="199"/>
      <c r="AA489" s="199"/>
      <c r="AB489" s="223"/>
      <c r="AC489" s="261"/>
      <c r="AD489" s="259" t="str">
        <f>+IF(AE489=""," ",VLOOKUP(AE489,'PLAN DE CUENTAS FINAL BI'!$K:$L,2,FALSE))</f>
        <v xml:space="preserve"> </v>
      </c>
      <c r="AE489" s="224"/>
      <c r="AF489" s="259" t="str">
        <f>+IF(AG489=""," ",VLOOKUP(AG489,Listas!$E$3:$F$12,2,FALSE))</f>
        <v xml:space="preserve"> </v>
      </c>
      <c r="AG489" s="225"/>
      <c r="AH489" s="252"/>
    </row>
    <row r="490" spans="1:34" s="146" customFormat="1" ht="78.75" customHeight="1">
      <c r="A490" s="195"/>
      <c r="B490" s="196"/>
      <c r="C490" s="197" t="s">
        <v>308</v>
      </c>
      <c r="D490" s="193" t="s">
        <v>309</v>
      </c>
      <c r="E490" s="193"/>
      <c r="F490" s="193"/>
      <c r="G490" s="193"/>
      <c r="H490" s="193"/>
      <c r="I490" s="204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4"/>
      <c r="W490" s="199"/>
      <c r="X490" s="199"/>
      <c r="Y490" s="199"/>
      <c r="Z490" s="199"/>
      <c r="AA490" s="199"/>
      <c r="AB490" s="223"/>
      <c r="AC490" s="261"/>
      <c r="AD490" s="259" t="str">
        <f>+IF(AE490=""," ",VLOOKUP(AE490,'PLAN DE CUENTAS FINAL BI'!$K:$L,2,FALSE))</f>
        <v xml:space="preserve"> </v>
      </c>
      <c r="AE490" s="224"/>
      <c r="AF490" s="259" t="str">
        <f>+IF(AG490=""," ",VLOOKUP(AG490,Listas!$E$3:$F$12,2,FALSE))</f>
        <v xml:space="preserve"> </v>
      </c>
      <c r="AG490" s="225"/>
      <c r="AH490" s="252"/>
    </row>
    <row r="491" spans="1:34" s="146" customFormat="1" ht="78.75" customHeight="1">
      <c r="A491" s="195"/>
      <c r="B491" s="196"/>
      <c r="C491" s="197" t="s">
        <v>308</v>
      </c>
      <c r="D491" s="193" t="s">
        <v>309</v>
      </c>
      <c r="E491" s="193"/>
      <c r="F491" s="193"/>
      <c r="G491" s="193"/>
      <c r="H491" s="193"/>
      <c r="I491" s="204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4"/>
      <c r="W491" s="199"/>
      <c r="X491" s="199"/>
      <c r="Y491" s="199"/>
      <c r="Z491" s="199"/>
      <c r="AA491" s="199"/>
      <c r="AB491" s="223"/>
      <c r="AC491" s="261"/>
      <c r="AD491" s="259" t="str">
        <f>+IF(AE491=""," ",VLOOKUP(AE491,'PLAN DE CUENTAS FINAL BI'!$K:$L,2,FALSE))</f>
        <v xml:space="preserve"> </v>
      </c>
      <c r="AE491" s="224"/>
      <c r="AF491" s="259" t="str">
        <f>+IF(AG491=""," ",VLOOKUP(AG491,Listas!$E$3:$F$12,2,FALSE))</f>
        <v xml:space="preserve"> </v>
      </c>
      <c r="AG491" s="225"/>
      <c r="AH491" s="252"/>
    </row>
    <row r="492" spans="1:34" s="146" customFormat="1" ht="78.75" customHeight="1">
      <c r="A492" s="195"/>
      <c r="B492" s="196"/>
      <c r="C492" s="197" t="s">
        <v>308</v>
      </c>
      <c r="D492" s="193" t="s">
        <v>309</v>
      </c>
      <c r="E492" s="193"/>
      <c r="F492" s="193"/>
      <c r="G492" s="193"/>
      <c r="H492" s="193"/>
      <c r="I492" s="204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4"/>
      <c r="W492" s="199"/>
      <c r="X492" s="199"/>
      <c r="Y492" s="199"/>
      <c r="Z492" s="199"/>
      <c r="AA492" s="199"/>
      <c r="AB492" s="223"/>
      <c r="AC492" s="261"/>
      <c r="AD492" s="259" t="str">
        <f>+IF(AE492=""," ",VLOOKUP(AE492,'PLAN DE CUENTAS FINAL BI'!$K:$L,2,FALSE))</f>
        <v xml:space="preserve"> </v>
      </c>
      <c r="AE492" s="224"/>
      <c r="AF492" s="259" t="str">
        <f>+IF(AG492=""," ",VLOOKUP(AG492,Listas!$E$3:$F$12,2,FALSE))</f>
        <v xml:space="preserve"> </v>
      </c>
      <c r="AG492" s="225"/>
      <c r="AH492" s="252"/>
    </row>
    <row r="493" spans="1:34" s="146" customFormat="1" ht="78.75" customHeight="1">
      <c r="A493" s="195"/>
      <c r="B493" s="196"/>
      <c r="C493" s="197" t="s">
        <v>308</v>
      </c>
      <c r="D493" s="193" t="s">
        <v>309</v>
      </c>
      <c r="E493" s="193"/>
      <c r="F493" s="193"/>
      <c r="G493" s="193"/>
      <c r="H493" s="193"/>
      <c r="I493" s="204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4"/>
      <c r="W493" s="199"/>
      <c r="X493" s="199"/>
      <c r="Y493" s="199"/>
      <c r="Z493" s="199"/>
      <c r="AA493" s="199"/>
      <c r="AB493" s="223"/>
      <c r="AC493" s="261"/>
      <c r="AD493" s="259" t="str">
        <f>+IF(AE493=""," ",VLOOKUP(AE493,'PLAN DE CUENTAS FINAL BI'!$K:$L,2,FALSE))</f>
        <v xml:space="preserve"> </v>
      </c>
      <c r="AE493" s="224"/>
      <c r="AF493" s="259" t="str">
        <f>+IF(AG493=""," ",VLOOKUP(AG493,Listas!$E$3:$F$12,2,FALSE))</f>
        <v xml:space="preserve"> </v>
      </c>
      <c r="AG493" s="225"/>
      <c r="AH493" s="252"/>
    </row>
    <row r="494" spans="1:34" s="146" customFormat="1" ht="78.75" customHeight="1">
      <c r="A494" s="195"/>
      <c r="B494" s="196"/>
      <c r="C494" s="197" t="s">
        <v>322</v>
      </c>
      <c r="D494" s="193" t="s">
        <v>323</v>
      </c>
      <c r="E494" s="193"/>
      <c r="F494" s="193"/>
      <c r="G494" s="193"/>
      <c r="H494" s="193"/>
      <c r="I494" s="204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4"/>
      <c r="W494" s="199"/>
      <c r="X494" s="199"/>
      <c r="Y494" s="199"/>
      <c r="Z494" s="199"/>
      <c r="AA494" s="199"/>
      <c r="AB494" s="223"/>
      <c r="AC494" s="261"/>
      <c r="AD494" s="259" t="str">
        <f>+IF(AE494=""," ",VLOOKUP(AE494,'PLAN DE CUENTAS FINAL BI'!$K:$L,2,FALSE))</f>
        <v xml:space="preserve"> </v>
      </c>
      <c r="AE494" s="224"/>
      <c r="AF494" s="259" t="str">
        <f>+IF(AG494=""," ",VLOOKUP(AG494,Listas!$E$3:$F$12,2,FALSE))</f>
        <v xml:space="preserve"> </v>
      </c>
      <c r="AG494" s="225"/>
      <c r="AH494" s="252"/>
    </row>
    <row r="495" spans="1:34" s="146" customFormat="1" ht="78.75" customHeight="1">
      <c r="A495" s="195"/>
      <c r="B495" s="196"/>
      <c r="C495" s="197" t="s">
        <v>322</v>
      </c>
      <c r="D495" s="193" t="s">
        <v>323</v>
      </c>
      <c r="E495" s="193"/>
      <c r="F495" s="193"/>
      <c r="G495" s="193"/>
      <c r="H495" s="193"/>
      <c r="I495" s="204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4"/>
      <c r="W495" s="199"/>
      <c r="X495" s="199"/>
      <c r="Y495" s="199"/>
      <c r="Z495" s="199"/>
      <c r="AA495" s="199"/>
      <c r="AB495" s="223"/>
      <c r="AC495" s="261"/>
      <c r="AD495" s="259" t="str">
        <f>+IF(AE495=""," ",VLOOKUP(AE495,'PLAN DE CUENTAS FINAL BI'!$K:$L,2,FALSE))</f>
        <v xml:space="preserve"> </v>
      </c>
      <c r="AE495" s="224"/>
      <c r="AF495" s="259" t="str">
        <f>+IF(AG495=""," ",VLOOKUP(AG495,Listas!$E$3:$F$12,2,FALSE))</f>
        <v xml:space="preserve"> </v>
      </c>
      <c r="AG495" s="225"/>
      <c r="AH495" s="252"/>
    </row>
    <row r="496" spans="1:34" s="146" customFormat="1" ht="78.75" customHeight="1">
      <c r="A496" s="195"/>
      <c r="B496" s="196"/>
      <c r="C496" s="197" t="s">
        <v>322</v>
      </c>
      <c r="D496" s="193" t="s">
        <v>323</v>
      </c>
      <c r="E496" s="193"/>
      <c r="F496" s="193"/>
      <c r="G496" s="193"/>
      <c r="H496" s="193"/>
      <c r="I496" s="204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4"/>
      <c r="W496" s="199"/>
      <c r="X496" s="199"/>
      <c r="Y496" s="199"/>
      <c r="Z496" s="199"/>
      <c r="AA496" s="199"/>
      <c r="AB496" s="223"/>
      <c r="AC496" s="261"/>
      <c r="AD496" s="259" t="str">
        <f>+IF(AE496=""," ",VLOOKUP(AE496,'PLAN DE CUENTAS FINAL BI'!$K:$L,2,FALSE))</f>
        <v xml:space="preserve"> </v>
      </c>
      <c r="AE496" s="224"/>
      <c r="AF496" s="259" t="str">
        <f>+IF(AG496=""," ",VLOOKUP(AG496,Listas!$E$3:$F$12,2,FALSE))</f>
        <v xml:space="preserve"> </v>
      </c>
      <c r="AG496" s="225"/>
      <c r="AH496" s="252"/>
    </row>
    <row r="497" spans="1:34" s="146" customFormat="1" ht="78.75" customHeight="1">
      <c r="A497" s="195"/>
      <c r="B497" s="196"/>
      <c r="C497" s="197" t="s">
        <v>322</v>
      </c>
      <c r="D497" s="193" t="s">
        <v>323</v>
      </c>
      <c r="E497" s="193"/>
      <c r="F497" s="193"/>
      <c r="G497" s="193"/>
      <c r="H497" s="193"/>
      <c r="I497" s="204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4"/>
      <c r="W497" s="199"/>
      <c r="X497" s="199"/>
      <c r="Y497" s="199"/>
      <c r="Z497" s="199"/>
      <c r="AA497" s="199"/>
      <c r="AB497" s="223"/>
      <c r="AC497" s="261"/>
      <c r="AD497" s="259" t="str">
        <f>+IF(AE497=""," ",VLOOKUP(AE497,'PLAN DE CUENTAS FINAL BI'!$K:$L,2,FALSE))</f>
        <v xml:space="preserve"> </v>
      </c>
      <c r="AE497" s="224"/>
      <c r="AF497" s="259" t="str">
        <f>+IF(AG497=""," ",VLOOKUP(AG497,Listas!$E$3:$F$12,2,FALSE))</f>
        <v xml:space="preserve"> </v>
      </c>
      <c r="AG497" s="225"/>
      <c r="AH497" s="252"/>
    </row>
    <row r="498" spans="1:34" s="146" customFormat="1" ht="78.75" customHeight="1">
      <c r="A498" s="195"/>
      <c r="B498" s="196"/>
      <c r="C498" s="197" t="s">
        <v>322</v>
      </c>
      <c r="D498" s="193" t="s">
        <v>323</v>
      </c>
      <c r="E498" s="193"/>
      <c r="F498" s="193"/>
      <c r="G498" s="193"/>
      <c r="H498" s="193"/>
      <c r="I498" s="204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4"/>
      <c r="W498" s="199"/>
      <c r="X498" s="199"/>
      <c r="Y498" s="199"/>
      <c r="Z498" s="199"/>
      <c r="AA498" s="199"/>
      <c r="AB498" s="223"/>
      <c r="AC498" s="261"/>
      <c r="AD498" s="259" t="str">
        <f>+IF(AE498=""," ",VLOOKUP(AE498,'PLAN DE CUENTAS FINAL BI'!$K:$L,2,FALSE))</f>
        <v xml:space="preserve"> </v>
      </c>
      <c r="AE498" s="224"/>
      <c r="AF498" s="259" t="str">
        <f>+IF(AG498=""," ",VLOOKUP(AG498,Listas!$E$3:$F$12,2,FALSE))</f>
        <v xml:space="preserve"> </v>
      </c>
      <c r="AG498" s="225"/>
      <c r="AH498" s="252"/>
    </row>
    <row r="499" spans="1:34" s="146" customFormat="1" ht="78.75" customHeight="1">
      <c r="A499" s="195"/>
      <c r="B499" s="196"/>
      <c r="C499" s="197" t="s">
        <v>322</v>
      </c>
      <c r="D499" s="193" t="s">
        <v>323</v>
      </c>
      <c r="E499" s="193"/>
      <c r="F499" s="193"/>
      <c r="G499" s="193"/>
      <c r="H499" s="193"/>
      <c r="I499" s="204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4"/>
      <c r="W499" s="199"/>
      <c r="X499" s="199"/>
      <c r="Y499" s="199"/>
      <c r="Z499" s="199"/>
      <c r="AA499" s="199"/>
      <c r="AB499" s="223"/>
      <c r="AC499" s="261"/>
      <c r="AD499" s="259" t="str">
        <f>+IF(AE499=""," ",VLOOKUP(AE499,'PLAN DE CUENTAS FINAL BI'!$K:$L,2,FALSE))</f>
        <v xml:space="preserve"> </v>
      </c>
      <c r="AE499" s="224"/>
      <c r="AF499" s="259" t="str">
        <f>+IF(AG499=""," ",VLOOKUP(AG499,Listas!$E$3:$F$12,2,FALSE))</f>
        <v xml:space="preserve"> </v>
      </c>
      <c r="AG499" s="225"/>
      <c r="AH499" s="252"/>
    </row>
    <row r="500" spans="1:34" s="146" customFormat="1" ht="78.75" customHeight="1">
      <c r="A500" s="195"/>
      <c r="B500" s="196"/>
      <c r="C500" s="197" t="s">
        <v>322</v>
      </c>
      <c r="D500" s="193" t="s">
        <v>323</v>
      </c>
      <c r="E500" s="193"/>
      <c r="F500" s="193"/>
      <c r="G500" s="193"/>
      <c r="H500" s="193"/>
      <c r="I500" s="204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4"/>
      <c r="W500" s="199"/>
      <c r="X500" s="199"/>
      <c r="Y500" s="199"/>
      <c r="Z500" s="199"/>
      <c r="AA500" s="199"/>
      <c r="AB500" s="223"/>
      <c r="AC500" s="261"/>
      <c r="AD500" s="259" t="str">
        <f>+IF(AE500=""," ",VLOOKUP(AE500,'PLAN DE CUENTAS FINAL BI'!$K:$L,2,FALSE))</f>
        <v xml:space="preserve"> </v>
      </c>
      <c r="AE500" s="224"/>
      <c r="AF500" s="259" t="str">
        <f>+IF(AG500=""," ",VLOOKUP(AG500,Listas!$E$3:$F$12,2,FALSE))</f>
        <v xml:space="preserve"> </v>
      </c>
      <c r="AG500" s="225"/>
      <c r="AH500" s="252"/>
    </row>
    <row r="501" spans="1:34" s="146" customFormat="1" ht="78.75" customHeight="1">
      <c r="A501" s="195"/>
      <c r="B501" s="196"/>
      <c r="C501" s="197" t="s">
        <v>322</v>
      </c>
      <c r="D501" s="193" t="s">
        <v>323</v>
      </c>
      <c r="E501" s="193"/>
      <c r="F501" s="193"/>
      <c r="G501" s="193"/>
      <c r="H501" s="193"/>
      <c r="I501" s="204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4"/>
      <c r="W501" s="199"/>
      <c r="X501" s="199"/>
      <c r="Y501" s="199"/>
      <c r="Z501" s="199"/>
      <c r="AA501" s="199"/>
      <c r="AB501" s="223"/>
      <c r="AC501" s="261"/>
      <c r="AD501" s="259" t="str">
        <f>+IF(AE501=""," ",VLOOKUP(AE501,'PLAN DE CUENTAS FINAL BI'!$K:$L,2,FALSE))</f>
        <v xml:space="preserve"> </v>
      </c>
      <c r="AE501" s="224"/>
      <c r="AF501" s="259" t="str">
        <f>+IF(AG501=""," ",VLOOKUP(AG501,Listas!$E$3:$F$12,2,FALSE))</f>
        <v xml:space="preserve"> </v>
      </c>
      <c r="AG501" s="225"/>
      <c r="AH501" s="252"/>
    </row>
    <row r="502" spans="1:34" s="146" customFormat="1" ht="78.75" customHeight="1">
      <c r="A502" s="195"/>
      <c r="B502" s="196"/>
      <c r="C502" s="197" t="s">
        <v>322</v>
      </c>
      <c r="D502" s="193" t="s">
        <v>323</v>
      </c>
      <c r="E502" s="193"/>
      <c r="F502" s="193"/>
      <c r="G502" s="193"/>
      <c r="H502" s="193"/>
      <c r="I502" s="204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4"/>
      <c r="W502" s="199"/>
      <c r="X502" s="199"/>
      <c r="Y502" s="199"/>
      <c r="Z502" s="199"/>
      <c r="AA502" s="199"/>
      <c r="AB502" s="223"/>
      <c r="AC502" s="261"/>
      <c r="AD502" s="259" t="str">
        <f>+IF(AE502=""," ",VLOOKUP(AE502,'PLAN DE CUENTAS FINAL BI'!$K:$L,2,FALSE))</f>
        <v xml:space="preserve"> </v>
      </c>
      <c r="AE502" s="224"/>
      <c r="AF502" s="259" t="str">
        <f>+IF(AG502=""," ",VLOOKUP(AG502,Listas!$E$3:$F$12,2,FALSE))</f>
        <v xml:space="preserve"> </v>
      </c>
      <c r="AG502" s="225"/>
      <c r="AH502" s="252"/>
    </row>
    <row r="503" spans="1:34" s="146" customFormat="1" ht="78.75" customHeight="1">
      <c r="A503" s="195"/>
      <c r="B503" s="196"/>
      <c r="C503" s="197" t="s">
        <v>322</v>
      </c>
      <c r="D503" s="193" t="s">
        <v>323</v>
      </c>
      <c r="E503" s="193"/>
      <c r="F503" s="193"/>
      <c r="G503" s="193"/>
      <c r="H503" s="193"/>
      <c r="I503" s="204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4"/>
      <c r="W503" s="199"/>
      <c r="X503" s="199"/>
      <c r="Y503" s="199"/>
      <c r="Z503" s="199"/>
      <c r="AA503" s="199"/>
      <c r="AB503" s="223"/>
      <c r="AC503" s="261"/>
      <c r="AD503" s="259" t="str">
        <f>+IF(AE503=""," ",VLOOKUP(AE503,'PLAN DE CUENTAS FINAL BI'!$K:$L,2,FALSE))</f>
        <v xml:space="preserve"> </v>
      </c>
      <c r="AE503" s="224"/>
      <c r="AF503" s="259" t="str">
        <f>+IF(AG503=""," ",VLOOKUP(AG503,Listas!$E$3:$F$12,2,FALSE))</f>
        <v xml:space="preserve"> </v>
      </c>
      <c r="AG503" s="225"/>
      <c r="AH503" s="252"/>
    </row>
    <row r="504" spans="1:34" s="146" customFormat="1" ht="78.75" customHeight="1">
      <c r="A504" s="195"/>
      <c r="B504" s="196"/>
      <c r="C504" s="197" t="s">
        <v>322</v>
      </c>
      <c r="D504" s="193" t="s">
        <v>323</v>
      </c>
      <c r="E504" s="193"/>
      <c r="F504" s="193"/>
      <c r="G504" s="193"/>
      <c r="H504" s="193"/>
      <c r="I504" s="204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4"/>
      <c r="W504" s="199"/>
      <c r="X504" s="199"/>
      <c r="Y504" s="199"/>
      <c r="Z504" s="199"/>
      <c r="AA504" s="199"/>
      <c r="AB504" s="223"/>
      <c r="AC504" s="261"/>
      <c r="AD504" s="259" t="str">
        <f>+IF(AE504=""," ",VLOOKUP(AE504,'PLAN DE CUENTAS FINAL BI'!$K:$L,2,FALSE))</f>
        <v xml:space="preserve"> </v>
      </c>
      <c r="AE504" s="224"/>
      <c r="AF504" s="259" t="str">
        <f>+IF(AG504=""," ",VLOOKUP(AG504,Listas!$E$3:$F$12,2,FALSE))</f>
        <v xml:space="preserve"> </v>
      </c>
      <c r="AG504" s="225"/>
      <c r="AH504" s="252"/>
    </row>
    <row r="505" spans="1:34" s="146" customFormat="1" ht="78.75" customHeight="1">
      <c r="A505" s="195"/>
      <c r="B505" s="196"/>
      <c r="C505" s="197" t="s">
        <v>322</v>
      </c>
      <c r="D505" s="193" t="s">
        <v>323</v>
      </c>
      <c r="E505" s="193"/>
      <c r="F505" s="193"/>
      <c r="G505" s="193"/>
      <c r="H505" s="193"/>
      <c r="I505" s="204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4"/>
      <c r="W505" s="199"/>
      <c r="X505" s="199"/>
      <c r="Y505" s="199"/>
      <c r="Z505" s="199"/>
      <c r="AA505" s="199"/>
      <c r="AB505" s="223"/>
      <c r="AC505" s="261"/>
      <c r="AD505" s="259" t="str">
        <f>+IF(AE505=""," ",VLOOKUP(AE505,'PLAN DE CUENTAS FINAL BI'!$K:$L,2,FALSE))</f>
        <v xml:space="preserve"> </v>
      </c>
      <c r="AE505" s="224"/>
      <c r="AF505" s="259" t="str">
        <f>+IF(AG505=""," ",VLOOKUP(AG505,Listas!$E$3:$F$12,2,FALSE))</f>
        <v xml:space="preserve"> </v>
      </c>
      <c r="AG505" s="225"/>
      <c r="AH505" s="252"/>
    </row>
    <row r="506" spans="1:34" s="146" customFormat="1" ht="78.75" customHeight="1">
      <c r="A506" s="195"/>
      <c r="B506" s="196"/>
      <c r="C506" s="197" t="s">
        <v>322</v>
      </c>
      <c r="D506" s="193" t="s">
        <v>323</v>
      </c>
      <c r="E506" s="193"/>
      <c r="F506" s="193"/>
      <c r="G506" s="193"/>
      <c r="H506" s="193"/>
      <c r="I506" s="204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4"/>
      <c r="W506" s="199"/>
      <c r="X506" s="199"/>
      <c r="Y506" s="199"/>
      <c r="Z506" s="199"/>
      <c r="AA506" s="199"/>
      <c r="AB506" s="223"/>
      <c r="AC506" s="261"/>
      <c r="AD506" s="259" t="str">
        <f>+IF(AE506=""," ",VLOOKUP(AE506,'PLAN DE CUENTAS FINAL BI'!$K:$L,2,FALSE))</f>
        <v xml:space="preserve"> </v>
      </c>
      <c r="AE506" s="224"/>
      <c r="AF506" s="259" t="str">
        <f>+IF(AG506=""," ",VLOOKUP(AG506,Listas!$E$3:$F$12,2,FALSE))</f>
        <v xml:space="preserve"> </v>
      </c>
      <c r="AG506" s="225"/>
      <c r="AH506" s="252"/>
    </row>
    <row r="507" spans="1:34" s="146" customFormat="1" ht="78.75" customHeight="1">
      <c r="A507" s="195"/>
      <c r="B507" s="196"/>
      <c r="C507" s="197" t="s">
        <v>322</v>
      </c>
      <c r="D507" s="193" t="s">
        <v>323</v>
      </c>
      <c r="E507" s="193"/>
      <c r="F507" s="193"/>
      <c r="G507" s="193"/>
      <c r="H507" s="193"/>
      <c r="I507" s="204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4"/>
      <c r="W507" s="199"/>
      <c r="X507" s="199"/>
      <c r="Y507" s="199"/>
      <c r="Z507" s="199"/>
      <c r="AA507" s="199"/>
      <c r="AB507" s="223"/>
      <c r="AC507" s="261"/>
      <c r="AD507" s="259" t="str">
        <f>+IF(AE507=""," ",VLOOKUP(AE507,'PLAN DE CUENTAS FINAL BI'!$K:$L,2,FALSE))</f>
        <v xml:space="preserve"> </v>
      </c>
      <c r="AE507" s="224"/>
      <c r="AF507" s="259" t="str">
        <f>+IF(AG507=""," ",VLOOKUP(AG507,Listas!$E$3:$F$12,2,FALSE))</f>
        <v xml:space="preserve"> </v>
      </c>
      <c r="AG507" s="225"/>
      <c r="AH507" s="252"/>
    </row>
    <row r="508" spans="1:34" s="146" customFormat="1" ht="78.75" customHeight="1">
      <c r="A508" s="195"/>
      <c r="B508" s="196"/>
      <c r="C508" s="197" t="s">
        <v>322</v>
      </c>
      <c r="D508" s="193" t="s">
        <v>323</v>
      </c>
      <c r="E508" s="193"/>
      <c r="F508" s="193"/>
      <c r="G508" s="193"/>
      <c r="H508" s="193"/>
      <c r="I508" s="204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4"/>
      <c r="W508" s="199"/>
      <c r="X508" s="199"/>
      <c r="Y508" s="199"/>
      <c r="Z508" s="199"/>
      <c r="AA508" s="199"/>
      <c r="AB508" s="223"/>
      <c r="AC508" s="261"/>
      <c r="AD508" s="259" t="str">
        <f>+IF(AE508=""," ",VLOOKUP(AE508,'PLAN DE CUENTAS FINAL BI'!$K:$L,2,FALSE))</f>
        <v xml:space="preserve"> </v>
      </c>
      <c r="AE508" s="224"/>
      <c r="AF508" s="259" t="str">
        <f>+IF(AG508=""," ",VLOOKUP(AG508,Listas!$E$3:$F$12,2,FALSE))</f>
        <v xml:space="preserve"> </v>
      </c>
      <c r="AG508" s="225"/>
      <c r="AH508" s="252"/>
    </row>
    <row r="509" spans="1:34" s="146" customFormat="1" ht="78.75" customHeight="1">
      <c r="A509" s="195"/>
      <c r="B509" s="196"/>
      <c r="C509" s="197" t="s">
        <v>322</v>
      </c>
      <c r="D509" s="193" t="s">
        <v>323</v>
      </c>
      <c r="E509" s="193"/>
      <c r="F509" s="193"/>
      <c r="G509" s="193"/>
      <c r="H509" s="193"/>
      <c r="I509" s="204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4"/>
      <c r="W509" s="199"/>
      <c r="X509" s="199"/>
      <c r="Y509" s="199"/>
      <c r="Z509" s="199"/>
      <c r="AA509" s="199"/>
      <c r="AB509" s="223"/>
      <c r="AC509" s="261"/>
      <c r="AD509" s="259" t="str">
        <f>+IF(AE509=""," ",VLOOKUP(AE509,'PLAN DE CUENTAS FINAL BI'!$K:$L,2,FALSE))</f>
        <v xml:space="preserve"> </v>
      </c>
      <c r="AE509" s="224"/>
      <c r="AF509" s="259" t="str">
        <f>+IF(AG509=""," ",VLOOKUP(AG509,Listas!$E$3:$F$12,2,FALSE))</f>
        <v xml:space="preserve"> </v>
      </c>
      <c r="AG509" s="225"/>
      <c r="AH509" s="252"/>
    </row>
    <row r="510" spans="1:34" s="146" customFormat="1" ht="78.75" customHeight="1">
      <c r="A510" s="195"/>
      <c r="B510" s="196"/>
      <c r="C510" s="197" t="s">
        <v>322</v>
      </c>
      <c r="D510" s="193" t="s">
        <v>323</v>
      </c>
      <c r="E510" s="193"/>
      <c r="F510" s="193"/>
      <c r="G510" s="193"/>
      <c r="H510" s="193"/>
      <c r="I510" s="204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4"/>
      <c r="W510" s="199"/>
      <c r="X510" s="199"/>
      <c r="Y510" s="199"/>
      <c r="Z510" s="199"/>
      <c r="AA510" s="199"/>
      <c r="AB510" s="223"/>
      <c r="AC510" s="261"/>
      <c r="AD510" s="259" t="str">
        <f>+IF(AE510=""," ",VLOOKUP(AE510,'PLAN DE CUENTAS FINAL BI'!$K:$L,2,FALSE))</f>
        <v xml:space="preserve"> </v>
      </c>
      <c r="AE510" s="224"/>
      <c r="AF510" s="259" t="str">
        <f>+IF(AG510=""," ",VLOOKUP(AG510,Listas!$E$3:$F$12,2,FALSE))</f>
        <v xml:space="preserve"> </v>
      </c>
      <c r="AG510" s="225"/>
      <c r="AH510" s="252"/>
    </row>
    <row r="511" spans="1:34" s="146" customFormat="1" ht="78.75" customHeight="1">
      <c r="A511" s="195"/>
      <c r="B511" s="196"/>
      <c r="C511" s="197" t="s">
        <v>322</v>
      </c>
      <c r="D511" s="193" t="s">
        <v>323</v>
      </c>
      <c r="E511" s="193"/>
      <c r="F511" s="193"/>
      <c r="G511" s="193"/>
      <c r="H511" s="193"/>
      <c r="I511" s="204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4"/>
      <c r="W511" s="199"/>
      <c r="X511" s="199"/>
      <c r="Y511" s="199"/>
      <c r="Z511" s="199"/>
      <c r="AA511" s="199"/>
      <c r="AB511" s="223"/>
      <c r="AC511" s="261"/>
      <c r="AD511" s="259" t="str">
        <f>+IF(AE511=""," ",VLOOKUP(AE511,'PLAN DE CUENTAS FINAL BI'!$K:$L,2,FALSE))</f>
        <v xml:space="preserve"> </v>
      </c>
      <c r="AE511" s="224"/>
      <c r="AF511" s="259" t="str">
        <f>+IF(AG511=""," ",VLOOKUP(AG511,Listas!$E$3:$F$12,2,FALSE))</f>
        <v xml:space="preserve"> </v>
      </c>
      <c r="AG511" s="225"/>
      <c r="AH511" s="252"/>
    </row>
    <row r="512" spans="1:34" s="146" customFormat="1" ht="78.75" customHeight="1">
      <c r="A512" s="195"/>
      <c r="B512" s="196"/>
      <c r="C512" s="197" t="s">
        <v>322</v>
      </c>
      <c r="D512" s="193" t="s">
        <v>323</v>
      </c>
      <c r="E512" s="193"/>
      <c r="F512" s="193"/>
      <c r="G512" s="193"/>
      <c r="H512" s="193"/>
      <c r="I512" s="204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4"/>
      <c r="W512" s="199"/>
      <c r="X512" s="199"/>
      <c r="Y512" s="199"/>
      <c r="Z512" s="199"/>
      <c r="AA512" s="199"/>
      <c r="AB512" s="223"/>
      <c r="AC512" s="261"/>
      <c r="AD512" s="259" t="str">
        <f>+IF(AE512=""," ",VLOOKUP(AE512,'PLAN DE CUENTAS FINAL BI'!$K:$L,2,FALSE))</f>
        <v xml:space="preserve"> </v>
      </c>
      <c r="AE512" s="224"/>
      <c r="AF512" s="259" t="str">
        <f>+IF(AG512=""," ",VLOOKUP(AG512,Listas!$E$3:$F$12,2,FALSE))</f>
        <v xml:space="preserve"> </v>
      </c>
      <c r="AG512" s="225"/>
      <c r="AH512" s="252"/>
    </row>
    <row r="513" spans="1:34" s="146" customFormat="1" ht="78.75" customHeight="1">
      <c r="A513" s="195"/>
      <c r="B513" s="196"/>
      <c r="C513" s="197" t="s">
        <v>322</v>
      </c>
      <c r="D513" s="193" t="s">
        <v>323</v>
      </c>
      <c r="E513" s="193"/>
      <c r="F513" s="193"/>
      <c r="G513" s="193"/>
      <c r="H513" s="193"/>
      <c r="I513" s="204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4"/>
      <c r="W513" s="199"/>
      <c r="X513" s="199"/>
      <c r="Y513" s="199"/>
      <c r="Z513" s="199"/>
      <c r="AA513" s="199"/>
      <c r="AB513" s="223"/>
      <c r="AC513" s="261"/>
      <c r="AD513" s="259" t="str">
        <f>+IF(AE513=""," ",VLOOKUP(AE513,'PLAN DE CUENTAS FINAL BI'!$K:$L,2,FALSE))</f>
        <v xml:space="preserve"> </v>
      </c>
      <c r="AE513" s="224"/>
      <c r="AF513" s="259" t="str">
        <f>+IF(AG513=""," ",VLOOKUP(AG513,Listas!$E$3:$F$12,2,FALSE))</f>
        <v xml:space="preserve"> </v>
      </c>
      <c r="AG513" s="225"/>
      <c r="AH513" s="252"/>
    </row>
    <row r="514" spans="1:34" s="146" customFormat="1" ht="78.75" customHeight="1">
      <c r="A514" s="195"/>
      <c r="B514" s="196"/>
      <c r="C514" s="197" t="s">
        <v>324</v>
      </c>
      <c r="D514" s="193" t="s">
        <v>325</v>
      </c>
      <c r="E514" s="264" t="s">
        <v>326</v>
      </c>
      <c r="F514" s="193" t="s">
        <v>327</v>
      </c>
      <c r="G514" s="193" t="s">
        <v>328</v>
      </c>
      <c r="H514" s="193" t="s">
        <v>329</v>
      </c>
      <c r="I514" s="204" t="s">
        <v>330</v>
      </c>
      <c r="J514" s="200"/>
      <c r="K514" s="200" t="s">
        <v>255</v>
      </c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4"/>
      <c r="W514" s="199"/>
      <c r="X514" s="199"/>
      <c r="Y514" s="199"/>
      <c r="Z514" s="199"/>
      <c r="AA514" s="199"/>
      <c r="AB514" s="223"/>
      <c r="AC514" s="261"/>
      <c r="AD514" s="259" t="str">
        <f>+IF(AE514=""," ",VLOOKUP(AE514,'PLAN DE CUENTAS FINAL BI'!$K:$L,2,FALSE))</f>
        <v xml:space="preserve"> </v>
      </c>
      <c r="AE514" s="224"/>
      <c r="AF514" s="259" t="str">
        <f>+IF(AG514=""," ",VLOOKUP(AG514,Listas!$E$3:$F$12,2,FALSE))</f>
        <v xml:space="preserve"> </v>
      </c>
      <c r="AG514" s="225"/>
      <c r="AH514" s="252"/>
    </row>
    <row r="515" spans="1:34" s="146" customFormat="1" ht="78.75" customHeight="1">
      <c r="A515" s="195"/>
      <c r="B515" s="196"/>
      <c r="C515" s="197" t="s">
        <v>324</v>
      </c>
      <c r="D515" s="193" t="s">
        <v>325</v>
      </c>
      <c r="E515" s="193"/>
      <c r="F515" s="193"/>
      <c r="G515" s="193"/>
      <c r="H515" s="193"/>
      <c r="I515" s="204" t="s">
        <v>331</v>
      </c>
      <c r="J515" s="200"/>
      <c r="K515" s="200" t="s">
        <v>255</v>
      </c>
      <c r="L515" s="200" t="s">
        <v>255</v>
      </c>
      <c r="M515" s="200"/>
      <c r="N515" s="200"/>
      <c r="O515" s="200"/>
      <c r="P515" s="200"/>
      <c r="Q515" s="200"/>
      <c r="R515" s="200"/>
      <c r="S515" s="200"/>
      <c r="T515" s="200"/>
      <c r="U515" s="200"/>
      <c r="V515" s="204"/>
      <c r="W515" s="199"/>
      <c r="X515" s="199"/>
      <c r="Y515" s="199"/>
      <c r="Z515" s="199"/>
      <c r="AA515" s="199"/>
      <c r="AB515" s="223"/>
      <c r="AC515" s="261"/>
      <c r="AD515" s="259" t="str">
        <f>+IF(AE515=""," ",VLOOKUP(AE515,'PLAN DE CUENTAS FINAL BI'!$K:$L,2,FALSE))</f>
        <v xml:space="preserve"> </v>
      </c>
      <c r="AE515" s="224"/>
      <c r="AF515" s="259" t="str">
        <f>+IF(AG515=""," ",VLOOKUP(AG515,Listas!$E$3:$F$12,2,FALSE))</f>
        <v xml:space="preserve"> </v>
      </c>
      <c r="AG515" s="225"/>
      <c r="AH515" s="252"/>
    </row>
    <row r="516" spans="1:34" s="146" customFormat="1" ht="78.75" customHeight="1">
      <c r="A516" s="195"/>
      <c r="B516" s="196"/>
      <c r="C516" s="197" t="s">
        <v>324</v>
      </c>
      <c r="D516" s="193" t="s">
        <v>325</v>
      </c>
      <c r="E516" s="193"/>
      <c r="F516" s="193"/>
      <c r="G516" s="193"/>
      <c r="H516" s="193"/>
      <c r="I516" s="204" t="s">
        <v>332</v>
      </c>
      <c r="J516" s="200"/>
      <c r="K516" s="200"/>
      <c r="L516" s="200"/>
      <c r="M516" s="200" t="s">
        <v>255</v>
      </c>
      <c r="N516" s="200"/>
      <c r="O516" s="200"/>
      <c r="P516" s="200"/>
      <c r="Q516" s="200"/>
      <c r="R516" s="200"/>
      <c r="S516" s="200"/>
      <c r="T516" s="200"/>
      <c r="U516" s="200"/>
      <c r="V516" s="204"/>
      <c r="W516" s="199"/>
      <c r="X516" s="199"/>
      <c r="Y516" s="199"/>
      <c r="Z516" s="199"/>
      <c r="AA516" s="199"/>
      <c r="AB516" s="223"/>
      <c r="AC516" s="261"/>
      <c r="AD516" s="259"/>
      <c r="AE516" s="224"/>
      <c r="AF516" s="259"/>
      <c r="AG516" s="225"/>
      <c r="AH516" s="252"/>
    </row>
    <row r="517" spans="1:34" s="146" customFormat="1" ht="78.75" customHeight="1">
      <c r="A517" s="195"/>
      <c r="B517" s="196"/>
      <c r="C517" s="197" t="s">
        <v>324</v>
      </c>
      <c r="D517" s="193" t="s">
        <v>325</v>
      </c>
      <c r="E517" s="193"/>
      <c r="F517" s="193"/>
      <c r="G517" s="193"/>
      <c r="H517" s="193"/>
      <c r="I517" s="204" t="s">
        <v>333</v>
      </c>
      <c r="J517" s="200"/>
      <c r="K517" s="200"/>
      <c r="L517" s="200"/>
      <c r="M517" s="200"/>
      <c r="N517" s="200" t="s">
        <v>255</v>
      </c>
      <c r="O517" s="200" t="s">
        <v>255</v>
      </c>
      <c r="P517" s="200"/>
      <c r="Q517" s="200"/>
      <c r="R517" s="200"/>
      <c r="S517" s="200"/>
      <c r="T517" s="200"/>
      <c r="U517" s="200"/>
      <c r="V517" s="204"/>
      <c r="W517" s="199"/>
      <c r="X517" s="199"/>
      <c r="Y517" s="199"/>
      <c r="Z517" s="199"/>
      <c r="AA517" s="199"/>
      <c r="AB517" s="223"/>
      <c r="AC517" s="261"/>
      <c r="AD517" s="259"/>
      <c r="AE517" s="224"/>
      <c r="AF517" s="259"/>
      <c r="AG517" s="225"/>
      <c r="AH517" s="252"/>
    </row>
    <row r="518" spans="1:34" s="146" customFormat="1" ht="78.75" customHeight="1">
      <c r="A518" s="195"/>
      <c r="B518" s="196"/>
      <c r="C518" s="197" t="s">
        <v>324</v>
      </c>
      <c r="D518" s="193" t="s">
        <v>325</v>
      </c>
      <c r="E518" s="193"/>
      <c r="F518" s="193"/>
      <c r="G518" s="193"/>
      <c r="H518" s="193"/>
      <c r="I518" s="204" t="s">
        <v>334</v>
      </c>
      <c r="J518" s="200"/>
      <c r="K518" s="200"/>
      <c r="L518" s="200"/>
      <c r="M518" s="200"/>
      <c r="N518" s="200"/>
      <c r="O518" s="200" t="s">
        <v>255</v>
      </c>
      <c r="P518" s="200"/>
      <c r="Q518" s="200"/>
      <c r="R518" s="200"/>
      <c r="S518" s="200"/>
      <c r="T518" s="200"/>
      <c r="U518" s="200"/>
      <c r="V518" s="204"/>
      <c r="W518" s="199"/>
      <c r="X518" s="199"/>
      <c r="Y518" s="199"/>
      <c r="Z518" s="199"/>
      <c r="AA518" s="199"/>
      <c r="AB518" s="223"/>
      <c r="AC518" s="261"/>
      <c r="AD518" s="259" t="str">
        <f>+IF(AE518=""," ",VLOOKUP(AE518,'PLAN DE CUENTAS FINAL BI'!$K:$L,2,FALSE))</f>
        <v xml:space="preserve"> </v>
      </c>
      <c r="AE518" s="224"/>
      <c r="AF518" s="259" t="str">
        <f>+IF(AG518=""," ",VLOOKUP(AG518,Listas!$E$3:$F$12,2,FALSE))</f>
        <v xml:space="preserve"> </v>
      </c>
      <c r="AG518" s="225"/>
      <c r="AH518" s="252"/>
    </row>
    <row r="519" spans="1:34" s="146" customFormat="1" ht="78.75" customHeight="1">
      <c r="A519" s="195"/>
      <c r="B519" s="196"/>
      <c r="C519" s="197" t="s">
        <v>324</v>
      </c>
      <c r="D519" s="193" t="s">
        <v>325</v>
      </c>
      <c r="E519" s="193"/>
      <c r="F519" s="193"/>
      <c r="G519" s="193"/>
      <c r="H519" s="193"/>
      <c r="I519" s="270" t="s">
        <v>335</v>
      </c>
      <c r="J519" s="200"/>
      <c r="K519" s="200"/>
      <c r="L519" s="200"/>
      <c r="M519" s="200"/>
      <c r="N519" s="200"/>
      <c r="O519" s="200" t="s">
        <v>255</v>
      </c>
      <c r="P519" s="200" t="s">
        <v>255</v>
      </c>
      <c r="Q519" s="200"/>
      <c r="R519" s="200"/>
      <c r="S519" s="200"/>
      <c r="T519" s="200"/>
      <c r="U519" s="200"/>
      <c r="V519" s="204"/>
      <c r="W519" s="199"/>
      <c r="X519" s="199"/>
      <c r="Y519" s="199"/>
      <c r="Z519" s="199"/>
      <c r="AA519" s="199"/>
      <c r="AB519" s="223"/>
      <c r="AC519" s="261"/>
      <c r="AD519" s="259" t="str">
        <f>+IF(AE519=""," ",VLOOKUP(AE519,'PLAN DE CUENTAS FINAL BI'!$K:$L,2,FALSE))</f>
        <v xml:space="preserve"> </v>
      </c>
      <c r="AE519" s="224"/>
      <c r="AF519" s="259" t="str">
        <f>+IF(AG519=""," ",VLOOKUP(AG519,Listas!$E$3:$F$12,2,FALSE))</f>
        <v xml:space="preserve"> </v>
      </c>
      <c r="AG519" s="225"/>
      <c r="AH519" s="252"/>
    </row>
    <row r="520" spans="1:34" s="146" customFormat="1" ht="78.75" customHeight="1">
      <c r="A520" s="195"/>
      <c r="B520" s="196"/>
      <c r="C520" s="197" t="s">
        <v>324</v>
      </c>
      <c r="D520" s="193" t="s">
        <v>325</v>
      </c>
      <c r="E520" s="193"/>
      <c r="F520" s="193"/>
      <c r="G520" s="193"/>
      <c r="H520" s="193"/>
      <c r="I520" s="204" t="s">
        <v>336</v>
      </c>
      <c r="J520" s="200"/>
      <c r="K520" s="200"/>
      <c r="L520" s="200"/>
      <c r="M520" s="200"/>
      <c r="N520" s="200"/>
      <c r="O520" s="200"/>
      <c r="P520" s="200" t="s">
        <v>255</v>
      </c>
      <c r="Q520" s="200" t="s">
        <v>255</v>
      </c>
      <c r="R520" s="200" t="s">
        <v>255</v>
      </c>
      <c r="S520" s="200" t="s">
        <v>255</v>
      </c>
      <c r="T520" s="200"/>
      <c r="U520" s="200"/>
      <c r="V520" s="204"/>
      <c r="W520" s="199"/>
      <c r="X520" s="199"/>
      <c r="Y520" s="199"/>
      <c r="Z520" s="199"/>
      <c r="AA520" s="199"/>
      <c r="AB520" s="223"/>
      <c r="AC520" s="261"/>
      <c r="AD520" s="259" t="str">
        <f>+IF(AE520=""," ",VLOOKUP(AE520,'PLAN DE CUENTAS FINAL BI'!$K:$L,2,FALSE))</f>
        <v xml:space="preserve"> </v>
      </c>
      <c r="AE520" s="224"/>
      <c r="AF520" s="259" t="str">
        <f>+IF(AG520=""," ",VLOOKUP(AG520,Listas!$E$3:$F$12,2,FALSE))</f>
        <v xml:space="preserve"> </v>
      </c>
      <c r="AG520" s="225"/>
      <c r="AH520" s="252"/>
    </row>
    <row r="521" spans="1:34" s="146" customFormat="1" ht="78.75" customHeight="1">
      <c r="A521" s="195"/>
      <c r="B521" s="196"/>
      <c r="C521" s="197" t="s">
        <v>324</v>
      </c>
      <c r="D521" s="193" t="s">
        <v>325</v>
      </c>
      <c r="E521" s="193"/>
      <c r="F521" s="193"/>
      <c r="G521" s="193"/>
      <c r="H521" s="193"/>
      <c r="I521" s="204" t="s">
        <v>337</v>
      </c>
      <c r="J521" s="200"/>
      <c r="K521" s="200" t="s">
        <v>255</v>
      </c>
      <c r="L521" s="200" t="s">
        <v>255</v>
      </c>
      <c r="M521" s="200"/>
      <c r="N521" s="200"/>
      <c r="O521" s="200"/>
      <c r="P521" s="200"/>
      <c r="Q521" s="200"/>
      <c r="R521" s="200"/>
      <c r="S521" s="200"/>
      <c r="T521" s="200"/>
      <c r="U521" s="200"/>
      <c r="V521" s="204"/>
      <c r="W521" s="199"/>
      <c r="X521" s="199"/>
      <c r="Y521" s="199"/>
      <c r="Z521" s="199"/>
      <c r="AA521" s="199"/>
      <c r="AB521" s="223"/>
      <c r="AC521" s="261"/>
      <c r="AD521" s="259" t="str">
        <f>+IF(AE521=""," ",VLOOKUP(AE521,'PLAN DE CUENTAS FINAL BI'!$K:$L,2,FALSE))</f>
        <v xml:space="preserve"> </v>
      </c>
      <c r="AE521" s="224"/>
      <c r="AF521" s="259" t="str">
        <f>+IF(AG521=""," ",VLOOKUP(AG521,Listas!$E$3:$F$12,2,FALSE))</f>
        <v xml:space="preserve"> </v>
      </c>
      <c r="AG521" s="225"/>
      <c r="AH521" s="252"/>
    </row>
    <row r="522" spans="1:34" s="146" customFormat="1" ht="78.75" customHeight="1">
      <c r="A522" s="195"/>
      <c r="B522" s="196"/>
      <c r="C522" s="197" t="s">
        <v>324</v>
      </c>
      <c r="D522" s="193" t="s">
        <v>325</v>
      </c>
      <c r="E522" s="193"/>
      <c r="F522" s="193"/>
      <c r="G522" s="193"/>
      <c r="H522" s="193"/>
      <c r="I522" s="204" t="s">
        <v>338</v>
      </c>
      <c r="J522" s="200"/>
      <c r="K522" s="200"/>
      <c r="L522" s="200"/>
      <c r="M522" s="200" t="s">
        <v>255</v>
      </c>
      <c r="N522" s="200" t="s">
        <v>255</v>
      </c>
      <c r="O522" s="200"/>
      <c r="P522" s="200"/>
      <c r="Q522" s="200"/>
      <c r="R522" s="200" t="s">
        <v>255</v>
      </c>
      <c r="S522" s="200" t="s">
        <v>255</v>
      </c>
      <c r="T522" s="200" t="s">
        <v>255</v>
      </c>
      <c r="U522" s="200"/>
      <c r="V522" s="204"/>
      <c r="W522" s="199"/>
      <c r="X522" s="199"/>
      <c r="Y522" s="199"/>
      <c r="Z522" s="199"/>
      <c r="AA522" s="199"/>
      <c r="AB522" s="223"/>
      <c r="AC522" s="261"/>
      <c r="AD522" s="259" t="str">
        <f>+IF(AE522=""," ",VLOOKUP(AE522,'PLAN DE CUENTAS FINAL BI'!$K:$L,2,FALSE))</f>
        <v xml:space="preserve"> </v>
      </c>
      <c r="AE522" s="224"/>
      <c r="AF522" s="259" t="str">
        <f>+IF(AG522=""," ",VLOOKUP(AG522,Listas!$E$3:$F$12,2,FALSE))</f>
        <v xml:space="preserve"> </v>
      </c>
      <c r="AG522" s="225"/>
      <c r="AH522" s="252"/>
    </row>
    <row r="523" spans="1:34" s="146" customFormat="1" ht="78.75" customHeight="1">
      <c r="A523" s="195"/>
      <c r="B523" s="196"/>
      <c r="C523" s="197" t="s">
        <v>324</v>
      </c>
      <c r="D523" s="193" t="s">
        <v>325</v>
      </c>
      <c r="E523" s="193"/>
      <c r="F523" s="193"/>
      <c r="G523" s="193"/>
      <c r="H523" s="193"/>
      <c r="I523" s="204" t="s">
        <v>339</v>
      </c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4"/>
      <c r="W523" s="199"/>
      <c r="X523" s="199"/>
      <c r="Y523" s="199"/>
      <c r="Z523" s="199"/>
      <c r="AA523" s="199"/>
      <c r="AB523" s="223"/>
      <c r="AC523" s="261"/>
      <c r="AD523" s="259" t="str">
        <f>+IF(AE523=""," ",VLOOKUP(AE523,'PLAN DE CUENTAS FINAL BI'!$K:$L,2,FALSE))</f>
        <v xml:space="preserve"> </v>
      </c>
      <c r="AE523" s="224"/>
      <c r="AF523" s="259" t="str">
        <f>+IF(AG523=""," ",VLOOKUP(AG523,Listas!$E$3:$F$12,2,FALSE))</f>
        <v xml:space="preserve"> </v>
      </c>
      <c r="AG523" s="225"/>
      <c r="AH523" s="252"/>
    </row>
    <row r="524" spans="1:34" s="146" customFormat="1" ht="78.75" customHeight="1">
      <c r="A524" s="195"/>
      <c r="B524" s="196"/>
      <c r="C524" s="197" t="s">
        <v>324</v>
      </c>
      <c r="D524" s="193" t="s">
        <v>325</v>
      </c>
      <c r="E524" s="193"/>
      <c r="F524" s="193"/>
      <c r="G524" s="193"/>
      <c r="H524" s="193"/>
      <c r="I524" s="204" t="s">
        <v>340</v>
      </c>
      <c r="J524" s="200"/>
      <c r="K524" s="200" t="s">
        <v>255</v>
      </c>
      <c r="L524" s="200" t="s">
        <v>255</v>
      </c>
      <c r="M524" s="200" t="s">
        <v>255</v>
      </c>
      <c r="N524" s="200" t="s">
        <v>255</v>
      </c>
      <c r="O524" s="200"/>
      <c r="P524" s="200"/>
      <c r="Q524" s="200"/>
      <c r="R524" s="200"/>
      <c r="S524" s="200"/>
      <c r="T524" s="200"/>
      <c r="U524" s="200"/>
      <c r="V524" s="204"/>
      <c r="W524" s="199"/>
      <c r="X524" s="199"/>
      <c r="Y524" s="199"/>
      <c r="Z524" s="199"/>
      <c r="AA524" s="199"/>
      <c r="AB524" s="223"/>
      <c r="AC524" s="261"/>
      <c r="AD524" s="259" t="str">
        <f>+IF(AE524=""," ",VLOOKUP(AE524,'PLAN DE CUENTAS FINAL BI'!$K:$L,2,FALSE))</f>
        <v xml:space="preserve"> </v>
      </c>
      <c r="AE524" s="224"/>
      <c r="AF524" s="259" t="str">
        <f>+IF(AG524=""," ",VLOOKUP(AG524,Listas!$E$3:$F$12,2,FALSE))</f>
        <v xml:space="preserve"> </v>
      </c>
      <c r="AG524" s="225"/>
      <c r="AH524" s="252"/>
    </row>
    <row r="525" spans="1:34" s="146" customFormat="1" ht="78.75" customHeight="1">
      <c r="A525" s="195"/>
      <c r="B525" s="196"/>
      <c r="C525" s="197" t="s">
        <v>324</v>
      </c>
      <c r="D525" s="193" t="s">
        <v>325</v>
      </c>
      <c r="E525" s="193"/>
      <c r="F525" s="193"/>
      <c r="G525" s="193"/>
      <c r="H525" s="193"/>
      <c r="I525" s="204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4"/>
      <c r="W525" s="199"/>
      <c r="X525" s="199"/>
      <c r="Y525" s="199"/>
      <c r="Z525" s="199"/>
      <c r="AA525" s="199"/>
      <c r="AB525" s="223"/>
      <c r="AC525" s="261"/>
      <c r="AD525" s="259" t="str">
        <f>+IF(AE525=""," ",VLOOKUP(AE525,'PLAN DE CUENTAS FINAL BI'!$K:$L,2,FALSE))</f>
        <v xml:space="preserve"> </v>
      </c>
      <c r="AE525" s="224"/>
      <c r="AF525" s="259" t="str">
        <f>+IF(AG525=""," ",VLOOKUP(AG525,Listas!$E$3:$F$12,2,FALSE))</f>
        <v xml:space="preserve"> </v>
      </c>
      <c r="AG525" s="225"/>
      <c r="AH525" s="252"/>
    </row>
    <row r="526" spans="1:34" s="146" customFormat="1" ht="78.75" customHeight="1">
      <c r="A526" s="195"/>
      <c r="B526" s="196"/>
      <c r="C526" s="197" t="s">
        <v>324</v>
      </c>
      <c r="D526" s="193" t="s">
        <v>325</v>
      </c>
      <c r="E526" s="193"/>
      <c r="F526" s="193"/>
      <c r="G526" s="193"/>
      <c r="H526" s="193"/>
      <c r="I526" s="204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4"/>
      <c r="W526" s="199"/>
      <c r="X526" s="199"/>
      <c r="Y526" s="199"/>
      <c r="Z526" s="199"/>
      <c r="AA526" s="199"/>
      <c r="AB526" s="223"/>
      <c r="AC526" s="261"/>
      <c r="AD526" s="259" t="str">
        <f>+IF(AE526=""," ",VLOOKUP(AE526,'PLAN DE CUENTAS FINAL BI'!$K:$L,2,FALSE))</f>
        <v xml:space="preserve"> </v>
      </c>
      <c r="AE526" s="224"/>
      <c r="AF526" s="259" t="str">
        <f>+IF(AG526=""," ",VLOOKUP(AG526,Listas!$E$3:$F$12,2,FALSE))</f>
        <v xml:space="preserve"> </v>
      </c>
      <c r="AG526" s="225"/>
      <c r="AH526" s="252"/>
    </row>
    <row r="527" spans="1:34" s="146" customFormat="1" ht="78.75" customHeight="1">
      <c r="A527" s="195"/>
      <c r="B527" s="196"/>
      <c r="C527" s="197" t="s">
        <v>324</v>
      </c>
      <c r="D527" s="193" t="s">
        <v>325</v>
      </c>
      <c r="E527" s="193"/>
      <c r="F527" s="193"/>
      <c r="G527" s="193"/>
      <c r="H527" s="193"/>
      <c r="I527" s="204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4"/>
      <c r="W527" s="199"/>
      <c r="X527" s="199"/>
      <c r="Y527" s="199"/>
      <c r="Z527" s="199"/>
      <c r="AA527" s="199"/>
      <c r="AB527" s="223"/>
      <c r="AC527" s="261"/>
      <c r="AD527" s="259" t="str">
        <f>+IF(AE527=""," ",VLOOKUP(AE527,'PLAN DE CUENTAS FINAL BI'!$K:$L,2,FALSE))</f>
        <v xml:space="preserve"> </v>
      </c>
      <c r="AE527" s="224"/>
      <c r="AF527" s="259" t="str">
        <f>+IF(AG527=""," ",VLOOKUP(AG527,Listas!$E$3:$F$12,2,FALSE))</f>
        <v xml:space="preserve"> </v>
      </c>
      <c r="AG527" s="225"/>
      <c r="AH527" s="252"/>
    </row>
    <row r="528" spans="1:34" s="146" customFormat="1" ht="78.75" customHeight="1">
      <c r="A528" s="195"/>
      <c r="B528" s="196"/>
      <c r="C528" s="197" t="s">
        <v>324</v>
      </c>
      <c r="D528" s="193" t="s">
        <v>325</v>
      </c>
      <c r="E528" s="193"/>
      <c r="F528" s="193"/>
      <c r="G528" s="193"/>
      <c r="H528" s="193"/>
      <c r="I528" s="204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4"/>
      <c r="W528" s="199"/>
      <c r="X528" s="199"/>
      <c r="Y528" s="199"/>
      <c r="Z528" s="199"/>
      <c r="AA528" s="199"/>
      <c r="AB528" s="223"/>
      <c r="AC528" s="261"/>
      <c r="AD528" s="259" t="str">
        <f>+IF(AE528=""," ",VLOOKUP(AE528,'PLAN DE CUENTAS FINAL BI'!$K:$L,2,FALSE))</f>
        <v xml:space="preserve"> </v>
      </c>
      <c r="AE528" s="224"/>
      <c r="AF528" s="259" t="str">
        <f>+IF(AG528=""," ",VLOOKUP(AG528,Listas!$E$3:$F$12,2,FALSE))</f>
        <v xml:space="preserve"> </v>
      </c>
      <c r="AG528" s="225"/>
      <c r="AH528" s="252"/>
    </row>
    <row r="529" spans="1:34" s="146" customFormat="1" ht="78.75" customHeight="1">
      <c r="A529" s="195"/>
      <c r="B529" s="196"/>
      <c r="C529" s="197" t="s">
        <v>324</v>
      </c>
      <c r="D529" s="193" t="s">
        <v>325</v>
      </c>
      <c r="E529" s="193"/>
      <c r="F529" s="193"/>
      <c r="G529" s="193"/>
      <c r="H529" s="193"/>
      <c r="I529" s="204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4"/>
      <c r="W529" s="199"/>
      <c r="X529" s="199"/>
      <c r="Y529" s="199"/>
      <c r="Z529" s="199"/>
      <c r="AA529" s="199"/>
      <c r="AB529" s="223"/>
      <c r="AC529" s="261"/>
      <c r="AD529" s="259" t="str">
        <f>+IF(AE529=""," ",VLOOKUP(AE529,'PLAN DE CUENTAS FINAL BI'!$K:$L,2,FALSE))</f>
        <v xml:space="preserve"> </v>
      </c>
      <c r="AE529" s="224"/>
      <c r="AF529" s="259" t="str">
        <f>+IF(AG529=""," ",VLOOKUP(AG529,Listas!$E$3:$F$12,2,FALSE))</f>
        <v xml:space="preserve"> </v>
      </c>
      <c r="AG529" s="225"/>
      <c r="AH529" s="252"/>
    </row>
    <row r="530" spans="1:34" s="146" customFormat="1" ht="78.75" customHeight="1">
      <c r="A530" s="195"/>
      <c r="B530" s="196"/>
      <c r="C530" s="197" t="s">
        <v>324</v>
      </c>
      <c r="D530" s="193" t="s">
        <v>325</v>
      </c>
      <c r="E530" s="193"/>
      <c r="F530" s="193"/>
      <c r="G530" s="193"/>
      <c r="H530" s="193"/>
      <c r="I530" s="204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4"/>
      <c r="W530" s="199"/>
      <c r="X530" s="199"/>
      <c r="Y530" s="199"/>
      <c r="Z530" s="199"/>
      <c r="AA530" s="199"/>
      <c r="AB530" s="223"/>
      <c r="AC530" s="261"/>
      <c r="AD530" s="259" t="str">
        <f>+IF(AE530=""," ",VLOOKUP(AE530,'PLAN DE CUENTAS FINAL BI'!$K:$L,2,FALSE))</f>
        <v xml:space="preserve"> </v>
      </c>
      <c r="AE530" s="224"/>
      <c r="AF530" s="259" t="str">
        <f>+IF(AG530=""," ",VLOOKUP(AG530,Listas!$E$3:$F$12,2,FALSE))</f>
        <v xml:space="preserve"> </v>
      </c>
      <c r="AG530" s="225"/>
      <c r="AH530" s="252"/>
    </row>
    <row r="531" spans="1:34" s="146" customFormat="1" ht="78.75" customHeight="1">
      <c r="A531" s="195"/>
      <c r="B531" s="196"/>
      <c r="C531" s="197" t="s">
        <v>324</v>
      </c>
      <c r="D531" s="193" t="s">
        <v>325</v>
      </c>
      <c r="E531" s="193"/>
      <c r="F531" s="193"/>
      <c r="G531" s="193"/>
      <c r="H531" s="193"/>
      <c r="I531" s="204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4"/>
      <c r="W531" s="199"/>
      <c r="X531" s="199"/>
      <c r="Y531" s="199"/>
      <c r="Z531" s="199"/>
      <c r="AA531" s="199"/>
      <c r="AB531" s="223"/>
      <c r="AC531" s="261"/>
      <c r="AD531" s="259" t="str">
        <f>+IF(AE531=""," ",VLOOKUP(AE531,'PLAN DE CUENTAS FINAL BI'!$K:$L,2,FALSE))</f>
        <v xml:space="preserve"> </v>
      </c>
      <c r="AE531" s="224"/>
      <c r="AF531" s="259" t="str">
        <f>+IF(AG531=""," ",VLOOKUP(AG531,Listas!$E$3:$F$12,2,FALSE))</f>
        <v xml:space="preserve"> </v>
      </c>
      <c r="AG531" s="225"/>
      <c r="AH531" s="252"/>
    </row>
    <row r="532" spans="1:34" s="146" customFormat="1" ht="78.75" customHeight="1">
      <c r="A532" s="195"/>
      <c r="B532" s="196"/>
      <c r="C532" s="197" t="s">
        <v>324</v>
      </c>
      <c r="D532" s="193" t="s">
        <v>325</v>
      </c>
      <c r="E532" s="193"/>
      <c r="F532" s="193"/>
      <c r="G532" s="193"/>
      <c r="H532" s="193"/>
      <c r="I532" s="204"/>
      <c r="J532" s="200"/>
      <c r="K532" s="200"/>
      <c r="L532" s="200"/>
      <c r="M532" s="200"/>
      <c r="N532" s="200"/>
      <c r="O532" s="200"/>
      <c r="P532" s="200"/>
      <c r="Q532" s="200"/>
      <c r="R532" s="200"/>
      <c r="S532" s="200"/>
      <c r="T532" s="200"/>
      <c r="U532" s="200"/>
      <c r="V532" s="204"/>
      <c r="W532" s="199"/>
      <c r="X532" s="199"/>
      <c r="Y532" s="199"/>
      <c r="Z532" s="199"/>
      <c r="AA532" s="199"/>
      <c r="AB532" s="223"/>
      <c r="AC532" s="261"/>
      <c r="AD532" s="259" t="str">
        <f>+IF(AE532=""," ",VLOOKUP(AE532,'PLAN DE CUENTAS FINAL BI'!$K:$L,2,FALSE))</f>
        <v xml:space="preserve"> </v>
      </c>
      <c r="AE532" s="224"/>
      <c r="AF532" s="259" t="str">
        <f>+IF(AG532=""," ",VLOOKUP(AG532,Listas!$E$3:$F$12,2,FALSE))</f>
        <v xml:space="preserve"> </v>
      </c>
      <c r="AG532" s="225"/>
      <c r="AH532" s="252"/>
    </row>
    <row r="533" spans="1:34" s="146" customFormat="1" ht="78.75" customHeight="1">
      <c r="A533" s="195"/>
      <c r="B533" s="196"/>
      <c r="C533" s="197" t="s">
        <v>324</v>
      </c>
      <c r="D533" s="193" t="s">
        <v>325</v>
      </c>
      <c r="E533" s="193"/>
      <c r="F533" s="193"/>
      <c r="G533" s="193"/>
      <c r="H533" s="193"/>
      <c r="I533" s="204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4"/>
      <c r="W533" s="199"/>
      <c r="X533" s="199"/>
      <c r="Y533" s="199"/>
      <c r="Z533" s="199"/>
      <c r="AA533" s="199"/>
      <c r="AB533" s="223"/>
      <c r="AC533" s="261"/>
      <c r="AD533" s="259" t="str">
        <f>+IF(AE533=""," ",VLOOKUP(AE533,'PLAN DE CUENTAS FINAL BI'!$K:$L,2,FALSE))</f>
        <v xml:space="preserve"> </v>
      </c>
      <c r="AE533" s="224"/>
      <c r="AF533" s="259" t="str">
        <f>+IF(AG533=""," ",VLOOKUP(AG533,Listas!$E$3:$F$12,2,FALSE))</f>
        <v xml:space="preserve"> </v>
      </c>
      <c r="AG533" s="225"/>
      <c r="AH533" s="252"/>
    </row>
    <row r="534" spans="1:34" s="146" customFormat="1" ht="78.75" customHeight="1">
      <c r="A534" s="195"/>
      <c r="B534" s="196"/>
      <c r="C534" s="197" t="s">
        <v>324</v>
      </c>
      <c r="D534" s="193" t="s">
        <v>325</v>
      </c>
      <c r="E534" s="193"/>
      <c r="F534" s="193"/>
      <c r="G534" s="193"/>
      <c r="H534" s="193"/>
      <c r="I534" s="204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4"/>
      <c r="W534" s="199"/>
      <c r="X534" s="199"/>
      <c r="Y534" s="199"/>
      <c r="Z534" s="199"/>
      <c r="AA534" s="199"/>
      <c r="AB534" s="223"/>
      <c r="AC534" s="261"/>
      <c r="AD534" s="259" t="str">
        <f>+IF(AE534=""," ",VLOOKUP(AE534,'PLAN DE CUENTAS FINAL BI'!$K:$L,2,FALSE))</f>
        <v xml:space="preserve"> </v>
      </c>
      <c r="AE534" s="224"/>
      <c r="AF534" s="259" t="str">
        <f>+IF(AG534=""," ",VLOOKUP(AG534,Listas!$E$3:$F$12,2,FALSE))</f>
        <v xml:space="preserve"> </v>
      </c>
      <c r="AG534" s="225"/>
      <c r="AH534" s="252"/>
    </row>
    <row r="535" spans="1:34" s="146" customFormat="1" ht="78.75" customHeight="1">
      <c r="A535" s="195"/>
      <c r="B535" s="196"/>
      <c r="C535" s="197" t="s">
        <v>324</v>
      </c>
      <c r="D535" s="193" t="s">
        <v>325</v>
      </c>
      <c r="E535" s="193"/>
      <c r="F535" s="193"/>
      <c r="G535" s="193"/>
      <c r="H535" s="193"/>
      <c r="I535" s="204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4"/>
      <c r="W535" s="199"/>
      <c r="X535" s="199"/>
      <c r="Y535" s="199"/>
      <c r="Z535" s="199"/>
      <c r="AA535" s="199"/>
      <c r="AB535" s="223"/>
      <c r="AC535" s="261"/>
      <c r="AD535" s="259" t="str">
        <f>+IF(AE535=""," ",VLOOKUP(AE535,'PLAN DE CUENTAS FINAL BI'!$K:$L,2,FALSE))</f>
        <v xml:space="preserve"> </v>
      </c>
      <c r="AE535" s="224"/>
      <c r="AF535" s="259" t="str">
        <f>+IF(AG535=""," ",VLOOKUP(AG535,Listas!$E$3:$F$12,2,FALSE))</f>
        <v xml:space="preserve"> </v>
      </c>
      <c r="AG535" s="225"/>
      <c r="AH535" s="252"/>
    </row>
    <row r="536" spans="1:34" s="146" customFormat="1" ht="78.75" customHeight="1">
      <c r="A536" s="195"/>
      <c r="B536" s="196"/>
      <c r="C536" s="197" t="s">
        <v>341</v>
      </c>
      <c r="D536" s="193" t="s">
        <v>342</v>
      </c>
      <c r="E536" s="193"/>
      <c r="F536" s="193"/>
      <c r="G536" s="193"/>
      <c r="H536" s="193"/>
      <c r="I536" s="204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4"/>
      <c r="W536" s="199"/>
      <c r="X536" s="199"/>
      <c r="Y536" s="199"/>
      <c r="Z536" s="199"/>
      <c r="AA536" s="199"/>
      <c r="AB536" s="223"/>
      <c r="AC536" s="261"/>
      <c r="AD536" s="259" t="str">
        <f>+IF(AE536=""," ",VLOOKUP(AE536,'PLAN DE CUENTAS FINAL BI'!$K:$L,2,FALSE))</f>
        <v xml:space="preserve"> </v>
      </c>
      <c r="AE536" s="224"/>
      <c r="AF536" s="259" t="str">
        <f>+IF(AG536=""," ",VLOOKUP(AG536,Listas!$E$3:$F$12,2,FALSE))</f>
        <v xml:space="preserve"> </v>
      </c>
      <c r="AG536" s="225"/>
      <c r="AH536" s="252"/>
    </row>
    <row r="537" spans="1:34" s="146" customFormat="1" ht="78.75" customHeight="1">
      <c r="A537" s="195"/>
      <c r="B537" s="196"/>
      <c r="C537" s="197" t="s">
        <v>341</v>
      </c>
      <c r="D537" s="193" t="s">
        <v>342</v>
      </c>
      <c r="E537" s="193"/>
      <c r="F537" s="193"/>
      <c r="G537" s="193"/>
      <c r="H537" s="193"/>
      <c r="I537" s="204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4"/>
      <c r="W537" s="199"/>
      <c r="X537" s="199"/>
      <c r="Y537" s="199"/>
      <c r="Z537" s="199"/>
      <c r="AA537" s="199"/>
      <c r="AB537" s="223"/>
      <c r="AC537" s="261"/>
      <c r="AD537" s="259" t="str">
        <f>+IF(AE537=""," ",VLOOKUP(AE537,'PLAN DE CUENTAS FINAL BI'!$K:$L,2,FALSE))</f>
        <v xml:space="preserve"> </v>
      </c>
      <c r="AE537" s="224"/>
      <c r="AF537" s="259" t="str">
        <f>+IF(AG537=""," ",VLOOKUP(AG537,Listas!$E$3:$F$12,2,FALSE))</f>
        <v xml:space="preserve"> </v>
      </c>
      <c r="AG537" s="225"/>
      <c r="AH537" s="252"/>
    </row>
    <row r="538" spans="1:34" s="146" customFormat="1" ht="78.75" customHeight="1">
      <c r="A538" s="195"/>
      <c r="B538" s="196"/>
      <c r="C538" s="197" t="s">
        <v>341</v>
      </c>
      <c r="D538" s="193" t="s">
        <v>342</v>
      </c>
      <c r="E538" s="193"/>
      <c r="F538" s="193"/>
      <c r="G538" s="193"/>
      <c r="H538" s="193"/>
      <c r="I538" s="204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4"/>
      <c r="W538" s="199"/>
      <c r="X538" s="199"/>
      <c r="Y538" s="199"/>
      <c r="Z538" s="199"/>
      <c r="AA538" s="199"/>
      <c r="AB538" s="223"/>
      <c r="AC538" s="261"/>
      <c r="AD538" s="259" t="str">
        <f>+IF(AE538=""," ",VLOOKUP(AE538,'PLAN DE CUENTAS FINAL BI'!$K:$L,2,FALSE))</f>
        <v xml:space="preserve"> </v>
      </c>
      <c r="AE538" s="224"/>
      <c r="AF538" s="259" t="str">
        <f>+IF(AG538=""," ",VLOOKUP(AG538,Listas!$E$3:$F$12,2,FALSE))</f>
        <v xml:space="preserve"> </v>
      </c>
      <c r="AG538" s="225"/>
      <c r="AH538" s="252"/>
    </row>
    <row r="539" spans="1:34" s="146" customFormat="1" ht="78.75" customHeight="1">
      <c r="A539" s="195"/>
      <c r="B539" s="196"/>
      <c r="C539" s="197" t="s">
        <v>341</v>
      </c>
      <c r="D539" s="193" t="s">
        <v>342</v>
      </c>
      <c r="E539" s="193"/>
      <c r="F539" s="193"/>
      <c r="G539" s="193"/>
      <c r="H539" s="193"/>
      <c r="I539" s="204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4"/>
      <c r="W539" s="199"/>
      <c r="X539" s="199"/>
      <c r="Y539" s="199"/>
      <c r="Z539" s="199"/>
      <c r="AA539" s="199"/>
      <c r="AB539" s="223"/>
      <c r="AC539" s="261"/>
      <c r="AD539" s="259" t="str">
        <f>+IF(AE539=""," ",VLOOKUP(AE539,'PLAN DE CUENTAS FINAL BI'!$K:$L,2,FALSE))</f>
        <v xml:space="preserve"> </v>
      </c>
      <c r="AE539" s="224"/>
      <c r="AF539" s="259" t="str">
        <f>+IF(AG539=""," ",VLOOKUP(AG539,Listas!$E$3:$F$12,2,FALSE))</f>
        <v xml:space="preserve"> </v>
      </c>
      <c r="AG539" s="225"/>
      <c r="AH539" s="252"/>
    </row>
    <row r="540" spans="1:34" s="146" customFormat="1" ht="78.75" customHeight="1">
      <c r="A540" s="195"/>
      <c r="B540" s="196"/>
      <c r="C540" s="197" t="s">
        <v>341</v>
      </c>
      <c r="D540" s="193" t="s">
        <v>342</v>
      </c>
      <c r="E540" s="193"/>
      <c r="F540" s="193"/>
      <c r="G540" s="193"/>
      <c r="H540" s="193"/>
      <c r="I540" s="204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4"/>
      <c r="W540" s="199"/>
      <c r="X540" s="199"/>
      <c r="Y540" s="199"/>
      <c r="Z540" s="199"/>
      <c r="AA540" s="199"/>
      <c r="AB540" s="223"/>
      <c r="AC540" s="261"/>
      <c r="AD540" s="259" t="str">
        <f>+IF(AE540=""," ",VLOOKUP(AE540,'PLAN DE CUENTAS FINAL BI'!$K:$L,2,FALSE))</f>
        <v xml:space="preserve"> </v>
      </c>
      <c r="AE540" s="224"/>
      <c r="AF540" s="259" t="str">
        <f>+IF(AG540=""," ",VLOOKUP(AG540,Listas!$E$3:$F$12,2,FALSE))</f>
        <v xml:space="preserve"> </v>
      </c>
      <c r="AG540" s="225"/>
      <c r="AH540" s="252"/>
    </row>
    <row r="541" spans="1:34" s="146" customFormat="1" ht="78.75" customHeight="1">
      <c r="A541" s="195"/>
      <c r="B541" s="196"/>
      <c r="C541" s="197" t="s">
        <v>341</v>
      </c>
      <c r="D541" s="193" t="s">
        <v>342</v>
      </c>
      <c r="E541" s="193"/>
      <c r="F541" s="193"/>
      <c r="G541" s="193"/>
      <c r="H541" s="193"/>
      <c r="I541" s="204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4"/>
      <c r="W541" s="199"/>
      <c r="X541" s="199"/>
      <c r="Y541" s="199"/>
      <c r="Z541" s="199"/>
      <c r="AA541" s="199"/>
      <c r="AB541" s="223"/>
      <c r="AC541" s="261"/>
      <c r="AD541" s="259" t="str">
        <f>+IF(AE541=""," ",VLOOKUP(AE541,'PLAN DE CUENTAS FINAL BI'!$K:$L,2,FALSE))</f>
        <v xml:space="preserve"> </v>
      </c>
      <c r="AE541" s="224"/>
      <c r="AF541" s="259" t="str">
        <f>+IF(AG541=""," ",VLOOKUP(AG541,Listas!$E$3:$F$12,2,FALSE))</f>
        <v xml:space="preserve"> </v>
      </c>
      <c r="AG541" s="225"/>
      <c r="AH541" s="252"/>
    </row>
    <row r="542" spans="1:34" s="146" customFormat="1" ht="78.75" customHeight="1">
      <c r="A542" s="195"/>
      <c r="B542" s="196"/>
      <c r="C542" s="197" t="s">
        <v>341</v>
      </c>
      <c r="D542" s="193" t="s">
        <v>342</v>
      </c>
      <c r="E542" s="193"/>
      <c r="F542" s="193"/>
      <c r="G542" s="193"/>
      <c r="H542" s="193"/>
      <c r="I542" s="204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4"/>
      <c r="W542" s="199"/>
      <c r="X542" s="199"/>
      <c r="Y542" s="199"/>
      <c r="Z542" s="199"/>
      <c r="AA542" s="199"/>
      <c r="AB542" s="223"/>
      <c r="AC542" s="261"/>
      <c r="AD542" s="259" t="str">
        <f>+IF(AE542=""," ",VLOOKUP(AE542,'PLAN DE CUENTAS FINAL BI'!$K:$L,2,FALSE))</f>
        <v xml:space="preserve"> </v>
      </c>
      <c r="AE542" s="224"/>
      <c r="AF542" s="259" t="str">
        <f>+IF(AG542=""," ",VLOOKUP(AG542,Listas!$E$3:$F$12,2,FALSE))</f>
        <v xml:space="preserve"> </v>
      </c>
      <c r="AG542" s="225"/>
      <c r="AH542" s="252"/>
    </row>
    <row r="543" spans="1:34" s="146" customFormat="1" ht="78.75" customHeight="1">
      <c r="A543" s="195"/>
      <c r="B543" s="196"/>
      <c r="C543" s="197" t="s">
        <v>341</v>
      </c>
      <c r="D543" s="193" t="s">
        <v>342</v>
      </c>
      <c r="E543" s="193"/>
      <c r="F543" s="193"/>
      <c r="G543" s="193"/>
      <c r="H543" s="193"/>
      <c r="I543" s="204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4"/>
      <c r="W543" s="199"/>
      <c r="X543" s="199"/>
      <c r="Y543" s="199"/>
      <c r="Z543" s="199"/>
      <c r="AA543" s="199"/>
      <c r="AB543" s="223"/>
      <c r="AC543" s="261"/>
      <c r="AD543" s="259" t="str">
        <f>+IF(AE543=""," ",VLOOKUP(AE543,'PLAN DE CUENTAS FINAL BI'!$K:$L,2,FALSE))</f>
        <v xml:space="preserve"> </v>
      </c>
      <c r="AE543" s="224"/>
      <c r="AF543" s="259" t="str">
        <f>+IF(AG543=""," ",VLOOKUP(AG543,Listas!$E$3:$F$12,2,FALSE))</f>
        <v xml:space="preserve"> </v>
      </c>
      <c r="AG543" s="225"/>
      <c r="AH543" s="252"/>
    </row>
    <row r="544" spans="1:34" s="146" customFormat="1" ht="78.75" customHeight="1">
      <c r="A544" s="195"/>
      <c r="B544" s="196"/>
      <c r="C544" s="197" t="s">
        <v>341</v>
      </c>
      <c r="D544" s="193" t="s">
        <v>342</v>
      </c>
      <c r="E544" s="193"/>
      <c r="F544" s="193"/>
      <c r="G544" s="193"/>
      <c r="H544" s="193"/>
      <c r="I544" s="204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4"/>
      <c r="W544" s="199"/>
      <c r="X544" s="199"/>
      <c r="Y544" s="199"/>
      <c r="Z544" s="199"/>
      <c r="AA544" s="199"/>
      <c r="AB544" s="223"/>
      <c r="AC544" s="261"/>
      <c r="AD544" s="259" t="str">
        <f>+IF(AE544=""," ",VLOOKUP(AE544,'PLAN DE CUENTAS FINAL BI'!$K:$L,2,FALSE))</f>
        <v xml:space="preserve"> </v>
      </c>
      <c r="AE544" s="224"/>
      <c r="AF544" s="259" t="str">
        <f>+IF(AG544=""," ",VLOOKUP(AG544,Listas!$E$3:$F$12,2,FALSE))</f>
        <v xml:space="preserve"> </v>
      </c>
      <c r="AG544" s="225"/>
      <c r="AH544" s="252"/>
    </row>
    <row r="545" spans="1:34" s="146" customFormat="1" ht="78.75" customHeight="1">
      <c r="A545" s="195"/>
      <c r="B545" s="196"/>
      <c r="C545" s="197" t="s">
        <v>341</v>
      </c>
      <c r="D545" s="193" t="s">
        <v>342</v>
      </c>
      <c r="E545" s="193"/>
      <c r="F545" s="193"/>
      <c r="G545" s="193"/>
      <c r="H545" s="193"/>
      <c r="I545" s="204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4"/>
      <c r="W545" s="199"/>
      <c r="X545" s="199"/>
      <c r="Y545" s="199"/>
      <c r="Z545" s="199"/>
      <c r="AA545" s="199"/>
      <c r="AB545" s="223"/>
      <c r="AC545" s="261"/>
      <c r="AD545" s="259" t="str">
        <f>+IF(AE545=""," ",VLOOKUP(AE545,'PLAN DE CUENTAS FINAL BI'!$K:$L,2,FALSE))</f>
        <v xml:space="preserve"> </v>
      </c>
      <c r="AE545" s="224"/>
      <c r="AF545" s="259" t="str">
        <f>+IF(AG545=""," ",VLOOKUP(AG545,Listas!$E$3:$F$12,2,FALSE))</f>
        <v xml:space="preserve"> </v>
      </c>
      <c r="AG545" s="225"/>
      <c r="AH545" s="252"/>
    </row>
    <row r="546" spans="1:34" s="146" customFormat="1" ht="78.75" customHeight="1">
      <c r="A546" s="195"/>
      <c r="B546" s="196"/>
      <c r="C546" s="197" t="s">
        <v>341</v>
      </c>
      <c r="D546" s="193" t="s">
        <v>342</v>
      </c>
      <c r="E546" s="193"/>
      <c r="F546" s="193"/>
      <c r="G546" s="193"/>
      <c r="H546" s="193"/>
      <c r="I546" s="204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4"/>
      <c r="W546" s="199"/>
      <c r="X546" s="199"/>
      <c r="Y546" s="199"/>
      <c r="Z546" s="199"/>
      <c r="AA546" s="199"/>
      <c r="AB546" s="223"/>
      <c r="AC546" s="261"/>
      <c r="AD546" s="259" t="str">
        <f>+IF(AE546=""," ",VLOOKUP(AE546,'PLAN DE CUENTAS FINAL BI'!$K:$L,2,FALSE))</f>
        <v xml:space="preserve"> </v>
      </c>
      <c r="AE546" s="224"/>
      <c r="AF546" s="259" t="str">
        <f>+IF(AG546=""," ",VLOOKUP(AG546,Listas!$E$3:$F$12,2,FALSE))</f>
        <v xml:space="preserve"> </v>
      </c>
      <c r="AG546" s="225"/>
      <c r="AH546" s="252"/>
    </row>
    <row r="547" spans="1:34" s="146" customFormat="1" ht="78.75" customHeight="1">
      <c r="A547" s="195"/>
      <c r="B547" s="196"/>
      <c r="C547" s="197" t="s">
        <v>341</v>
      </c>
      <c r="D547" s="193" t="s">
        <v>342</v>
      </c>
      <c r="E547" s="193"/>
      <c r="F547" s="193"/>
      <c r="G547" s="193"/>
      <c r="H547" s="193"/>
      <c r="I547" s="204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4"/>
      <c r="W547" s="199"/>
      <c r="X547" s="199"/>
      <c r="Y547" s="199"/>
      <c r="Z547" s="199"/>
      <c r="AA547" s="199"/>
      <c r="AB547" s="223"/>
      <c r="AC547" s="261"/>
      <c r="AD547" s="259" t="str">
        <f>+IF(AE547=""," ",VLOOKUP(AE547,'PLAN DE CUENTAS FINAL BI'!$K:$L,2,FALSE))</f>
        <v xml:space="preserve"> </v>
      </c>
      <c r="AE547" s="224"/>
      <c r="AF547" s="259" t="str">
        <f>+IF(AG547=""," ",VLOOKUP(AG547,Listas!$E$3:$F$12,2,FALSE))</f>
        <v xml:space="preserve"> </v>
      </c>
      <c r="AG547" s="225"/>
      <c r="AH547" s="252"/>
    </row>
    <row r="548" spans="1:34" s="146" customFormat="1" ht="78.75" customHeight="1">
      <c r="A548" s="195"/>
      <c r="B548" s="196"/>
      <c r="C548" s="197" t="s">
        <v>341</v>
      </c>
      <c r="D548" s="193" t="s">
        <v>342</v>
      </c>
      <c r="E548" s="193"/>
      <c r="F548" s="193"/>
      <c r="G548" s="193"/>
      <c r="H548" s="193"/>
      <c r="I548" s="204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4"/>
      <c r="W548" s="199"/>
      <c r="X548" s="199"/>
      <c r="Y548" s="199"/>
      <c r="Z548" s="199"/>
      <c r="AA548" s="199"/>
      <c r="AB548" s="223"/>
      <c r="AC548" s="261"/>
      <c r="AD548" s="259" t="str">
        <f>+IF(AE548=""," ",VLOOKUP(AE548,'PLAN DE CUENTAS FINAL BI'!$K:$L,2,FALSE))</f>
        <v xml:space="preserve"> </v>
      </c>
      <c r="AE548" s="224"/>
      <c r="AF548" s="259" t="str">
        <f>+IF(AG548=""," ",VLOOKUP(AG548,Listas!$E$3:$F$12,2,FALSE))</f>
        <v xml:space="preserve"> </v>
      </c>
      <c r="AG548" s="225"/>
      <c r="AH548" s="252"/>
    </row>
    <row r="549" spans="1:34" s="146" customFormat="1" ht="78.75" customHeight="1">
      <c r="A549" s="195"/>
      <c r="B549" s="196"/>
      <c r="C549" s="197" t="s">
        <v>341</v>
      </c>
      <c r="D549" s="193" t="s">
        <v>342</v>
      </c>
      <c r="E549" s="193"/>
      <c r="F549" s="193"/>
      <c r="G549" s="193"/>
      <c r="H549" s="193"/>
      <c r="I549" s="204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4"/>
      <c r="W549" s="199"/>
      <c r="X549" s="199"/>
      <c r="Y549" s="199"/>
      <c r="Z549" s="199"/>
      <c r="AA549" s="199"/>
      <c r="AB549" s="223"/>
      <c r="AC549" s="261"/>
      <c r="AD549" s="259" t="str">
        <f>+IF(AE549=""," ",VLOOKUP(AE549,'PLAN DE CUENTAS FINAL BI'!$K:$L,2,FALSE))</f>
        <v xml:space="preserve"> </v>
      </c>
      <c r="AE549" s="224"/>
      <c r="AF549" s="259" t="str">
        <f>+IF(AG549=""," ",VLOOKUP(AG549,Listas!$E$3:$F$12,2,FALSE))</f>
        <v xml:space="preserve"> </v>
      </c>
      <c r="AG549" s="225"/>
      <c r="AH549" s="252"/>
    </row>
    <row r="550" spans="1:34" s="146" customFormat="1" ht="78.75" customHeight="1">
      <c r="A550" s="195"/>
      <c r="B550" s="196"/>
      <c r="C550" s="197" t="s">
        <v>341</v>
      </c>
      <c r="D550" s="193" t="s">
        <v>342</v>
      </c>
      <c r="E550" s="193"/>
      <c r="F550" s="193"/>
      <c r="G550" s="193"/>
      <c r="H550" s="193"/>
      <c r="I550" s="204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4"/>
      <c r="W550" s="199"/>
      <c r="X550" s="199"/>
      <c r="Y550" s="199"/>
      <c r="Z550" s="199"/>
      <c r="AA550" s="199"/>
      <c r="AB550" s="223"/>
      <c r="AC550" s="261"/>
      <c r="AD550" s="259" t="str">
        <f>+IF(AE550=""," ",VLOOKUP(AE550,'PLAN DE CUENTAS FINAL BI'!$K:$L,2,FALSE))</f>
        <v xml:space="preserve"> </v>
      </c>
      <c r="AE550" s="224"/>
      <c r="AF550" s="259" t="str">
        <f>+IF(AG550=""," ",VLOOKUP(AG550,Listas!$E$3:$F$12,2,FALSE))</f>
        <v xml:space="preserve"> </v>
      </c>
      <c r="AG550" s="225"/>
      <c r="AH550" s="252"/>
    </row>
    <row r="551" spans="1:34" s="146" customFormat="1" ht="78.75" customHeight="1">
      <c r="A551" s="195"/>
      <c r="B551" s="196"/>
      <c r="C551" s="197" t="s">
        <v>341</v>
      </c>
      <c r="D551" s="193" t="s">
        <v>342</v>
      </c>
      <c r="E551" s="193"/>
      <c r="F551" s="193"/>
      <c r="G551" s="193"/>
      <c r="H551" s="193"/>
      <c r="I551" s="204"/>
      <c r="J551" s="200"/>
      <c r="K551" s="200"/>
      <c r="L551" s="200"/>
      <c r="M551" s="200"/>
      <c r="N551" s="200"/>
      <c r="O551" s="200"/>
      <c r="P551" s="200"/>
      <c r="Q551" s="200"/>
      <c r="R551" s="200"/>
      <c r="S551" s="200"/>
      <c r="T551" s="200"/>
      <c r="U551" s="200"/>
      <c r="V551" s="204"/>
      <c r="W551" s="199"/>
      <c r="X551" s="199"/>
      <c r="Y551" s="199"/>
      <c r="Z551" s="199"/>
      <c r="AA551" s="199"/>
      <c r="AB551" s="223"/>
      <c r="AC551" s="261"/>
      <c r="AD551" s="259" t="str">
        <f>+IF(AE551=""," ",VLOOKUP(AE551,'PLAN DE CUENTAS FINAL BI'!$K:$L,2,FALSE))</f>
        <v xml:space="preserve"> </v>
      </c>
      <c r="AE551" s="224"/>
      <c r="AF551" s="259" t="str">
        <f>+IF(AG551=""," ",VLOOKUP(AG551,Listas!$E$3:$F$12,2,FALSE))</f>
        <v xml:space="preserve"> </v>
      </c>
      <c r="AG551" s="225"/>
      <c r="AH551" s="252"/>
    </row>
    <row r="552" spans="1:34" s="146" customFormat="1" ht="78.75" customHeight="1">
      <c r="A552" s="195"/>
      <c r="B552" s="196"/>
      <c r="C552" s="197" t="s">
        <v>341</v>
      </c>
      <c r="D552" s="193" t="s">
        <v>342</v>
      </c>
      <c r="E552" s="193"/>
      <c r="F552" s="193"/>
      <c r="G552" s="193"/>
      <c r="H552" s="193"/>
      <c r="I552" s="204"/>
      <c r="J552" s="200"/>
      <c r="K552" s="200"/>
      <c r="L552" s="200"/>
      <c r="M552" s="200"/>
      <c r="N552" s="200"/>
      <c r="O552" s="200"/>
      <c r="P552" s="200"/>
      <c r="Q552" s="200"/>
      <c r="R552" s="200"/>
      <c r="S552" s="200"/>
      <c r="T552" s="200"/>
      <c r="U552" s="200"/>
      <c r="V552" s="204"/>
      <c r="W552" s="199"/>
      <c r="X552" s="199"/>
      <c r="Y552" s="199"/>
      <c r="Z552" s="199"/>
      <c r="AA552" s="199"/>
      <c r="AB552" s="223"/>
      <c r="AC552" s="261"/>
      <c r="AD552" s="259" t="str">
        <f>+IF(AE552=""," ",VLOOKUP(AE552,'PLAN DE CUENTAS FINAL BI'!$K:$L,2,FALSE))</f>
        <v xml:space="preserve"> </v>
      </c>
      <c r="AE552" s="224"/>
      <c r="AF552" s="259" t="str">
        <f>+IF(AG552=""," ",VLOOKUP(AG552,Listas!$E$3:$F$12,2,FALSE))</f>
        <v xml:space="preserve"> </v>
      </c>
      <c r="AG552" s="225"/>
      <c r="AH552" s="252"/>
    </row>
    <row r="553" spans="1:34" s="146" customFormat="1" ht="78.75" customHeight="1">
      <c r="A553" s="195"/>
      <c r="B553" s="196"/>
      <c r="C553" s="197" t="s">
        <v>341</v>
      </c>
      <c r="D553" s="193" t="s">
        <v>342</v>
      </c>
      <c r="E553" s="193"/>
      <c r="F553" s="193"/>
      <c r="G553" s="193"/>
      <c r="H553" s="193"/>
      <c r="I553" s="204"/>
      <c r="J553" s="200"/>
      <c r="K553" s="200"/>
      <c r="L553" s="200"/>
      <c r="M553" s="200"/>
      <c r="N553" s="200"/>
      <c r="O553" s="200"/>
      <c r="P553" s="200"/>
      <c r="Q553" s="200"/>
      <c r="R553" s="200"/>
      <c r="S553" s="200"/>
      <c r="T553" s="200"/>
      <c r="U553" s="200"/>
      <c r="V553" s="204"/>
      <c r="W553" s="199"/>
      <c r="X553" s="199"/>
      <c r="Y553" s="199"/>
      <c r="Z553" s="199"/>
      <c r="AA553" s="199"/>
      <c r="AB553" s="223"/>
      <c r="AC553" s="261"/>
      <c r="AD553" s="259" t="str">
        <f>+IF(AE553=""," ",VLOOKUP(AE553,'PLAN DE CUENTAS FINAL BI'!$K:$L,2,FALSE))</f>
        <v xml:space="preserve"> </v>
      </c>
      <c r="AE553" s="224"/>
      <c r="AF553" s="259" t="str">
        <f>+IF(AG553=""," ",VLOOKUP(AG553,Listas!$E$3:$F$12,2,FALSE))</f>
        <v xml:space="preserve"> </v>
      </c>
      <c r="AG553" s="225"/>
      <c r="AH553" s="252"/>
    </row>
    <row r="554" spans="1:34" s="146" customFormat="1" ht="78.75" customHeight="1">
      <c r="A554" s="195"/>
      <c r="B554" s="196"/>
      <c r="C554" s="197" t="s">
        <v>341</v>
      </c>
      <c r="D554" s="193" t="s">
        <v>342</v>
      </c>
      <c r="E554" s="193"/>
      <c r="F554" s="193"/>
      <c r="G554" s="193"/>
      <c r="H554" s="193"/>
      <c r="I554" s="204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4"/>
      <c r="W554" s="199"/>
      <c r="X554" s="199"/>
      <c r="Y554" s="199"/>
      <c r="Z554" s="199"/>
      <c r="AA554" s="199"/>
      <c r="AB554" s="223"/>
      <c r="AC554" s="261"/>
      <c r="AD554" s="259" t="str">
        <f>+IF(AE554=""," ",VLOOKUP(AE554,'PLAN DE CUENTAS FINAL BI'!$K:$L,2,FALSE))</f>
        <v xml:space="preserve"> </v>
      </c>
      <c r="AE554" s="224"/>
      <c r="AF554" s="259" t="str">
        <f>+IF(AG554=""," ",VLOOKUP(AG554,Listas!$E$3:$F$12,2,FALSE))</f>
        <v xml:space="preserve"> </v>
      </c>
      <c r="AG554" s="225"/>
      <c r="AH554" s="252"/>
    </row>
    <row r="555" spans="1:34" s="146" customFormat="1" ht="78.75" customHeight="1">
      <c r="A555" s="195"/>
      <c r="B555" s="196"/>
      <c r="C555" s="197" t="s">
        <v>341</v>
      </c>
      <c r="D555" s="193" t="s">
        <v>342</v>
      </c>
      <c r="E555" s="193"/>
      <c r="F555" s="193"/>
      <c r="G555" s="193"/>
      <c r="H555" s="193"/>
      <c r="I555" s="204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4"/>
      <c r="W555" s="199"/>
      <c r="X555" s="199"/>
      <c r="Y555" s="199"/>
      <c r="Z555" s="199"/>
      <c r="AA555" s="199"/>
      <c r="AB555" s="223"/>
      <c r="AC555" s="261"/>
      <c r="AD555" s="259" t="str">
        <f>+IF(AE555=""," ",VLOOKUP(AE555,'PLAN DE CUENTAS FINAL BI'!$K:$L,2,FALSE))</f>
        <v xml:space="preserve"> </v>
      </c>
      <c r="AE555" s="224"/>
      <c r="AF555" s="259" t="str">
        <f>+IF(AG555=""," ",VLOOKUP(AG555,Listas!$E$3:$F$12,2,FALSE))</f>
        <v xml:space="preserve"> </v>
      </c>
      <c r="AG555" s="225"/>
      <c r="AH555" s="252"/>
    </row>
    <row r="556" spans="1:34" s="146" customFormat="1" ht="78.75" customHeight="1">
      <c r="A556" s="195"/>
      <c r="B556" s="196"/>
      <c r="C556" s="197" t="s">
        <v>343</v>
      </c>
      <c r="D556" s="193" t="s">
        <v>344</v>
      </c>
      <c r="E556" s="193"/>
      <c r="F556" s="193"/>
      <c r="G556" s="193"/>
      <c r="H556" s="193"/>
      <c r="I556" s="204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4"/>
      <c r="W556" s="199"/>
      <c r="X556" s="199"/>
      <c r="Y556" s="199"/>
      <c r="Z556" s="199"/>
      <c r="AA556" s="199"/>
      <c r="AB556" s="223"/>
      <c r="AC556" s="261"/>
      <c r="AD556" s="259" t="str">
        <f>+IF(AE556=""," ",VLOOKUP(AE556,'PLAN DE CUENTAS FINAL BI'!$K:$L,2,FALSE))</f>
        <v xml:space="preserve"> </v>
      </c>
      <c r="AE556" s="224"/>
      <c r="AF556" s="259" t="str">
        <f>+IF(AG556=""," ",VLOOKUP(AG556,Listas!$E$3:$F$12,2,FALSE))</f>
        <v xml:space="preserve"> </v>
      </c>
      <c r="AG556" s="225"/>
      <c r="AH556" s="252"/>
    </row>
    <row r="557" spans="1:34" s="146" customFormat="1" ht="78.75" customHeight="1">
      <c r="A557" s="195"/>
      <c r="B557" s="196"/>
      <c r="C557" s="197" t="s">
        <v>343</v>
      </c>
      <c r="D557" s="193" t="s">
        <v>345</v>
      </c>
      <c r="E557" s="193"/>
      <c r="F557" s="193"/>
      <c r="G557" s="193"/>
      <c r="H557" s="193"/>
      <c r="I557" s="204"/>
      <c r="J557" s="200"/>
      <c r="K557" s="200"/>
      <c r="L557" s="200"/>
      <c r="M557" s="200"/>
      <c r="N557" s="200"/>
      <c r="O557" s="200"/>
      <c r="P557" s="200"/>
      <c r="Q557" s="200"/>
      <c r="R557" s="200"/>
      <c r="S557" s="200"/>
      <c r="T557" s="200"/>
      <c r="U557" s="200"/>
      <c r="V557" s="204"/>
      <c r="W557" s="199"/>
      <c r="X557" s="199"/>
      <c r="Y557" s="199"/>
      <c r="Z557" s="199"/>
      <c r="AA557" s="199"/>
      <c r="AB557" s="223"/>
      <c r="AC557" s="261"/>
      <c r="AD557" s="259" t="str">
        <f>+IF(AE557=""," ",VLOOKUP(AE557,'PLAN DE CUENTAS FINAL BI'!$K:$L,2,FALSE))</f>
        <v xml:space="preserve"> </v>
      </c>
      <c r="AE557" s="224"/>
      <c r="AF557" s="259" t="str">
        <f>+IF(AG557=""," ",VLOOKUP(AG557,Listas!$E$3:$F$12,2,FALSE))</f>
        <v xml:space="preserve"> </v>
      </c>
      <c r="AG557" s="225"/>
      <c r="AH557" s="252"/>
    </row>
    <row r="558" spans="1:34" s="146" customFormat="1" ht="78.75" customHeight="1">
      <c r="A558" s="195"/>
      <c r="B558" s="196"/>
      <c r="C558" s="197" t="s">
        <v>343</v>
      </c>
      <c r="D558" s="193" t="s">
        <v>345</v>
      </c>
      <c r="E558" s="193"/>
      <c r="F558" s="193"/>
      <c r="G558" s="193"/>
      <c r="H558" s="193"/>
      <c r="I558" s="204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4"/>
      <c r="W558" s="199"/>
      <c r="X558" s="199"/>
      <c r="Y558" s="199"/>
      <c r="Z558" s="199"/>
      <c r="AA558" s="199"/>
      <c r="AB558" s="223"/>
      <c r="AC558" s="261"/>
      <c r="AD558" s="259" t="str">
        <f>+IF(AE558=""," ",VLOOKUP(AE558,'PLAN DE CUENTAS FINAL BI'!$K:$L,2,FALSE))</f>
        <v xml:space="preserve"> </v>
      </c>
      <c r="AE558" s="224"/>
      <c r="AF558" s="259" t="str">
        <f>+IF(AG558=""," ",VLOOKUP(AG558,Listas!$E$3:$F$12,2,FALSE))</f>
        <v xml:space="preserve"> </v>
      </c>
      <c r="AG558" s="225"/>
      <c r="AH558" s="252"/>
    </row>
    <row r="559" spans="1:34" s="146" customFormat="1" ht="78.75" customHeight="1">
      <c r="A559" s="195"/>
      <c r="B559" s="196"/>
      <c r="C559" s="197" t="s">
        <v>343</v>
      </c>
      <c r="D559" s="193" t="s">
        <v>345</v>
      </c>
      <c r="E559" s="193"/>
      <c r="F559" s="193"/>
      <c r="G559" s="193"/>
      <c r="H559" s="193"/>
      <c r="I559" s="204"/>
      <c r="J559" s="200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4"/>
      <c r="W559" s="199"/>
      <c r="X559" s="199"/>
      <c r="Y559" s="199"/>
      <c r="Z559" s="199"/>
      <c r="AA559" s="199"/>
      <c r="AB559" s="223"/>
      <c r="AC559" s="261"/>
      <c r="AD559" s="259" t="str">
        <f>+IF(AE559=""," ",VLOOKUP(AE559,'PLAN DE CUENTAS FINAL BI'!$K:$L,2,FALSE))</f>
        <v xml:space="preserve"> </v>
      </c>
      <c r="AE559" s="224"/>
      <c r="AF559" s="259" t="str">
        <f>+IF(AG559=""," ",VLOOKUP(AG559,Listas!$E$3:$F$12,2,FALSE))</f>
        <v xml:space="preserve"> </v>
      </c>
      <c r="AG559" s="225"/>
      <c r="AH559" s="252"/>
    </row>
    <row r="560" spans="1:34" s="146" customFormat="1" ht="78.75" customHeight="1">
      <c r="A560" s="195"/>
      <c r="B560" s="196"/>
      <c r="C560" s="197" t="s">
        <v>343</v>
      </c>
      <c r="D560" s="193" t="s">
        <v>345</v>
      </c>
      <c r="E560" s="193"/>
      <c r="F560" s="193"/>
      <c r="G560" s="193"/>
      <c r="H560" s="193"/>
      <c r="I560" s="204"/>
      <c r="J560" s="200"/>
      <c r="K560" s="200"/>
      <c r="L560" s="200"/>
      <c r="M560" s="200"/>
      <c r="N560" s="200"/>
      <c r="O560" s="200"/>
      <c r="P560" s="200"/>
      <c r="Q560" s="200"/>
      <c r="R560" s="200"/>
      <c r="S560" s="200"/>
      <c r="T560" s="200"/>
      <c r="U560" s="200"/>
      <c r="V560" s="204"/>
      <c r="W560" s="199"/>
      <c r="X560" s="199"/>
      <c r="Y560" s="199"/>
      <c r="Z560" s="199"/>
      <c r="AA560" s="199"/>
      <c r="AB560" s="223"/>
      <c r="AC560" s="261"/>
      <c r="AD560" s="259" t="str">
        <f>+IF(AE560=""," ",VLOOKUP(AE560,'PLAN DE CUENTAS FINAL BI'!$K:$L,2,FALSE))</f>
        <v xml:space="preserve"> </v>
      </c>
      <c r="AE560" s="224"/>
      <c r="AF560" s="259" t="str">
        <f>+IF(AG560=""," ",VLOOKUP(AG560,Listas!$E$3:$F$12,2,FALSE))</f>
        <v xml:space="preserve"> </v>
      </c>
      <c r="AG560" s="225"/>
      <c r="AH560" s="252"/>
    </row>
    <row r="561" spans="1:34" s="146" customFormat="1" ht="78.75" customHeight="1">
      <c r="A561" s="195"/>
      <c r="B561" s="196"/>
      <c r="C561" s="197" t="s">
        <v>343</v>
      </c>
      <c r="D561" s="193" t="s">
        <v>345</v>
      </c>
      <c r="E561" s="193"/>
      <c r="F561" s="193"/>
      <c r="G561" s="193"/>
      <c r="H561" s="193"/>
      <c r="I561" s="204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4"/>
      <c r="W561" s="199"/>
      <c r="X561" s="199"/>
      <c r="Y561" s="199"/>
      <c r="Z561" s="199"/>
      <c r="AA561" s="199"/>
      <c r="AB561" s="223"/>
      <c r="AC561" s="261"/>
      <c r="AD561" s="259" t="str">
        <f>+IF(AE561=""," ",VLOOKUP(AE561,'PLAN DE CUENTAS FINAL BI'!$K:$L,2,FALSE))</f>
        <v xml:space="preserve"> </v>
      </c>
      <c r="AE561" s="224"/>
      <c r="AF561" s="259" t="str">
        <f>+IF(AG561=""," ",VLOOKUP(AG561,Listas!$E$3:$F$12,2,FALSE))</f>
        <v xml:space="preserve"> </v>
      </c>
      <c r="AG561" s="225"/>
      <c r="AH561" s="252"/>
    </row>
    <row r="562" spans="1:34" s="146" customFormat="1" ht="78.75" customHeight="1">
      <c r="A562" s="195"/>
      <c r="B562" s="196"/>
      <c r="C562" s="197" t="s">
        <v>343</v>
      </c>
      <c r="D562" s="193" t="s">
        <v>345</v>
      </c>
      <c r="E562" s="193"/>
      <c r="F562" s="193"/>
      <c r="G562" s="193"/>
      <c r="H562" s="193"/>
      <c r="I562" s="204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4"/>
      <c r="W562" s="199"/>
      <c r="X562" s="199"/>
      <c r="Y562" s="199"/>
      <c r="Z562" s="199"/>
      <c r="AA562" s="199"/>
      <c r="AB562" s="223"/>
      <c r="AC562" s="261"/>
      <c r="AD562" s="259" t="str">
        <f>+IF(AE562=""," ",VLOOKUP(AE562,'PLAN DE CUENTAS FINAL BI'!$K:$L,2,FALSE))</f>
        <v xml:space="preserve"> </v>
      </c>
      <c r="AE562" s="224"/>
      <c r="AF562" s="259" t="str">
        <f>+IF(AG562=""," ",VLOOKUP(AG562,Listas!$E$3:$F$12,2,FALSE))</f>
        <v xml:space="preserve"> </v>
      </c>
      <c r="AG562" s="225"/>
      <c r="AH562" s="252"/>
    </row>
    <row r="563" spans="1:34" s="146" customFormat="1" ht="78.75" customHeight="1">
      <c r="A563" s="195"/>
      <c r="B563" s="196"/>
      <c r="C563" s="197" t="s">
        <v>343</v>
      </c>
      <c r="D563" s="193" t="s">
        <v>345</v>
      </c>
      <c r="E563" s="193"/>
      <c r="F563" s="193"/>
      <c r="G563" s="193"/>
      <c r="H563" s="193"/>
      <c r="I563" s="204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4"/>
      <c r="W563" s="199"/>
      <c r="X563" s="199"/>
      <c r="Y563" s="199"/>
      <c r="Z563" s="199"/>
      <c r="AA563" s="199"/>
      <c r="AB563" s="223"/>
      <c r="AC563" s="261"/>
      <c r="AD563" s="259" t="str">
        <f>+IF(AE563=""," ",VLOOKUP(AE563,'PLAN DE CUENTAS FINAL BI'!$K:$L,2,FALSE))</f>
        <v xml:space="preserve"> </v>
      </c>
      <c r="AE563" s="224"/>
      <c r="AF563" s="259" t="str">
        <f>+IF(AG563=""," ",VLOOKUP(AG563,Listas!$E$3:$F$12,2,FALSE))</f>
        <v xml:space="preserve"> </v>
      </c>
      <c r="AG563" s="225"/>
      <c r="AH563" s="252"/>
    </row>
    <row r="564" spans="1:34" s="146" customFormat="1" ht="78.75" customHeight="1">
      <c r="A564" s="195"/>
      <c r="B564" s="196"/>
      <c r="C564" s="197" t="s">
        <v>343</v>
      </c>
      <c r="D564" s="193" t="s">
        <v>345</v>
      </c>
      <c r="E564" s="193"/>
      <c r="F564" s="193"/>
      <c r="G564" s="193"/>
      <c r="H564" s="193"/>
      <c r="I564" s="204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4"/>
      <c r="W564" s="199"/>
      <c r="X564" s="199"/>
      <c r="Y564" s="199"/>
      <c r="Z564" s="199"/>
      <c r="AA564" s="199"/>
      <c r="AB564" s="223"/>
      <c r="AC564" s="261"/>
      <c r="AD564" s="259" t="str">
        <f>+IF(AE564=""," ",VLOOKUP(AE564,'PLAN DE CUENTAS FINAL BI'!$K:$L,2,FALSE))</f>
        <v xml:space="preserve"> </v>
      </c>
      <c r="AE564" s="224"/>
      <c r="AF564" s="259" t="str">
        <f>+IF(AG564=""," ",VLOOKUP(AG564,Listas!$E$3:$F$12,2,FALSE))</f>
        <v xml:space="preserve"> </v>
      </c>
      <c r="AG564" s="225"/>
      <c r="AH564" s="252"/>
    </row>
    <row r="565" spans="1:34" s="146" customFormat="1" ht="78.75" customHeight="1">
      <c r="A565" s="195"/>
      <c r="B565" s="196"/>
      <c r="C565" s="197" t="s">
        <v>343</v>
      </c>
      <c r="D565" s="193" t="s">
        <v>345</v>
      </c>
      <c r="E565" s="193"/>
      <c r="F565" s="193"/>
      <c r="G565" s="193"/>
      <c r="H565" s="193"/>
      <c r="I565" s="204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4"/>
      <c r="W565" s="199"/>
      <c r="X565" s="199"/>
      <c r="Y565" s="199"/>
      <c r="Z565" s="199"/>
      <c r="AA565" s="199"/>
      <c r="AB565" s="223"/>
      <c r="AC565" s="261"/>
      <c r="AD565" s="259" t="str">
        <f>+IF(AE565=""," ",VLOOKUP(AE565,'PLAN DE CUENTAS FINAL BI'!$K:$L,2,FALSE))</f>
        <v xml:space="preserve"> </v>
      </c>
      <c r="AE565" s="224"/>
      <c r="AF565" s="259" t="str">
        <f>+IF(AG565=""," ",VLOOKUP(AG565,Listas!$E$3:$F$12,2,FALSE))</f>
        <v xml:space="preserve"> </v>
      </c>
      <c r="AG565" s="225"/>
      <c r="AH565" s="252"/>
    </row>
    <row r="566" spans="1:34" s="146" customFormat="1" ht="78.75" customHeight="1">
      <c r="A566" s="195"/>
      <c r="B566" s="196"/>
      <c r="C566" s="197" t="s">
        <v>343</v>
      </c>
      <c r="D566" s="193" t="s">
        <v>345</v>
      </c>
      <c r="E566" s="193"/>
      <c r="F566" s="193"/>
      <c r="G566" s="193"/>
      <c r="H566" s="193"/>
      <c r="I566" s="204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4"/>
      <c r="W566" s="199"/>
      <c r="X566" s="199"/>
      <c r="Y566" s="199"/>
      <c r="Z566" s="199"/>
      <c r="AA566" s="199"/>
      <c r="AB566" s="223"/>
      <c r="AC566" s="261"/>
      <c r="AD566" s="259" t="str">
        <f>+IF(AE566=""," ",VLOOKUP(AE566,'PLAN DE CUENTAS FINAL BI'!$K:$L,2,FALSE))</f>
        <v xml:space="preserve"> </v>
      </c>
      <c r="AE566" s="224"/>
      <c r="AF566" s="259" t="str">
        <f>+IF(AG566=""," ",VLOOKUP(AG566,Listas!$E$3:$F$12,2,FALSE))</f>
        <v xml:space="preserve"> </v>
      </c>
      <c r="AG566" s="225"/>
      <c r="AH566" s="252"/>
    </row>
    <row r="567" spans="1:34" s="146" customFormat="1" ht="78.75" customHeight="1">
      <c r="A567" s="195"/>
      <c r="B567" s="196"/>
      <c r="C567" s="197" t="s">
        <v>343</v>
      </c>
      <c r="D567" s="193" t="s">
        <v>345</v>
      </c>
      <c r="E567" s="193"/>
      <c r="F567" s="193"/>
      <c r="G567" s="193"/>
      <c r="H567" s="193"/>
      <c r="I567" s="204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4"/>
      <c r="W567" s="199"/>
      <c r="X567" s="199"/>
      <c r="Y567" s="199"/>
      <c r="Z567" s="199"/>
      <c r="AA567" s="199"/>
      <c r="AB567" s="223"/>
      <c r="AC567" s="261"/>
      <c r="AD567" s="259" t="str">
        <f>+IF(AE567=""," ",VLOOKUP(AE567,'PLAN DE CUENTAS FINAL BI'!$K:$L,2,FALSE))</f>
        <v xml:space="preserve"> </v>
      </c>
      <c r="AE567" s="224"/>
      <c r="AF567" s="259" t="str">
        <f>+IF(AG567=""," ",VLOOKUP(AG567,Listas!$E$3:$F$12,2,FALSE))</f>
        <v xml:space="preserve"> </v>
      </c>
      <c r="AG567" s="225"/>
      <c r="AH567" s="252"/>
    </row>
    <row r="568" spans="1:34" s="146" customFormat="1" ht="78.75" customHeight="1">
      <c r="A568" s="195"/>
      <c r="B568" s="196"/>
      <c r="C568" s="197" t="s">
        <v>343</v>
      </c>
      <c r="D568" s="193" t="s">
        <v>345</v>
      </c>
      <c r="E568" s="193"/>
      <c r="F568" s="193"/>
      <c r="G568" s="193"/>
      <c r="H568" s="193"/>
      <c r="I568" s="204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4"/>
      <c r="W568" s="199"/>
      <c r="X568" s="199"/>
      <c r="Y568" s="199"/>
      <c r="Z568" s="199"/>
      <c r="AA568" s="199"/>
      <c r="AB568" s="223"/>
      <c r="AC568" s="261"/>
      <c r="AD568" s="259" t="str">
        <f>+IF(AE568=""," ",VLOOKUP(AE568,'PLAN DE CUENTAS FINAL BI'!$K:$L,2,FALSE))</f>
        <v xml:space="preserve"> </v>
      </c>
      <c r="AE568" s="224"/>
      <c r="AF568" s="259" t="str">
        <f>+IF(AG568=""," ",VLOOKUP(AG568,Listas!$E$3:$F$12,2,FALSE))</f>
        <v xml:space="preserve"> </v>
      </c>
      <c r="AG568" s="225"/>
      <c r="AH568" s="252"/>
    </row>
    <row r="569" spans="1:34" s="146" customFormat="1" ht="78.75" customHeight="1">
      <c r="A569" s="195"/>
      <c r="B569" s="196"/>
      <c r="C569" s="197" t="s">
        <v>343</v>
      </c>
      <c r="D569" s="193" t="s">
        <v>345</v>
      </c>
      <c r="E569" s="193"/>
      <c r="F569" s="193"/>
      <c r="G569" s="193"/>
      <c r="H569" s="193"/>
      <c r="I569" s="204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4"/>
      <c r="W569" s="199"/>
      <c r="X569" s="199"/>
      <c r="Y569" s="199"/>
      <c r="Z569" s="199"/>
      <c r="AA569" s="199"/>
      <c r="AB569" s="223"/>
      <c r="AC569" s="261"/>
      <c r="AD569" s="259" t="str">
        <f>+IF(AE569=""," ",VLOOKUP(AE569,'PLAN DE CUENTAS FINAL BI'!$K:$L,2,FALSE))</f>
        <v xml:space="preserve"> </v>
      </c>
      <c r="AE569" s="224"/>
      <c r="AF569" s="259" t="str">
        <f>+IF(AG569=""," ",VLOOKUP(AG569,Listas!$E$3:$F$12,2,FALSE))</f>
        <v xml:space="preserve"> </v>
      </c>
      <c r="AG569" s="225"/>
      <c r="AH569" s="252"/>
    </row>
    <row r="570" spans="1:34" s="146" customFormat="1" ht="78.75" customHeight="1">
      <c r="A570" s="195"/>
      <c r="B570" s="196"/>
      <c r="C570" s="197" t="s">
        <v>343</v>
      </c>
      <c r="D570" s="193" t="s">
        <v>345</v>
      </c>
      <c r="E570" s="193"/>
      <c r="F570" s="193"/>
      <c r="G570" s="193"/>
      <c r="H570" s="193"/>
      <c r="I570" s="204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4"/>
      <c r="W570" s="199"/>
      <c r="X570" s="199"/>
      <c r="Y570" s="199"/>
      <c r="Z570" s="199"/>
      <c r="AA570" s="199"/>
      <c r="AB570" s="223"/>
      <c r="AC570" s="261"/>
      <c r="AD570" s="259" t="str">
        <f>+IF(AE570=""," ",VLOOKUP(AE570,'PLAN DE CUENTAS FINAL BI'!$K:$L,2,FALSE))</f>
        <v xml:space="preserve"> </v>
      </c>
      <c r="AE570" s="224"/>
      <c r="AF570" s="259" t="str">
        <f>+IF(AG570=""," ",VLOOKUP(AG570,Listas!$E$3:$F$12,2,FALSE))</f>
        <v xml:space="preserve"> </v>
      </c>
      <c r="AG570" s="225"/>
      <c r="AH570" s="252"/>
    </row>
    <row r="571" spans="1:34" s="146" customFormat="1" ht="78.75" customHeight="1">
      <c r="A571" s="195"/>
      <c r="B571" s="196"/>
      <c r="C571" s="197" t="s">
        <v>343</v>
      </c>
      <c r="D571" s="193" t="s">
        <v>345</v>
      </c>
      <c r="E571" s="193"/>
      <c r="F571" s="193"/>
      <c r="G571" s="193"/>
      <c r="H571" s="193"/>
      <c r="I571" s="204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4"/>
      <c r="W571" s="199"/>
      <c r="X571" s="199"/>
      <c r="Y571" s="199"/>
      <c r="Z571" s="199"/>
      <c r="AA571" s="199"/>
      <c r="AB571" s="223"/>
      <c r="AC571" s="261"/>
      <c r="AD571" s="259" t="str">
        <f>+IF(AE571=""," ",VLOOKUP(AE571,'PLAN DE CUENTAS FINAL BI'!$K:$L,2,FALSE))</f>
        <v xml:space="preserve"> </v>
      </c>
      <c r="AE571" s="224"/>
      <c r="AF571" s="259" t="str">
        <f>+IF(AG571=""," ",VLOOKUP(AG571,Listas!$E$3:$F$12,2,FALSE))</f>
        <v xml:space="preserve"> </v>
      </c>
      <c r="AG571" s="225"/>
      <c r="AH571" s="252"/>
    </row>
    <row r="572" spans="1:34" s="146" customFormat="1" ht="78.75" customHeight="1">
      <c r="A572" s="195"/>
      <c r="B572" s="196"/>
      <c r="C572" s="197" t="s">
        <v>343</v>
      </c>
      <c r="D572" s="193" t="s">
        <v>345</v>
      </c>
      <c r="E572" s="193"/>
      <c r="F572" s="193"/>
      <c r="G572" s="193"/>
      <c r="H572" s="193"/>
      <c r="I572" s="204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4"/>
      <c r="W572" s="199"/>
      <c r="X572" s="199"/>
      <c r="Y572" s="199"/>
      <c r="Z572" s="199"/>
      <c r="AA572" s="199"/>
      <c r="AB572" s="223"/>
      <c r="AC572" s="261"/>
      <c r="AD572" s="259" t="str">
        <f>+IF(AE572=""," ",VLOOKUP(AE572,'PLAN DE CUENTAS FINAL BI'!$K:$L,2,FALSE))</f>
        <v xml:space="preserve"> </v>
      </c>
      <c r="AE572" s="224"/>
      <c r="AF572" s="259" t="str">
        <f>+IF(AG572=""," ",VLOOKUP(AG572,Listas!$E$3:$F$12,2,FALSE))</f>
        <v xml:space="preserve"> </v>
      </c>
      <c r="AG572" s="225"/>
      <c r="AH572" s="252"/>
    </row>
    <row r="573" spans="1:34" s="146" customFormat="1" ht="78.75" customHeight="1">
      <c r="A573" s="195"/>
      <c r="B573" s="196"/>
      <c r="C573" s="197" t="s">
        <v>343</v>
      </c>
      <c r="D573" s="193" t="s">
        <v>345</v>
      </c>
      <c r="E573" s="193"/>
      <c r="F573" s="193"/>
      <c r="G573" s="193"/>
      <c r="H573" s="193"/>
      <c r="I573" s="204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4"/>
      <c r="W573" s="199"/>
      <c r="X573" s="199"/>
      <c r="Y573" s="199"/>
      <c r="Z573" s="199"/>
      <c r="AA573" s="199"/>
      <c r="AB573" s="223"/>
      <c r="AC573" s="261"/>
      <c r="AD573" s="259" t="str">
        <f>+IF(AE573=""," ",VLOOKUP(AE573,'PLAN DE CUENTAS FINAL BI'!$K:$L,2,FALSE))</f>
        <v xml:space="preserve"> </v>
      </c>
      <c r="AE573" s="224"/>
      <c r="AF573" s="259" t="str">
        <f>+IF(AG573=""," ",VLOOKUP(AG573,Listas!$E$3:$F$12,2,FALSE))</f>
        <v xml:space="preserve"> </v>
      </c>
      <c r="AG573" s="225"/>
      <c r="AH573" s="252"/>
    </row>
    <row r="574" spans="1:34" s="146" customFormat="1" ht="78.75" customHeight="1">
      <c r="A574" s="195"/>
      <c r="B574" s="196"/>
      <c r="C574" s="197" t="s">
        <v>343</v>
      </c>
      <c r="D574" s="193" t="s">
        <v>345</v>
      </c>
      <c r="E574" s="193"/>
      <c r="F574" s="193"/>
      <c r="G574" s="193"/>
      <c r="H574" s="193"/>
      <c r="I574" s="204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4"/>
      <c r="W574" s="199"/>
      <c r="X574" s="199"/>
      <c r="Y574" s="199"/>
      <c r="Z574" s="199"/>
      <c r="AA574" s="199"/>
      <c r="AB574" s="223"/>
      <c r="AC574" s="261"/>
      <c r="AD574" s="259" t="str">
        <f>+IF(AE574=""," ",VLOOKUP(AE574,'PLAN DE CUENTAS FINAL BI'!$K:$L,2,FALSE))</f>
        <v xml:space="preserve"> </v>
      </c>
      <c r="AE574" s="224"/>
      <c r="AF574" s="259" t="str">
        <f>+IF(AG574=""," ",VLOOKUP(AG574,Listas!$E$3:$F$12,2,FALSE))</f>
        <v xml:space="preserve"> </v>
      </c>
      <c r="AG574" s="225"/>
      <c r="AH574" s="252"/>
    </row>
    <row r="575" spans="1:34" s="146" customFormat="1" ht="78.75" customHeight="1">
      <c r="A575" s="195"/>
      <c r="B575" s="196"/>
      <c r="C575" s="197" t="s">
        <v>343</v>
      </c>
      <c r="D575" s="193" t="s">
        <v>345</v>
      </c>
      <c r="E575" s="193"/>
      <c r="F575" s="193"/>
      <c r="G575" s="193"/>
      <c r="H575" s="193"/>
      <c r="I575" s="204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4"/>
      <c r="W575" s="199"/>
      <c r="X575" s="199"/>
      <c r="Y575" s="199"/>
      <c r="Z575" s="199"/>
      <c r="AA575" s="199"/>
      <c r="AB575" s="223"/>
      <c r="AC575" s="261"/>
      <c r="AD575" s="259" t="str">
        <f>+IF(AE575=""," ",VLOOKUP(AE575,'PLAN DE CUENTAS FINAL BI'!$K:$L,2,FALSE))</f>
        <v xml:space="preserve"> </v>
      </c>
      <c r="AE575" s="224"/>
      <c r="AF575" s="259" t="str">
        <f>+IF(AG575=""," ",VLOOKUP(AG575,Listas!$E$3:$F$12,2,FALSE))</f>
        <v xml:space="preserve"> </v>
      </c>
      <c r="AG575" s="225"/>
      <c r="AH575" s="252"/>
    </row>
    <row r="576" spans="1:34" s="146" customFormat="1" ht="78.75" customHeight="1">
      <c r="A576" s="195"/>
      <c r="B576" s="196"/>
      <c r="C576" s="197" t="s">
        <v>346</v>
      </c>
      <c r="D576" s="193" t="s">
        <v>347</v>
      </c>
      <c r="E576" s="193"/>
      <c r="F576" s="193"/>
      <c r="G576" s="193"/>
      <c r="H576" s="193"/>
      <c r="I576" s="204"/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0"/>
      <c r="U576" s="200"/>
      <c r="V576" s="204"/>
      <c r="W576" s="199"/>
      <c r="X576" s="199"/>
      <c r="Y576" s="199"/>
      <c r="Z576" s="199"/>
      <c r="AA576" s="199"/>
      <c r="AB576" s="223"/>
      <c r="AC576" s="261"/>
      <c r="AD576" s="259" t="str">
        <f>+IF(AE576=""," ",VLOOKUP(AE576,'PLAN DE CUENTAS FINAL BI'!$K:$L,2,FALSE))</f>
        <v xml:space="preserve"> </v>
      </c>
      <c r="AE576" s="224"/>
      <c r="AF576" s="259" t="str">
        <f>+IF(AG576=""," ",VLOOKUP(AG576,Listas!$E$3:$F$12,2,FALSE))</f>
        <v xml:space="preserve"> </v>
      </c>
      <c r="AG576" s="225"/>
      <c r="AH576" s="252"/>
    </row>
    <row r="577" spans="1:34" s="146" customFormat="1" ht="78.75" customHeight="1">
      <c r="A577" s="195"/>
      <c r="B577" s="196"/>
      <c r="C577" s="197" t="s">
        <v>346</v>
      </c>
      <c r="D577" s="193" t="s">
        <v>347</v>
      </c>
      <c r="E577" s="193"/>
      <c r="F577" s="193"/>
      <c r="G577" s="193"/>
      <c r="H577" s="193"/>
      <c r="I577" s="204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4"/>
      <c r="W577" s="199"/>
      <c r="X577" s="199"/>
      <c r="Y577" s="199"/>
      <c r="Z577" s="199"/>
      <c r="AA577" s="199"/>
      <c r="AB577" s="223"/>
      <c r="AC577" s="261"/>
      <c r="AD577" s="259" t="str">
        <f>+IF(AE577=""," ",VLOOKUP(AE577,'PLAN DE CUENTAS FINAL BI'!$K:$L,2,FALSE))</f>
        <v xml:space="preserve"> </v>
      </c>
      <c r="AE577" s="224"/>
      <c r="AF577" s="259" t="str">
        <f>+IF(AG577=""," ",VLOOKUP(AG577,Listas!$E$3:$F$12,2,FALSE))</f>
        <v xml:space="preserve"> </v>
      </c>
      <c r="AG577" s="225"/>
      <c r="AH577" s="252"/>
    </row>
    <row r="578" spans="1:34" s="146" customFormat="1" ht="78.75" customHeight="1">
      <c r="A578" s="195"/>
      <c r="B578" s="196"/>
      <c r="C578" s="197" t="s">
        <v>346</v>
      </c>
      <c r="D578" s="193" t="s">
        <v>347</v>
      </c>
      <c r="E578" s="193"/>
      <c r="F578" s="193"/>
      <c r="G578" s="193"/>
      <c r="H578" s="193"/>
      <c r="I578" s="204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4"/>
      <c r="W578" s="199"/>
      <c r="X578" s="199"/>
      <c r="Y578" s="199"/>
      <c r="Z578" s="199"/>
      <c r="AA578" s="199"/>
      <c r="AB578" s="223"/>
      <c r="AC578" s="261"/>
      <c r="AD578" s="259" t="str">
        <f>+IF(AE578=""," ",VLOOKUP(AE578,'PLAN DE CUENTAS FINAL BI'!$K:$L,2,FALSE))</f>
        <v xml:space="preserve"> </v>
      </c>
      <c r="AE578" s="224"/>
      <c r="AF578" s="259" t="str">
        <f>+IF(AG578=""," ",VLOOKUP(AG578,Listas!$E$3:$F$12,2,FALSE))</f>
        <v xml:space="preserve"> </v>
      </c>
      <c r="AG578" s="225"/>
      <c r="AH578" s="252"/>
    </row>
    <row r="579" spans="1:34" s="146" customFormat="1" ht="78.75" customHeight="1">
      <c r="A579" s="195"/>
      <c r="B579" s="196"/>
      <c r="C579" s="197" t="s">
        <v>346</v>
      </c>
      <c r="D579" s="193" t="s">
        <v>347</v>
      </c>
      <c r="E579" s="193"/>
      <c r="F579" s="193"/>
      <c r="G579" s="193"/>
      <c r="H579" s="193"/>
      <c r="I579" s="204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4"/>
      <c r="W579" s="199"/>
      <c r="X579" s="199"/>
      <c r="Y579" s="199"/>
      <c r="Z579" s="199"/>
      <c r="AA579" s="199"/>
      <c r="AB579" s="223"/>
      <c r="AC579" s="261"/>
      <c r="AD579" s="259" t="str">
        <f>+IF(AE579=""," ",VLOOKUP(AE579,'PLAN DE CUENTAS FINAL BI'!$K:$L,2,FALSE))</f>
        <v xml:space="preserve"> </v>
      </c>
      <c r="AE579" s="224"/>
      <c r="AF579" s="259" t="str">
        <f>+IF(AG579=""," ",VLOOKUP(AG579,Listas!$E$3:$F$12,2,FALSE))</f>
        <v xml:space="preserve"> </v>
      </c>
      <c r="AG579" s="225"/>
      <c r="AH579" s="252"/>
    </row>
    <row r="580" spans="1:34" s="146" customFormat="1" ht="78.75" customHeight="1">
      <c r="A580" s="195"/>
      <c r="B580" s="196"/>
      <c r="C580" s="197" t="s">
        <v>346</v>
      </c>
      <c r="D580" s="193" t="s">
        <v>347</v>
      </c>
      <c r="E580" s="193"/>
      <c r="F580" s="193"/>
      <c r="G580" s="193"/>
      <c r="H580" s="193"/>
      <c r="I580" s="204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4"/>
      <c r="W580" s="199"/>
      <c r="X580" s="199"/>
      <c r="Y580" s="199"/>
      <c r="Z580" s="199"/>
      <c r="AA580" s="199"/>
      <c r="AB580" s="223"/>
      <c r="AC580" s="261"/>
      <c r="AD580" s="259" t="str">
        <f>+IF(AE580=""," ",VLOOKUP(AE580,'PLAN DE CUENTAS FINAL BI'!$K:$L,2,FALSE))</f>
        <v xml:space="preserve"> </v>
      </c>
      <c r="AE580" s="224"/>
      <c r="AF580" s="259" t="str">
        <f>+IF(AG580=""," ",VLOOKUP(AG580,Listas!$E$3:$F$12,2,FALSE))</f>
        <v xml:space="preserve"> </v>
      </c>
      <c r="AG580" s="225"/>
      <c r="AH580" s="252"/>
    </row>
    <row r="581" spans="1:34" s="146" customFormat="1" ht="78.75" customHeight="1">
      <c r="A581" s="195"/>
      <c r="B581" s="196"/>
      <c r="C581" s="197" t="s">
        <v>346</v>
      </c>
      <c r="D581" s="193" t="s">
        <v>347</v>
      </c>
      <c r="E581" s="193"/>
      <c r="F581" s="193"/>
      <c r="G581" s="193"/>
      <c r="H581" s="193"/>
      <c r="I581" s="204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4"/>
      <c r="W581" s="199"/>
      <c r="X581" s="199"/>
      <c r="Y581" s="199"/>
      <c r="Z581" s="199"/>
      <c r="AA581" s="199"/>
      <c r="AB581" s="223"/>
      <c r="AC581" s="261"/>
      <c r="AD581" s="259" t="str">
        <f>+IF(AE581=""," ",VLOOKUP(AE581,'PLAN DE CUENTAS FINAL BI'!$K:$L,2,FALSE))</f>
        <v xml:space="preserve"> </v>
      </c>
      <c r="AE581" s="224"/>
      <c r="AF581" s="259" t="str">
        <f>+IF(AG581=""," ",VLOOKUP(AG581,Listas!$E$3:$F$12,2,FALSE))</f>
        <v xml:space="preserve"> </v>
      </c>
      <c r="AG581" s="225"/>
      <c r="AH581" s="252"/>
    </row>
    <row r="582" spans="1:34" s="146" customFormat="1" ht="78.75" customHeight="1">
      <c r="A582" s="195"/>
      <c r="B582" s="196"/>
      <c r="C582" s="197" t="s">
        <v>346</v>
      </c>
      <c r="D582" s="193" t="s">
        <v>347</v>
      </c>
      <c r="E582" s="193"/>
      <c r="F582" s="193"/>
      <c r="G582" s="193"/>
      <c r="H582" s="193"/>
      <c r="I582" s="204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4"/>
      <c r="W582" s="199"/>
      <c r="X582" s="199"/>
      <c r="Y582" s="199"/>
      <c r="Z582" s="199"/>
      <c r="AA582" s="199"/>
      <c r="AB582" s="223"/>
      <c r="AC582" s="261"/>
      <c r="AD582" s="259" t="str">
        <f>+IF(AE582=""," ",VLOOKUP(AE582,'PLAN DE CUENTAS FINAL BI'!$K:$L,2,FALSE))</f>
        <v xml:space="preserve"> </v>
      </c>
      <c r="AE582" s="224"/>
      <c r="AF582" s="259" t="str">
        <f>+IF(AG582=""," ",VLOOKUP(AG582,Listas!$E$3:$F$12,2,FALSE))</f>
        <v xml:space="preserve"> </v>
      </c>
      <c r="AG582" s="225"/>
      <c r="AH582" s="252"/>
    </row>
    <row r="583" spans="1:34" s="146" customFormat="1" ht="78.75" customHeight="1">
      <c r="A583" s="195"/>
      <c r="B583" s="196"/>
      <c r="C583" s="197" t="s">
        <v>346</v>
      </c>
      <c r="D583" s="193" t="s">
        <v>347</v>
      </c>
      <c r="E583" s="193"/>
      <c r="F583" s="193"/>
      <c r="G583" s="193"/>
      <c r="H583" s="193"/>
      <c r="I583" s="204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4"/>
      <c r="W583" s="199"/>
      <c r="X583" s="199"/>
      <c r="Y583" s="199"/>
      <c r="Z583" s="199"/>
      <c r="AA583" s="199"/>
      <c r="AB583" s="223"/>
      <c r="AC583" s="261"/>
      <c r="AD583" s="259" t="str">
        <f>+IF(AE583=""," ",VLOOKUP(AE583,'PLAN DE CUENTAS FINAL BI'!$K:$L,2,FALSE))</f>
        <v xml:space="preserve"> </v>
      </c>
      <c r="AE583" s="224"/>
      <c r="AF583" s="259" t="str">
        <f>+IF(AG583=""," ",VLOOKUP(AG583,Listas!$E$3:$F$12,2,FALSE))</f>
        <v xml:space="preserve"> </v>
      </c>
      <c r="AG583" s="225"/>
      <c r="AH583" s="252"/>
    </row>
    <row r="584" spans="1:34" s="146" customFormat="1" ht="78.75" customHeight="1">
      <c r="A584" s="195"/>
      <c r="B584" s="196"/>
      <c r="C584" s="197" t="s">
        <v>346</v>
      </c>
      <c r="D584" s="193" t="s">
        <v>347</v>
      </c>
      <c r="E584" s="193"/>
      <c r="F584" s="193"/>
      <c r="G584" s="193"/>
      <c r="H584" s="193"/>
      <c r="I584" s="204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4"/>
      <c r="W584" s="199"/>
      <c r="X584" s="199"/>
      <c r="Y584" s="199"/>
      <c r="Z584" s="199"/>
      <c r="AA584" s="199"/>
      <c r="AB584" s="223"/>
      <c r="AC584" s="261"/>
      <c r="AD584" s="259" t="str">
        <f>+IF(AE584=""," ",VLOOKUP(AE584,'PLAN DE CUENTAS FINAL BI'!$K:$L,2,FALSE))</f>
        <v xml:space="preserve"> </v>
      </c>
      <c r="AE584" s="224"/>
      <c r="AF584" s="259" t="str">
        <f>+IF(AG584=""," ",VLOOKUP(AG584,Listas!$E$3:$F$12,2,FALSE))</f>
        <v xml:space="preserve"> </v>
      </c>
      <c r="AG584" s="225"/>
      <c r="AH584" s="252"/>
    </row>
    <row r="585" spans="1:34" s="146" customFormat="1" ht="78.75" customHeight="1">
      <c r="A585" s="195"/>
      <c r="B585" s="196"/>
      <c r="C585" s="197" t="s">
        <v>346</v>
      </c>
      <c r="D585" s="193" t="s">
        <v>347</v>
      </c>
      <c r="E585" s="193"/>
      <c r="F585" s="193"/>
      <c r="G585" s="193"/>
      <c r="H585" s="193"/>
      <c r="I585" s="204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4"/>
      <c r="W585" s="199"/>
      <c r="X585" s="199"/>
      <c r="Y585" s="199"/>
      <c r="Z585" s="199"/>
      <c r="AA585" s="199"/>
      <c r="AB585" s="223"/>
      <c r="AC585" s="261"/>
      <c r="AD585" s="259" t="str">
        <f>+IF(AE585=""," ",VLOOKUP(AE585,'PLAN DE CUENTAS FINAL BI'!$K:$L,2,FALSE))</f>
        <v xml:space="preserve"> </v>
      </c>
      <c r="AE585" s="224"/>
      <c r="AF585" s="259" t="str">
        <f>+IF(AG585=""," ",VLOOKUP(AG585,Listas!$E$3:$F$12,2,FALSE))</f>
        <v xml:space="preserve"> </v>
      </c>
      <c r="AG585" s="225"/>
      <c r="AH585" s="252"/>
    </row>
    <row r="586" spans="1:34" s="146" customFormat="1" ht="78.75" customHeight="1">
      <c r="A586" s="195"/>
      <c r="B586" s="196"/>
      <c r="C586" s="197" t="s">
        <v>346</v>
      </c>
      <c r="D586" s="193" t="s">
        <v>347</v>
      </c>
      <c r="E586" s="193"/>
      <c r="F586" s="193"/>
      <c r="G586" s="193"/>
      <c r="H586" s="193"/>
      <c r="I586" s="204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4"/>
      <c r="W586" s="199"/>
      <c r="X586" s="199"/>
      <c r="Y586" s="199"/>
      <c r="Z586" s="199"/>
      <c r="AA586" s="199"/>
      <c r="AB586" s="223"/>
      <c r="AC586" s="261"/>
      <c r="AD586" s="259" t="str">
        <f>+IF(AE586=""," ",VLOOKUP(AE586,'PLAN DE CUENTAS FINAL BI'!$K:$L,2,FALSE))</f>
        <v xml:space="preserve"> </v>
      </c>
      <c r="AE586" s="224"/>
      <c r="AF586" s="259" t="str">
        <f>+IF(AG586=""," ",VLOOKUP(AG586,Listas!$E$3:$F$12,2,FALSE))</f>
        <v xml:space="preserve"> </v>
      </c>
      <c r="AG586" s="225"/>
      <c r="AH586" s="252"/>
    </row>
    <row r="587" spans="1:34" s="146" customFormat="1" ht="78.75" customHeight="1">
      <c r="A587" s="195"/>
      <c r="B587" s="196"/>
      <c r="C587" s="197" t="s">
        <v>346</v>
      </c>
      <c r="D587" s="193" t="s">
        <v>347</v>
      </c>
      <c r="E587" s="193"/>
      <c r="F587" s="193"/>
      <c r="G587" s="193"/>
      <c r="H587" s="193"/>
      <c r="I587" s="204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4"/>
      <c r="W587" s="199"/>
      <c r="X587" s="199"/>
      <c r="Y587" s="199"/>
      <c r="Z587" s="199"/>
      <c r="AA587" s="199"/>
      <c r="AB587" s="223"/>
      <c r="AC587" s="261"/>
      <c r="AD587" s="259" t="str">
        <f>+IF(AE587=""," ",VLOOKUP(AE587,'PLAN DE CUENTAS FINAL BI'!$K:$L,2,FALSE))</f>
        <v xml:space="preserve"> </v>
      </c>
      <c r="AE587" s="224"/>
      <c r="AF587" s="259" t="str">
        <f>+IF(AG587=""," ",VLOOKUP(AG587,Listas!$E$3:$F$12,2,FALSE))</f>
        <v xml:space="preserve"> </v>
      </c>
      <c r="AG587" s="225"/>
      <c r="AH587" s="252"/>
    </row>
    <row r="588" spans="1:34" s="146" customFormat="1" ht="78.75" customHeight="1">
      <c r="A588" s="195"/>
      <c r="B588" s="196"/>
      <c r="C588" s="197" t="s">
        <v>346</v>
      </c>
      <c r="D588" s="193" t="s">
        <v>347</v>
      </c>
      <c r="E588" s="193"/>
      <c r="F588" s="193"/>
      <c r="G588" s="193"/>
      <c r="H588" s="193"/>
      <c r="I588" s="204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4"/>
      <c r="W588" s="199"/>
      <c r="X588" s="199"/>
      <c r="Y588" s="199"/>
      <c r="Z588" s="199"/>
      <c r="AA588" s="199"/>
      <c r="AB588" s="223"/>
      <c r="AC588" s="261"/>
      <c r="AD588" s="259" t="str">
        <f>+IF(AE588=""," ",VLOOKUP(AE588,'PLAN DE CUENTAS FINAL BI'!$K:$L,2,FALSE))</f>
        <v xml:space="preserve"> </v>
      </c>
      <c r="AE588" s="224"/>
      <c r="AF588" s="259" t="str">
        <f>+IF(AG588=""," ",VLOOKUP(AG588,Listas!$E$3:$F$12,2,FALSE))</f>
        <v xml:space="preserve"> </v>
      </c>
      <c r="AG588" s="225"/>
      <c r="AH588" s="252"/>
    </row>
    <row r="589" spans="1:34" s="146" customFormat="1" ht="78.75" customHeight="1">
      <c r="A589" s="195"/>
      <c r="B589" s="196"/>
      <c r="C589" s="197" t="s">
        <v>346</v>
      </c>
      <c r="D589" s="193" t="s">
        <v>347</v>
      </c>
      <c r="E589" s="193"/>
      <c r="F589" s="193"/>
      <c r="G589" s="193"/>
      <c r="H589" s="193"/>
      <c r="I589" s="204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4"/>
      <c r="W589" s="199"/>
      <c r="X589" s="199"/>
      <c r="Y589" s="199"/>
      <c r="Z589" s="199"/>
      <c r="AA589" s="199"/>
      <c r="AB589" s="223"/>
      <c r="AC589" s="261"/>
      <c r="AD589" s="259" t="str">
        <f>+IF(AE589=""," ",VLOOKUP(AE589,'PLAN DE CUENTAS FINAL BI'!$K:$L,2,FALSE))</f>
        <v xml:space="preserve"> </v>
      </c>
      <c r="AE589" s="224"/>
      <c r="AF589" s="259" t="str">
        <f>+IF(AG589=""," ",VLOOKUP(AG589,Listas!$E$3:$F$12,2,FALSE))</f>
        <v xml:space="preserve"> </v>
      </c>
      <c r="AG589" s="225"/>
      <c r="AH589" s="252"/>
    </row>
    <row r="590" spans="1:34" s="146" customFormat="1" ht="78.75" customHeight="1">
      <c r="A590" s="195"/>
      <c r="B590" s="196"/>
      <c r="C590" s="197" t="s">
        <v>346</v>
      </c>
      <c r="D590" s="193" t="s">
        <v>347</v>
      </c>
      <c r="E590" s="193"/>
      <c r="F590" s="193"/>
      <c r="G590" s="193"/>
      <c r="H590" s="193"/>
      <c r="I590" s="204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4"/>
      <c r="W590" s="199"/>
      <c r="X590" s="199"/>
      <c r="Y590" s="199"/>
      <c r="Z590" s="199"/>
      <c r="AA590" s="199"/>
      <c r="AB590" s="223"/>
      <c r="AC590" s="261"/>
      <c r="AD590" s="259" t="str">
        <f>+IF(AE590=""," ",VLOOKUP(AE590,'PLAN DE CUENTAS FINAL BI'!$K:$L,2,FALSE))</f>
        <v xml:space="preserve"> </v>
      </c>
      <c r="AE590" s="224"/>
      <c r="AF590" s="259" t="str">
        <f>+IF(AG590=""," ",VLOOKUP(AG590,Listas!$E$3:$F$12,2,FALSE))</f>
        <v xml:space="preserve"> </v>
      </c>
      <c r="AG590" s="225"/>
      <c r="AH590" s="252"/>
    </row>
    <row r="591" spans="1:34" s="146" customFormat="1" ht="78.75" customHeight="1">
      <c r="A591" s="195"/>
      <c r="B591" s="196"/>
      <c r="C591" s="197" t="s">
        <v>346</v>
      </c>
      <c r="D591" s="193" t="s">
        <v>347</v>
      </c>
      <c r="E591" s="193"/>
      <c r="F591" s="193"/>
      <c r="G591" s="193"/>
      <c r="H591" s="193"/>
      <c r="I591" s="204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4"/>
      <c r="W591" s="199"/>
      <c r="X591" s="199"/>
      <c r="Y591" s="199"/>
      <c r="Z591" s="199"/>
      <c r="AA591" s="199"/>
      <c r="AB591" s="223"/>
      <c r="AC591" s="261"/>
      <c r="AD591" s="259" t="str">
        <f>+IF(AE591=""," ",VLOOKUP(AE591,'PLAN DE CUENTAS FINAL BI'!$K:$L,2,FALSE))</f>
        <v xml:space="preserve"> </v>
      </c>
      <c r="AE591" s="224"/>
      <c r="AF591" s="259" t="str">
        <f>+IF(AG591=""," ",VLOOKUP(AG591,Listas!$E$3:$F$12,2,FALSE))</f>
        <v xml:space="preserve"> </v>
      </c>
      <c r="AG591" s="225"/>
      <c r="AH591" s="252"/>
    </row>
    <row r="592" spans="1:34" s="146" customFormat="1" ht="78.75" customHeight="1">
      <c r="A592" s="195"/>
      <c r="B592" s="196"/>
      <c r="C592" s="197" t="s">
        <v>346</v>
      </c>
      <c r="D592" s="193" t="s">
        <v>347</v>
      </c>
      <c r="E592" s="193"/>
      <c r="F592" s="193"/>
      <c r="G592" s="193"/>
      <c r="H592" s="193"/>
      <c r="I592" s="204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4"/>
      <c r="W592" s="199"/>
      <c r="X592" s="199"/>
      <c r="Y592" s="199"/>
      <c r="Z592" s="199"/>
      <c r="AA592" s="199"/>
      <c r="AB592" s="223"/>
      <c r="AC592" s="261"/>
      <c r="AD592" s="259" t="str">
        <f>+IF(AE592=""," ",VLOOKUP(AE592,'PLAN DE CUENTAS FINAL BI'!$K:$L,2,FALSE))</f>
        <v xml:space="preserve"> </v>
      </c>
      <c r="AE592" s="224"/>
      <c r="AF592" s="259" t="str">
        <f>+IF(AG592=""," ",VLOOKUP(AG592,Listas!$E$3:$F$12,2,FALSE))</f>
        <v xml:space="preserve"> </v>
      </c>
      <c r="AG592" s="225"/>
      <c r="AH592" s="252"/>
    </row>
    <row r="593" spans="1:34" s="146" customFormat="1" ht="78.75" customHeight="1">
      <c r="A593" s="195"/>
      <c r="B593" s="196"/>
      <c r="C593" s="197" t="s">
        <v>346</v>
      </c>
      <c r="D593" s="193" t="s">
        <v>347</v>
      </c>
      <c r="E593" s="193"/>
      <c r="F593" s="193"/>
      <c r="G593" s="193"/>
      <c r="H593" s="193"/>
      <c r="I593" s="204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4"/>
      <c r="W593" s="199"/>
      <c r="X593" s="199"/>
      <c r="Y593" s="199"/>
      <c r="Z593" s="199"/>
      <c r="AA593" s="199"/>
      <c r="AB593" s="223"/>
      <c r="AC593" s="261"/>
      <c r="AD593" s="259" t="str">
        <f>+IF(AE593=""," ",VLOOKUP(AE593,'PLAN DE CUENTAS FINAL BI'!$K:$L,2,FALSE))</f>
        <v xml:space="preserve"> </v>
      </c>
      <c r="AE593" s="224"/>
      <c r="AF593" s="259" t="str">
        <f>+IF(AG593=""," ",VLOOKUP(AG593,Listas!$E$3:$F$12,2,FALSE))</f>
        <v xml:space="preserve"> </v>
      </c>
      <c r="AG593" s="225"/>
      <c r="AH593" s="252"/>
    </row>
    <row r="594" spans="1:34" s="146" customFormat="1" ht="78.75" customHeight="1">
      <c r="A594" s="195"/>
      <c r="B594" s="196"/>
      <c r="C594" s="197" t="s">
        <v>346</v>
      </c>
      <c r="D594" s="193" t="s">
        <v>347</v>
      </c>
      <c r="E594" s="193"/>
      <c r="F594" s="193"/>
      <c r="G594" s="193"/>
      <c r="H594" s="193"/>
      <c r="I594" s="204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4"/>
      <c r="W594" s="199"/>
      <c r="X594" s="199"/>
      <c r="Y594" s="199"/>
      <c r="Z594" s="199"/>
      <c r="AA594" s="199"/>
      <c r="AB594" s="223"/>
      <c r="AC594" s="261"/>
      <c r="AD594" s="259" t="str">
        <f>+IF(AE594=""," ",VLOOKUP(AE594,'PLAN DE CUENTAS FINAL BI'!$K:$L,2,FALSE))</f>
        <v xml:space="preserve"> </v>
      </c>
      <c r="AE594" s="224"/>
      <c r="AF594" s="259" t="str">
        <f>+IF(AG594=""," ",VLOOKUP(AG594,Listas!$E$3:$F$12,2,FALSE))</f>
        <v xml:space="preserve"> </v>
      </c>
      <c r="AG594" s="225"/>
      <c r="AH594" s="252"/>
    </row>
    <row r="595" spans="1:34" s="146" customFormat="1" ht="78.75" customHeight="1">
      <c r="A595" s="195"/>
      <c r="B595" s="196"/>
      <c r="C595" s="197" t="s">
        <v>346</v>
      </c>
      <c r="D595" s="193" t="s">
        <v>347</v>
      </c>
      <c r="E595" s="193"/>
      <c r="F595" s="193"/>
      <c r="G595" s="193"/>
      <c r="H595" s="193"/>
      <c r="I595" s="204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4"/>
      <c r="W595" s="199"/>
      <c r="X595" s="199"/>
      <c r="Y595" s="199"/>
      <c r="Z595" s="199"/>
      <c r="AA595" s="199"/>
      <c r="AB595" s="223"/>
      <c r="AC595" s="261"/>
      <c r="AD595" s="259" t="str">
        <f>+IF(AE595=""," ",VLOOKUP(AE595,'PLAN DE CUENTAS FINAL BI'!$K:$L,2,FALSE))</f>
        <v xml:space="preserve"> </v>
      </c>
      <c r="AE595" s="224"/>
      <c r="AF595" s="259" t="str">
        <f>+IF(AG595=""," ",VLOOKUP(AG595,Listas!$E$3:$F$12,2,FALSE))</f>
        <v xml:space="preserve"> </v>
      </c>
      <c r="AG595" s="225"/>
      <c r="AH595" s="252"/>
    </row>
    <row r="596" spans="1:34" s="146" customFormat="1" ht="78.75" customHeight="1">
      <c r="A596" s="195"/>
      <c r="B596" s="196"/>
      <c r="C596" s="197" t="s">
        <v>348</v>
      </c>
      <c r="D596" s="193" t="s">
        <v>349</v>
      </c>
      <c r="E596" s="193"/>
      <c r="F596" s="193"/>
      <c r="G596" s="193"/>
      <c r="H596" s="193"/>
      <c r="I596" s="204"/>
      <c r="J596" s="200"/>
      <c r="K596" s="200"/>
      <c r="L596" s="200"/>
      <c r="M596" s="200"/>
      <c r="N596" s="200"/>
      <c r="O596" s="200"/>
      <c r="P596" s="200"/>
      <c r="Q596" s="200"/>
      <c r="R596" s="200"/>
      <c r="S596" s="200"/>
      <c r="T596" s="200"/>
      <c r="U596" s="200"/>
      <c r="V596" s="204"/>
      <c r="W596" s="206"/>
      <c r="X596" s="276"/>
      <c r="Y596" s="276"/>
      <c r="Z596" s="276"/>
      <c r="AA596" s="276"/>
      <c r="AB596" s="223"/>
      <c r="AC596" s="261"/>
      <c r="AD596" s="259" t="str">
        <f>+IF(AE596=""," ",VLOOKUP(AE596,'PLAN DE CUENTAS FINAL BI'!$K:$L,2,FALSE))</f>
        <v xml:space="preserve"> </v>
      </c>
      <c r="AE596" s="224"/>
      <c r="AF596" s="259" t="str">
        <f>+IF(AG596=""," ",VLOOKUP(AG596,Listas!$E$3:$F$12,2,FALSE))</f>
        <v xml:space="preserve"> </v>
      </c>
      <c r="AG596" s="225"/>
      <c r="AH596" s="252"/>
    </row>
    <row r="597" spans="1:34" s="146" customFormat="1" ht="78.75" customHeight="1">
      <c r="A597" s="195"/>
      <c r="B597" s="196"/>
      <c r="C597" s="197" t="s">
        <v>348</v>
      </c>
      <c r="D597" s="193" t="s">
        <v>349</v>
      </c>
      <c r="E597" s="193"/>
      <c r="F597" s="193"/>
      <c r="G597" s="193"/>
      <c r="H597" s="193"/>
      <c r="I597" s="204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4"/>
      <c r="W597" s="206"/>
      <c r="X597" s="206"/>
      <c r="Y597" s="276"/>
      <c r="Z597" s="276"/>
      <c r="AA597" s="276"/>
      <c r="AB597" s="223"/>
      <c r="AC597" s="261"/>
      <c r="AD597" s="259" t="str">
        <f>+IF(AE597=""," ",VLOOKUP(AE597,'PLAN DE CUENTAS FINAL BI'!$K:$L,2,FALSE))</f>
        <v xml:space="preserve"> </v>
      </c>
      <c r="AE597" s="224"/>
      <c r="AF597" s="259" t="str">
        <f>+IF(AG597=""," ",VLOOKUP(AG597,Listas!$E$3:$F$12,2,FALSE))</f>
        <v xml:space="preserve"> </v>
      </c>
      <c r="AG597" s="225"/>
      <c r="AH597" s="252"/>
    </row>
    <row r="598" spans="1:34" s="146" customFormat="1" ht="78.75" customHeight="1">
      <c r="A598" s="195"/>
      <c r="B598" s="196"/>
      <c r="C598" s="197" t="s">
        <v>348</v>
      </c>
      <c r="D598" s="193" t="s">
        <v>349</v>
      </c>
      <c r="E598" s="193"/>
      <c r="F598" s="193"/>
      <c r="G598" s="193"/>
      <c r="H598" s="193"/>
      <c r="I598" s="204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4"/>
      <c r="W598" s="206"/>
      <c r="X598" s="206"/>
      <c r="Y598" s="276"/>
      <c r="Z598" s="276"/>
      <c r="AA598" s="276"/>
      <c r="AB598" s="223"/>
      <c r="AC598" s="261"/>
      <c r="AD598" s="259" t="str">
        <f>+IF(AE598=""," ",VLOOKUP(AE598,'PLAN DE CUENTAS FINAL BI'!$K:$L,2,FALSE))</f>
        <v xml:space="preserve"> </v>
      </c>
      <c r="AE598" s="224"/>
      <c r="AF598" s="259" t="str">
        <f>+IF(AG598=""," ",VLOOKUP(AG598,Listas!$E$3:$F$12,2,FALSE))</f>
        <v xml:space="preserve"> </v>
      </c>
      <c r="AG598" s="225"/>
      <c r="AH598" s="252"/>
    </row>
    <row r="599" spans="1:34" s="146" customFormat="1" ht="78.75" customHeight="1">
      <c r="A599" s="195"/>
      <c r="B599" s="196"/>
      <c r="C599" s="197" t="s">
        <v>348</v>
      </c>
      <c r="D599" s="193" t="s">
        <v>349</v>
      </c>
      <c r="E599" s="193"/>
      <c r="F599" s="193"/>
      <c r="G599" s="193"/>
      <c r="H599" s="193"/>
      <c r="I599" s="204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4"/>
      <c r="W599" s="206"/>
      <c r="X599" s="210"/>
      <c r="Y599" s="276"/>
      <c r="Z599" s="276"/>
      <c r="AA599" s="276"/>
      <c r="AB599" s="223"/>
      <c r="AC599" s="261"/>
      <c r="AD599" s="259" t="str">
        <f>+IF(AE599=""," ",VLOOKUP(AE599,'PLAN DE CUENTAS FINAL BI'!$K:$L,2,FALSE))</f>
        <v xml:space="preserve"> </v>
      </c>
      <c r="AE599" s="224"/>
      <c r="AF599" s="259" t="str">
        <f>+IF(AG599=""," ",VLOOKUP(AG599,Listas!$E$3:$F$12,2,FALSE))</f>
        <v xml:space="preserve"> </v>
      </c>
      <c r="AG599" s="225"/>
      <c r="AH599" s="252"/>
    </row>
    <row r="600" spans="1:34" s="146" customFormat="1" ht="78.75" customHeight="1">
      <c r="A600" s="195"/>
      <c r="B600" s="196"/>
      <c r="C600" s="197" t="s">
        <v>348</v>
      </c>
      <c r="D600" s="193" t="s">
        <v>349</v>
      </c>
      <c r="E600" s="193"/>
      <c r="F600" s="193"/>
      <c r="G600" s="193"/>
      <c r="H600" s="193"/>
      <c r="I600" s="204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4"/>
      <c r="W600" s="199"/>
      <c r="X600" s="199"/>
      <c r="Y600" s="199"/>
      <c r="Z600" s="199"/>
      <c r="AA600" s="199"/>
      <c r="AB600" s="223"/>
      <c r="AC600" s="261"/>
      <c r="AD600" s="259" t="str">
        <f>+IF(AE600=""," ",VLOOKUP(AE600,'PLAN DE CUENTAS FINAL BI'!$K:$L,2,FALSE))</f>
        <v xml:space="preserve"> </v>
      </c>
      <c r="AE600" s="224"/>
      <c r="AF600" s="259" t="str">
        <f>+IF(AG600=""," ",VLOOKUP(AG600,Listas!$E$3:$F$12,2,FALSE))</f>
        <v xml:space="preserve"> </v>
      </c>
      <c r="AG600" s="225"/>
      <c r="AH600" s="252"/>
    </row>
    <row r="601" spans="1:34" s="146" customFormat="1" ht="78.75" customHeight="1">
      <c r="A601" s="195"/>
      <c r="B601" s="196"/>
      <c r="C601" s="197" t="s">
        <v>348</v>
      </c>
      <c r="D601" s="193" t="s">
        <v>349</v>
      </c>
      <c r="E601" s="193"/>
      <c r="F601" s="193"/>
      <c r="G601" s="193"/>
      <c r="H601" s="193"/>
      <c r="I601" s="204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4"/>
      <c r="W601" s="199"/>
      <c r="X601" s="199"/>
      <c r="Y601" s="199"/>
      <c r="Z601" s="199"/>
      <c r="AA601" s="199"/>
      <c r="AB601" s="223"/>
      <c r="AC601" s="261"/>
      <c r="AD601" s="259" t="str">
        <f>+IF(AE601=""," ",VLOOKUP(AE601,'PLAN DE CUENTAS FINAL BI'!$K:$L,2,FALSE))</f>
        <v xml:space="preserve"> </v>
      </c>
      <c r="AE601" s="224"/>
      <c r="AF601" s="259" t="str">
        <f>+IF(AG601=""," ",VLOOKUP(AG601,Listas!$E$3:$F$12,2,FALSE))</f>
        <v xml:space="preserve"> </v>
      </c>
      <c r="AG601" s="225"/>
      <c r="AH601" s="252"/>
    </row>
    <row r="602" spans="1:34" s="146" customFormat="1" ht="78.75" customHeight="1">
      <c r="A602" s="195"/>
      <c r="B602" s="196"/>
      <c r="C602" s="197" t="s">
        <v>348</v>
      </c>
      <c r="D602" s="193" t="s">
        <v>349</v>
      </c>
      <c r="E602" s="193"/>
      <c r="F602" s="193"/>
      <c r="G602" s="193"/>
      <c r="H602" s="193"/>
      <c r="I602" s="204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4"/>
      <c r="W602" s="199"/>
      <c r="X602" s="199"/>
      <c r="Y602" s="199"/>
      <c r="Z602" s="199"/>
      <c r="AA602" s="199"/>
      <c r="AB602" s="223"/>
      <c r="AC602" s="261"/>
      <c r="AD602" s="259" t="str">
        <f>+IF(AE602=""," ",VLOOKUP(AE602,'PLAN DE CUENTAS FINAL BI'!$K:$L,2,FALSE))</f>
        <v xml:space="preserve"> </v>
      </c>
      <c r="AE602" s="224"/>
      <c r="AF602" s="259" t="str">
        <f>+IF(AG602=""," ",VLOOKUP(AG602,Listas!$E$3:$F$12,2,FALSE))</f>
        <v xml:space="preserve"> </v>
      </c>
      <c r="AG602" s="225"/>
      <c r="AH602" s="252"/>
    </row>
    <row r="603" spans="1:34" s="146" customFormat="1" ht="78.75" customHeight="1">
      <c r="A603" s="195"/>
      <c r="B603" s="196"/>
      <c r="C603" s="197" t="s">
        <v>348</v>
      </c>
      <c r="D603" s="193" t="s">
        <v>349</v>
      </c>
      <c r="E603" s="193"/>
      <c r="F603" s="193"/>
      <c r="G603" s="193"/>
      <c r="H603" s="193"/>
      <c r="I603" s="204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4"/>
      <c r="W603" s="199"/>
      <c r="X603" s="199"/>
      <c r="Y603" s="199"/>
      <c r="Z603" s="199"/>
      <c r="AA603" s="199"/>
      <c r="AB603" s="223"/>
      <c r="AC603" s="261"/>
      <c r="AD603" s="259" t="str">
        <f>+IF(AE603=""," ",VLOOKUP(AE603,'PLAN DE CUENTAS FINAL BI'!$K:$L,2,FALSE))</f>
        <v xml:space="preserve"> </v>
      </c>
      <c r="AE603" s="224"/>
      <c r="AF603" s="259" t="str">
        <f>+IF(AG603=""," ",VLOOKUP(AG603,Listas!$E$3:$F$12,2,FALSE))</f>
        <v xml:space="preserve"> </v>
      </c>
      <c r="AG603" s="225"/>
      <c r="AH603" s="252"/>
    </row>
    <row r="604" spans="1:34" s="146" customFormat="1" ht="78.75" customHeight="1">
      <c r="A604" s="195"/>
      <c r="B604" s="196"/>
      <c r="C604" s="197" t="s">
        <v>348</v>
      </c>
      <c r="D604" s="193" t="s">
        <v>349</v>
      </c>
      <c r="E604" s="193"/>
      <c r="F604" s="193"/>
      <c r="G604" s="193"/>
      <c r="H604" s="193"/>
      <c r="I604" s="204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4"/>
      <c r="W604" s="199"/>
      <c r="X604" s="199"/>
      <c r="Y604" s="199"/>
      <c r="Z604" s="199"/>
      <c r="AA604" s="199"/>
      <c r="AB604" s="223"/>
      <c r="AC604" s="261"/>
      <c r="AD604" s="259" t="str">
        <f>+IF(AE604=""," ",VLOOKUP(AE604,'PLAN DE CUENTAS FINAL BI'!$K:$L,2,FALSE))</f>
        <v xml:space="preserve"> </v>
      </c>
      <c r="AE604" s="224"/>
      <c r="AF604" s="259" t="str">
        <f>+IF(AG604=""," ",VLOOKUP(AG604,Listas!$E$3:$F$12,2,FALSE))</f>
        <v xml:space="preserve"> </v>
      </c>
      <c r="AG604" s="225"/>
      <c r="AH604" s="252"/>
    </row>
    <row r="605" spans="1:34" s="146" customFormat="1" ht="78.75" customHeight="1">
      <c r="A605" s="195"/>
      <c r="B605" s="196"/>
      <c r="C605" s="197" t="s">
        <v>348</v>
      </c>
      <c r="D605" s="193" t="s">
        <v>349</v>
      </c>
      <c r="E605" s="193"/>
      <c r="F605" s="193"/>
      <c r="G605" s="193"/>
      <c r="H605" s="193"/>
      <c r="I605" s="204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4"/>
      <c r="W605" s="199"/>
      <c r="X605" s="199"/>
      <c r="Y605" s="199"/>
      <c r="Z605" s="199"/>
      <c r="AA605" s="199"/>
      <c r="AB605" s="223"/>
      <c r="AC605" s="261"/>
      <c r="AD605" s="259" t="str">
        <f>+IF(AE605=""," ",VLOOKUP(AE605,'PLAN DE CUENTAS FINAL BI'!$K:$L,2,FALSE))</f>
        <v xml:space="preserve"> </v>
      </c>
      <c r="AE605" s="224"/>
      <c r="AF605" s="259" t="str">
        <f>+IF(AG605=""," ",VLOOKUP(AG605,Listas!$E$3:$F$12,2,FALSE))</f>
        <v xml:space="preserve"> </v>
      </c>
      <c r="AG605" s="225"/>
      <c r="AH605" s="252"/>
    </row>
    <row r="606" spans="1:34" s="146" customFormat="1" ht="78.75" customHeight="1">
      <c r="A606" s="195"/>
      <c r="B606" s="196"/>
      <c r="C606" s="197" t="s">
        <v>348</v>
      </c>
      <c r="D606" s="193" t="s">
        <v>349</v>
      </c>
      <c r="E606" s="193"/>
      <c r="F606" s="193"/>
      <c r="G606" s="193"/>
      <c r="H606" s="193"/>
      <c r="I606" s="204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4"/>
      <c r="W606" s="199"/>
      <c r="X606" s="199"/>
      <c r="Y606" s="199"/>
      <c r="Z606" s="199"/>
      <c r="AA606" s="199"/>
      <c r="AB606" s="223"/>
      <c r="AC606" s="261"/>
      <c r="AD606" s="259" t="str">
        <f>+IF(AE606=""," ",VLOOKUP(AE606,'PLAN DE CUENTAS FINAL BI'!$K:$L,2,FALSE))</f>
        <v xml:space="preserve"> </v>
      </c>
      <c r="AE606" s="224"/>
      <c r="AF606" s="259" t="str">
        <f>+IF(AG606=""," ",VLOOKUP(AG606,Listas!$E$3:$F$12,2,FALSE))</f>
        <v xml:space="preserve"> </v>
      </c>
      <c r="AG606" s="225"/>
      <c r="AH606" s="252"/>
    </row>
    <row r="607" spans="1:34" s="146" customFormat="1" ht="78.75" customHeight="1">
      <c r="A607" s="195"/>
      <c r="B607" s="196"/>
      <c r="C607" s="197" t="s">
        <v>348</v>
      </c>
      <c r="D607" s="193" t="s">
        <v>349</v>
      </c>
      <c r="E607" s="193"/>
      <c r="F607" s="193"/>
      <c r="G607" s="193"/>
      <c r="H607" s="193"/>
      <c r="I607" s="204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4"/>
      <c r="W607" s="199"/>
      <c r="X607" s="199"/>
      <c r="Y607" s="199"/>
      <c r="Z607" s="199"/>
      <c r="AA607" s="199"/>
      <c r="AB607" s="223"/>
      <c r="AC607" s="261"/>
      <c r="AD607" s="259" t="str">
        <f>+IF(AE607=""," ",VLOOKUP(AE607,'PLAN DE CUENTAS FINAL BI'!$K:$L,2,FALSE))</f>
        <v xml:space="preserve"> </v>
      </c>
      <c r="AE607" s="224"/>
      <c r="AF607" s="259" t="str">
        <f>+IF(AG607=""," ",VLOOKUP(AG607,Listas!$E$3:$F$12,2,FALSE))</f>
        <v xml:space="preserve"> </v>
      </c>
      <c r="AG607" s="225"/>
      <c r="AH607" s="252"/>
    </row>
    <row r="608" spans="1:34" s="146" customFormat="1" ht="78.75" customHeight="1">
      <c r="A608" s="195"/>
      <c r="B608" s="196"/>
      <c r="C608" s="197" t="s">
        <v>348</v>
      </c>
      <c r="D608" s="193" t="s">
        <v>349</v>
      </c>
      <c r="E608" s="193"/>
      <c r="F608" s="193"/>
      <c r="G608" s="193"/>
      <c r="H608" s="193"/>
      <c r="I608" s="204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4"/>
      <c r="W608" s="199"/>
      <c r="X608" s="199"/>
      <c r="Y608" s="199"/>
      <c r="Z608" s="199"/>
      <c r="AA608" s="199"/>
      <c r="AB608" s="223"/>
      <c r="AC608" s="261"/>
      <c r="AD608" s="259" t="str">
        <f>+IF(AE608=""," ",VLOOKUP(AE608,'PLAN DE CUENTAS FINAL BI'!$K:$L,2,FALSE))</f>
        <v xml:space="preserve"> </v>
      </c>
      <c r="AE608" s="224"/>
      <c r="AF608" s="259" t="str">
        <f>+IF(AG608=""," ",VLOOKUP(AG608,Listas!$E$3:$F$12,2,FALSE))</f>
        <v xml:space="preserve"> </v>
      </c>
      <c r="AG608" s="225"/>
      <c r="AH608" s="252"/>
    </row>
    <row r="609" spans="1:34" s="146" customFormat="1" ht="78.75" customHeight="1">
      <c r="A609" s="195"/>
      <c r="B609" s="196"/>
      <c r="C609" s="197" t="s">
        <v>348</v>
      </c>
      <c r="D609" s="193" t="s">
        <v>349</v>
      </c>
      <c r="E609" s="193"/>
      <c r="F609" s="193"/>
      <c r="G609" s="193"/>
      <c r="H609" s="193"/>
      <c r="I609" s="204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4"/>
      <c r="W609" s="199"/>
      <c r="X609" s="199"/>
      <c r="Y609" s="199"/>
      <c r="Z609" s="199"/>
      <c r="AA609" s="199"/>
      <c r="AB609" s="223"/>
      <c r="AC609" s="261"/>
      <c r="AD609" s="259" t="str">
        <f>+IF(AE609=""," ",VLOOKUP(AE609,'PLAN DE CUENTAS FINAL BI'!$K:$L,2,FALSE))</f>
        <v xml:space="preserve"> </v>
      </c>
      <c r="AE609" s="224"/>
      <c r="AF609" s="259" t="str">
        <f>+IF(AG609=""," ",VLOOKUP(AG609,Listas!$E$3:$F$12,2,FALSE))</f>
        <v xml:space="preserve"> </v>
      </c>
      <c r="AG609" s="225"/>
      <c r="AH609" s="252"/>
    </row>
    <row r="610" spans="1:34" s="146" customFormat="1" ht="78.75" customHeight="1">
      <c r="A610" s="195"/>
      <c r="B610" s="196"/>
      <c r="C610" s="197" t="s">
        <v>348</v>
      </c>
      <c r="D610" s="193" t="s">
        <v>349</v>
      </c>
      <c r="E610" s="193"/>
      <c r="F610" s="193"/>
      <c r="G610" s="193"/>
      <c r="H610" s="193"/>
      <c r="I610" s="204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4"/>
      <c r="W610" s="199"/>
      <c r="X610" s="199"/>
      <c r="Y610" s="199"/>
      <c r="Z610" s="199"/>
      <c r="AA610" s="199"/>
      <c r="AB610" s="223"/>
      <c r="AC610" s="261"/>
      <c r="AD610" s="259" t="str">
        <f>+IF(AE610=""," ",VLOOKUP(AE610,'PLAN DE CUENTAS FINAL BI'!$K:$L,2,FALSE))</f>
        <v xml:space="preserve"> </v>
      </c>
      <c r="AE610" s="224"/>
      <c r="AF610" s="259" t="str">
        <f>+IF(AG610=""," ",VLOOKUP(AG610,Listas!$E$3:$F$12,2,FALSE))</f>
        <v xml:space="preserve"> </v>
      </c>
      <c r="AG610" s="225"/>
      <c r="AH610" s="252"/>
    </row>
    <row r="611" spans="1:34" s="146" customFormat="1" ht="78.75" customHeight="1">
      <c r="A611" s="195"/>
      <c r="B611" s="196"/>
      <c r="C611" s="197" t="s">
        <v>348</v>
      </c>
      <c r="D611" s="193" t="s">
        <v>349</v>
      </c>
      <c r="E611" s="193"/>
      <c r="F611" s="193"/>
      <c r="G611" s="193"/>
      <c r="H611" s="193"/>
      <c r="I611" s="204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4"/>
      <c r="W611" s="199"/>
      <c r="X611" s="199"/>
      <c r="Y611" s="199"/>
      <c r="Z611" s="199"/>
      <c r="AA611" s="199"/>
      <c r="AB611" s="223"/>
      <c r="AC611" s="261"/>
      <c r="AD611" s="259" t="str">
        <f>+IF(AE611=""," ",VLOOKUP(AE611,'PLAN DE CUENTAS FINAL BI'!$K:$L,2,FALSE))</f>
        <v xml:space="preserve"> </v>
      </c>
      <c r="AE611" s="224"/>
      <c r="AF611" s="259" t="str">
        <f>+IF(AG611=""," ",VLOOKUP(AG611,Listas!$E$3:$F$12,2,FALSE))</f>
        <v xml:space="preserve"> </v>
      </c>
      <c r="AG611" s="225"/>
      <c r="AH611" s="252"/>
    </row>
    <row r="612" spans="1:34" s="146" customFormat="1" ht="78.75" customHeight="1">
      <c r="A612" s="195"/>
      <c r="B612" s="196"/>
      <c r="C612" s="197" t="s">
        <v>348</v>
      </c>
      <c r="D612" s="193" t="s">
        <v>349</v>
      </c>
      <c r="E612" s="193"/>
      <c r="F612" s="193"/>
      <c r="G612" s="193"/>
      <c r="H612" s="193"/>
      <c r="I612" s="204"/>
      <c r="J612" s="200"/>
      <c r="K612" s="200"/>
      <c r="L612" s="200"/>
      <c r="M612" s="200"/>
      <c r="N612" s="200"/>
      <c r="O612" s="200"/>
      <c r="P612" s="200"/>
      <c r="Q612" s="200"/>
      <c r="R612" s="200"/>
      <c r="S612" s="200"/>
      <c r="T612" s="200"/>
      <c r="U612" s="200"/>
      <c r="V612" s="204"/>
      <c r="W612" s="199"/>
      <c r="X612" s="199"/>
      <c r="Y612" s="199"/>
      <c r="Z612" s="199"/>
      <c r="AA612" s="199"/>
      <c r="AB612" s="223"/>
      <c r="AC612" s="261"/>
      <c r="AD612" s="259" t="str">
        <f>+IF(AE612=""," ",VLOOKUP(AE612,'PLAN DE CUENTAS FINAL BI'!$K:$L,2,FALSE))</f>
        <v xml:space="preserve"> </v>
      </c>
      <c r="AE612" s="224"/>
      <c r="AF612" s="259" t="str">
        <f>+IF(AG612=""," ",VLOOKUP(AG612,Listas!$E$3:$F$12,2,FALSE))</f>
        <v xml:space="preserve"> </v>
      </c>
      <c r="AG612" s="225"/>
      <c r="AH612" s="252"/>
    </row>
    <row r="613" spans="1:34" s="146" customFormat="1" ht="78.75" customHeight="1">
      <c r="A613" s="195"/>
      <c r="B613" s="196"/>
      <c r="C613" s="197" t="s">
        <v>348</v>
      </c>
      <c r="D613" s="193" t="s">
        <v>349</v>
      </c>
      <c r="E613" s="193"/>
      <c r="F613" s="193"/>
      <c r="G613" s="193"/>
      <c r="H613" s="193"/>
      <c r="I613" s="204"/>
      <c r="J613" s="20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4"/>
      <c r="W613" s="199"/>
      <c r="X613" s="199"/>
      <c r="Y613" s="199"/>
      <c r="Z613" s="199"/>
      <c r="AA613" s="199"/>
      <c r="AB613" s="223"/>
      <c r="AC613" s="261"/>
      <c r="AD613" s="259" t="str">
        <f>+IF(AE613=""," ",VLOOKUP(AE613,'PLAN DE CUENTAS FINAL BI'!$K:$L,2,FALSE))</f>
        <v xml:space="preserve"> </v>
      </c>
      <c r="AE613" s="224"/>
      <c r="AF613" s="259" t="str">
        <f>+IF(AG613=""," ",VLOOKUP(AG613,Listas!$E$3:$F$12,2,FALSE))</f>
        <v xml:space="preserve"> </v>
      </c>
      <c r="AG613" s="225"/>
      <c r="AH613" s="252"/>
    </row>
    <row r="614" spans="1:34" s="146" customFormat="1" ht="78.75" customHeight="1">
      <c r="A614" s="195"/>
      <c r="B614" s="196"/>
      <c r="C614" s="197" t="s">
        <v>348</v>
      </c>
      <c r="D614" s="193" t="s">
        <v>349</v>
      </c>
      <c r="E614" s="193"/>
      <c r="F614" s="193"/>
      <c r="G614" s="193"/>
      <c r="H614" s="193"/>
      <c r="I614" s="204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4"/>
      <c r="W614" s="199"/>
      <c r="X614" s="199"/>
      <c r="Y614" s="199"/>
      <c r="Z614" s="199"/>
      <c r="AA614" s="199"/>
      <c r="AB614" s="223"/>
      <c r="AC614" s="261"/>
      <c r="AD614" s="259" t="str">
        <f>+IF(AE614=""," ",VLOOKUP(AE614,'PLAN DE CUENTAS FINAL BI'!$K:$L,2,FALSE))</f>
        <v xml:space="preserve"> </v>
      </c>
      <c r="AE614" s="224"/>
      <c r="AF614" s="259" t="str">
        <f>+IF(AG614=""," ",VLOOKUP(AG614,Listas!$E$3:$F$12,2,FALSE))</f>
        <v xml:space="preserve"> </v>
      </c>
      <c r="AG614" s="225"/>
      <c r="AH614" s="252"/>
    </row>
    <row r="615" spans="1:34" s="146" customFormat="1" ht="78.75" customHeight="1">
      <c r="A615" s="195"/>
      <c r="B615" s="196"/>
      <c r="C615" s="197" t="s">
        <v>348</v>
      </c>
      <c r="D615" s="193" t="s">
        <v>349</v>
      </c>
      <c r="E615" s="193"/>
      <c r="F615" s="193"/>
      <c r="G615" s="193"/>
      <c r="H615" s="193"/>
      <c r="I615" s="204"/>
      <c r="J615" s="200"/>
      <c r="K615" s="200"/>
      <c r="L615" s="200"/>
      <c r="M615" s="200"/>
      <c r="N615" s="200"/>
      <c r="O615" s="200"/>
      <c r="P615" s="200"/>
      <c r="Q615" s="200"/>
      <c r="R615" s="200"/>
      <c r="S615" s="200"/>
      <c r="T615" s="200"/>
      <c r="U615" s="200"/>
      <c r="V615" s="204"/>
      <c r="W615" s="199"/>
      <c r="X615" s="199"/>
      <c r="Y615" s="199"/>
      <c r="Z615" s="199"/>
      <c r="AA615" s="199"/>
      <c r="AB615" s="223"/>
      <c r="AC615" s="261"/>
      <c r="AD615" s="259" t="str">
        <f>+IF(AE615=""," ",VLOOKUP(AE615,'PLAN DE CUENTAS FINAL BI'!$K:$L,2,FALSE))</f>
        <v xml:space="preserve"> </v>
      </c>
      <c r="AE615" s="224"/>
      <c r="AF615" s="259" t="str">
        <f>+IF(AG615=""," ",VLOOKUP(AG615,Listas!$E$3:$F$12,2,FALSE))</f>
        <v xml:space="preserve"> </v>
      </c>
      <c r="AG615" s="225"/>
      <c r="AH615" s="252"/>
    </row>
    <row r="616" spans="1:34" s="146" customFormat="1" ht="78.75" customHeight="1">
      <c r="A616" s="195"/>
      <c r="B616" s="196"/>
      <c r="C616" s="197" t="s">
        <v>348</v>
      </c>
      <c r="D616" s="193" t="s">
        <v>349</v>
      </c>
      <c r="E616" s="193"/>
      <c r="F616" s="193"/>
      <c r="G616" s="193"/>
      <c r="H616" s="193"/>
      <c r="I616" s="204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4"/>
      <c r="W616" s="199"/>
      <c r="X616" s="199"/>
      <c r="Y616" s="199"/>
      <c r="Z616" s="199"/>
      <c r="AA616" s="199"/>
      <c r="AB616" s="223"/>
      <c r="AC616" s="261"/>
      <c r="AD616" s="259" t="str">
        <f>+IF(AE616=""," ",VLOOKUP(AE616,'PLAN DE CUENTAS FINAL BI'!$K:$L,2,FALSE))</f>
        <v xml:space="preserve"> </v>
      </c>
      <c r="AE616" s="224"/>
      <c r="AF616" s="259" t="str">
        <f>+IF(AG616=""," ",VLOOKUP(AG616,Listas!$E$3:$F$12,2,FALSE))</f>
        <v xml:space="preserve"> </v>
      </c>
      <c r="AG616" s="225"/>
      <c r="AH616" s="252"/>
    </row>
    <row r="617" spans="1:34" s="146" customFormat="1" ht="78.75" customHeight="1">
      <c r="A617" s="195"/>
      <c r="B617" s="196"/>
      <c r="C617" s="197" t="s">
        <v>348</v>
      </c>
      <c r="D617" s="193" t="s">
        <v>349</v>
      </c>
      <c r="E617" s="193"/>
      <c r="F617" s="193"/>
      <c r="G617" s="193"/>
      <c r="H617" s="193"/>
      <c r="I617" s="204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4"/>
      <c r="W617" s="199"/>
      <c r="X617" s="199"/>
      <c r="Y617" s="199"/>
      <c r="Z617" s="199"/>
      <c r="AA617" s="199"/>
      <c r="AB617" s="223"/>
      <c r="AC617" s="261"/>
      <c r="AD617" s="259" t="str">
        <f>+IF(AE617=""," ",VLOOKUP(AE617,'PLAN DE CUENTAS FINAL BI'!$K:$L,2,FALSE))</f>
        <v xml:space="preserve"> </v>
      </c>
      <c r="AE617" s="224"/>
      <c r="AF617" s="259" t="str">
        <f>+IF(AG617=""," ",VLOOKUP(AG617,Listas!$E$3:$F$12,2,FALSE))</f>
        <v xml:space="preserve"> </v>
      </c>
      <c r="AG617" s="225"/>
      <c r="AH617" s="252"/>
    </row>
    <row r="618" spans="1:34" s="146" customFormat="1" ht="78.75" customHeight="1">
      <c r="A618" s="195"/>
      <c r="B618" s="196"/>
      <c r="C618" s="197" t="s">
        <v>350</v>
      </c>
      <c r="D618" s="193" t="s">
        <v>351</v>
      </c>
      <c r="E618" s="193"/>
      <c r="F618" s="193"/>
      <c r="G618" s="193"/>
      <c r="H618" s="193"/>
      <c r="I618" s="204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4"/>
      <c r="W618" s="209"/>
      <c r="X618" s="210"/>
      <c r="Y618" s="276"/>
      <c r="Z618" s="276"/>
      <c r="AA618" s="276"/>
      <c r="AB618" s="223"/>
      <c r="AC618" s="261"/>
      <c r="AD618" s="259" t="str">
        <f>+IF(AE618=""," ",VLOOKUP(AE618,'PLAN DE CUENTAS FINAL BI'!$K:$L,2,FALSE))</f>
        <v xml:space="preserve"> </v>
      </c>
      <c r="AE618" s="224"/>
      <c r="AF618" s="259" t="str">
        <f>+IF(AG618=""," ",VLOOKUP(AG618,Listas!$E$3:$F$12,2,FALSE))</f>
        <v xml:space="preserve"> </v>
      </c>
      <c r="AG618" s="225"/>
      <c r="AH618" s="252"/>
    </row>
    <row r="619" spans="1:34" s="146" customFormat="1" ht="78.75" customHeight="1">
      <c r="A619" s="195"/>
      <c r="B619" s="196"/>
      <c r="C619" s="197" t="s">
        <v>350</v>
      </c>
      <c r="D619" s="193" t="s">
        <v>351</v>
      </c>
      <c r="E619" s="193"/>
      <c r="F619" s="193"/>
      <c r="G619" s="193"/>
      <c r="H619" s="193"/>
      <c r="I619" s="204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4"/>
      <c r="W619" s="209"/>
      <c r="X619" s="210"/>
      <c r="Y619" s="276"/>
      <c r="Z619" s="276"/>
      <c r="AA619" s="276"/>
      <c r="AB619" s="223"/>
      <c r="AC619" s="261"/>
      <c r="AD619" s="259" t="str">
        <f>+IF(AE619=""," ",VLOOKUP(AE619,'PLAN DE CUENTAS FINAL BI'!$K:$L,2,FALSE))</f>
        <v xml:space="preserve"> </v>
      </c>
      <c r="AE619" s="224"/>
      <c r="AF619" s="259" t="str">
        <f>+IF(AG619=""," ",VLOOKUP(AG619,Listas!$E$3:$F$12,2,FALSE))</f>
        <v xml:space="preserve"> </v>
      </c>
      <c r="AG619" s="225"/>
      <c r="AH619" s="252"/>
    </row>
    <row r="620" spans="1:34" s="146" customFormat="1" ht="78.75" customHeight="1">
      <c r="A620" s="195"/>
      <c r="B620" s="196"/>
      <c r="C620" s="197" t="s">
        <v>350</v>
      </c>
      <c r="D620" s="193" t="s">
        <v>351</v>
      </c>
      <c r="E620" s="193"/>
      <c r="F620" s="193"/>
      <c r="G620" s="193"/>
      <c r="H620" s="193"/>
      <c r="I620" s="204"/>
      <c r="J620" s="200"/>
      <c r="K620" s="200"/>
      <c r="L620" s="200"/>
      <c r="M620" s="200"/>
      <c r="N620" s="200"/>
      <c r="O620" s="200"/>
      <c r="P620" s="200"/>
      <c r="Q620" s="200"/>
      <c r="R620" s="200"/>
      <c r="S620" s="200"/>
      <c r="T620" s="200"/>
      <c r="U620" s="200"/>
      <c r="V620" s="204"/>
      <c r="W620" s="199"/>
      <c r="X620" s="199"/>
      <c r="Y620" s="199"/>
      <c r="Z620" s="199"/>
      <c r="AA620" s="199"/>
      <c r="AB620" s="223"/>
      <c r="AC620" s="261"/>
      <c r="AD620" s="259" t="str">
        <f>+IF(AE620=""," ",VLOOKUP(AE620,'PLAN DE CUENTAS FINAL BI'!$K:$L,2,FALSE))</f>
        <v xml:space="preserve"> </v>
      </c>
      <c r="AE620" s="224"/>
      <c r="AF620" s="259" t="str">
        <f>+IF(AG620=""," ",VLOOKUP(AG620,Listas!$E$3:$F$12,2,FALSE))</f>
        <v xml:space="preserve"> </v>
      </c>
      <c r="AG620" s="225"/>
      <c r="AH620" s="252"/>
    </row>
    <row r="621" spans="1:34" s="146" customFormat="1" ht="78.75" customHeight="1">
      <c r="A621" s="195"/>
      <c r="B621" s="196"/>
      <c r="C621" s="197" t="s">
        <v>350</v>
      </c>
      <c r="D621" s="193" t="s">
        <v>351</v>
      </c>
      <c r="E621" s="193"/>
      <c r="F621" s="193"/>
      <c r="G621" s="193"/>
      <c r="H621" s="193"/>
      <c r="I621" s="204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4"/>
      <c r="W621" s="199"/>
      <c r="X621" s="199"/>
      <c r="Y621" s="199"/>
      <c r="Z621" s="199"/>
      <c r="AA621" s="199"/>
      <c r="AB621" s="223"/>
      <c r="AC621" s="261"/>
      <c r="AD621" s="259" t="str">
        <f>+IF(AE621=""," ",VLOOKUP(AE621,'PLAN DE CUENTAS FINAL BI'!$K:$L,2,FALSE))</f>
        <v xml:space="preserve"> </v>
      </c>
      <c r="AE621" s="224"/>
      <c r="AF621" s="259" t="str">
        <f>+IF(AG621=""," ",VLOOKUP(AG621,Listas!$E$3:$F$12,2,FALSE))</f>
        <v xml:space="preserve"> </v>
      </c>
      <c r="AG621" s="225"/>
      <c r="AH621" s="252"/>
    </row>
    <row r="622" spans="1:34" s="146" customFormat="1" ht="78.75" customHeight="1">
      <c r="A622" s="195"/>
      <c r="B622" s="196"/>
      <c r="C622" s="197" t="s">
        <v>350</v>
      </c>
      <c r="D622" s="193" t="s">
        <v>351</v>
      </c>
      <c r="E622" s="193"/>
      <c r="F622" s="193"/>
      <c r="G622" s="193"/>
      <c r="H622" s="193"/>
      <c r="I622" s="204"/>
      <c r="J622" s="200"/>
      <c r="K622" s="200"/>
      <c r="L622" s="200"/>
      <c r="M622" s="200"/>
      <c r="N622" s="200"/>
      <c r="O622" s="200"/>
      <c r="P622" s="200"/>
      <c r="Q622" s="200"/>
      <c r="R622" s="200"/>
      <c r="S622" s="200"/>
      <c r="T622" s="200"/>
      <c r="U622" s="200"/>
      <c r="V622" s="204"/>
      <c r="W622" s="199"/>
      <c r="X622" s="199"/>
      <c r="Y622" s="199"/>
      <c r="Z622" s="199"/>
      <c r="AA622" s="199"/>
      <c r="AB622" s="223"/>
      <c r="AC622" s="261"/>
      <c r="AD622" s="259" t="str">
        <f>+IF(AE622=""," ",VLOOKUP(AE622,'PLAN DE CUENTAS FINAL BI'!$K:$L,2,FALSE))</f>
        <v xml:space="preserve"> </v>
      </c>
      <c r="AE622" s="224"/>
      <c r="AF622" s="259" t="str">
        <f>+IF(AG622=""," ",VLOOKUP(AG622,Listas!$E$3:$F$12,2,FALSE))</f>
        <v xml:space="preserve"> </v>
      </c>
      <c r="AG622" s="225"/>
      <c r="AH622" s="252"/>
    </row>
    <row r="623" spans="1:34" s="146" customFormat="1" ht="78.75" customHeight="1">
      <c r="A623" s="195"/>
      <c r="B623" s="196"/>
      <c r="C623" s="197" t="s">
        <v>350</v>
      </c>
      <c r="D623" s="193" t="s">
        <v>351</v>
      </c>
      <c r="E623" s="193"/>
      <c r="F623" s="193"/>
      <c r="G623" s="193"/>
      <c r="H623" s="193"/>
      <c r="I623" s="204"/>
      <c r="J623" s="20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4"/>
      <c r="W623" s="199"/>
      <c r="X623" s="199"/>
      <c r="Y623" s="199"/>
      <c r="Z623" s="199"/>
      <c r="AA623" s="199"/>
      <c r="AB623" s="223"/>
      <c r="AC623" s="261"/>
      <c r="AD623" s="259" t="str">
        <f>+IF(AE623=""," ",VLOOKUP(AE623,'PLAN DE CUENTAS FINAL BI'!$K:$L,2,FALSE))</f>
        <v xml:space="preserve"> </v>
      </c>
      <c r="AE623" s="224"/>
      <c r="AF623" s="259" t="str">
        <f>+IF(AG623=""," ",VLOOKUP(AG623,Listas!$E$3:$F$12,2,FALSE))</f>
        <v xml:space="preserve"> </v>
      </c>
      <c r="AG623" s="225"/>
      <c r="AH623" s="252"/>
    </row>
    <row r="624" spans="1:34" s="146" customFormat="1" ht="78.75" customHeight="1">
      <c r="A624" s="195"/>
      <c r="B624" s="196"/>
      <c r="C624" s="197" t="s">
        <v>350</v>
      </c>
      <c r="D624" s="193" t="s">
        <v>351</v>
      </c>
      <c r="E624" s="193"/>
      <c r="F624" s="193"/>
      <c r="G624" s="193"/>
      <c r="H624" s="193"/>
      <c r="I624" s="204"/>
      <c r="J624" s="200"/>
      <c r="K624" s="200"/>
      <c r="L624" s="200"/>
      <c r="M624" s="200"/>
      <c r="N624" s="200"/>
      <c r="O624" s="200"/>
      <c r="P624" s="200"/>
      <c r="Q624" s="200"/>
      <c r="R624" s="200"/>
      <c r="S624" s="200"/>
      <c r="T624" s="200"/>
      <c r="U624" s="200"/>
      <c r="V624" s="204"/>
      <c r="W624" s="199"/>
      <c r="X624" s="199"/>
      <c r="Y624" s="199"/>
      <c r="Z624" s="199"/>
      <c r="AA624" s="199"/>
      <c r="AB624" s="223"/>
      <c r="AC624" s="261"/>
      <c r="AD624" s="259" t="str">
        <f>+IF(AE624=""," ",VLOOKUP(AE624,'PLAN DE CUENTAS FINAL BI'!$K:$L,2,FALSE))</f>
        <v xml:space="preserve"> </v>
      </c>
      <c r="AE624" s="224"/>
      <c r="AF624" s="259" t="str">
        <f>+IF(AG624=""," ",VLOOKUP(AG624,Listas!$E$3:$F$12,2,FALSE))</f>
        <v xml:space="preserve"> </v>
      </c>
      <c r="AG624" s="225"/>
      <c r="AH624" s="252"/>
    </row>
    <row r="625" spans="1:34" s="146" customFormat="1" ht="78.75" customHeight="1">
      <c r="A625" s="195"/>
      <c r="B625" s="196"/>
      <c r="C625" s="197" t="s">
        <v>350</v>
      </c>
      <c r="D625" s="193" t="s">
        <v>351</v>
      </c>
      <c r="E625" s="193"/>
      <c r="F625" s="193"/>
      <c r="G625" s="193"/>
      <c r="H625" s="193"/>
      <c r="I625" s="204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4"/>
      <c r="W625" s="199"/>
      <c r="X625" s="199"/>
      <c r="Y625" s="199"/>
      <c r="Z625" s="199"/>
      <c r="AA625" s="199"/>
      <c r="AB625" s="223"/>
      <c r="AC625" s="261"/>
      <c r="AD625" s="259" t="str">
        <f>+IF(AE625=""," ",VLOOKUP(AE625,'PLAN DE CUENTAS FINAL BI'!$K:$L,2,FALSE))</f>
        <v xml:space="preserve"> </v>
      </c>
      <c r="AE625" s="224"/>
      <c r="AF625" s="259" t="str">
        <f>+IF(AG625=""," ",VLOOKUP(AG625,Listas!$E$3:$F$12,2,FALSE))</f>
        <v xml:space="preserve"> </v>
      </c>
      <c r="AG625" s="225"/>
      <c r="AH625" s="252"/>
    </row>
    <row r="626" spans="1:34" s="146" customFormat="1" ht="78.75" customHeight="1">
      <c r="A626" s="195"/>
      <c r="B626" s="196"/>
      <c r="C626" s="197" t="s">
        <v>350</v>
      </c>
      <c r="D626" s="193" t="s">
        <v>351</v>
      </c>
      <c r="E626" s="193"/>
      <c r="F626" s="193"/>
      <c r="G626" s="193"/>
      <c r="H626" s="193"/>
      <c r="I626" s="204"/>
      <c r="J626" s="200"/>
      <c r="K626" s="200"/>
      <c r="L626" s="200"/>
      <c r="M626" s="200"/>
      <c r="N626" s="200"/>
      <c r="O626" s="200"/>
      <c r="P626" s="200"/>
      <c r="Q626" s="200"/>
      <c r="R626" s="200"/>
      <c r="S626" s="200"/>
      <c r="T626" s="200"/>
      <c r="U626" s="200"/>
      <c r="V626" s="204"/>
      <c r="W626" s="199"/>
      <c r="X626" s="199"/>
      <c r="Y626" s="199"/>
      <c r="Z626" s="199"/>
      <c r="AA626" s="199"/>
      <c r="AB626" s="223"/>
      <c r="AC626" s="261"/>
      <c r="AD626" s="259" t="str">
        <f>+IF(AE626=""," ",VLOOKUP(AE626,'PLAN DE CUENTAS FINAL BI'!$K:$L,2,FALSE))</f>
        <v xml:space="preserve"> </v>
      </c>
      <c r="AE626" s="224"/>
      <c r="AF626" s="259" t="str">
        <f>+IF(AG626=""," ",VLOOKUP(AG626,Listas!$E$3:$F$12,2,FALSE))</f>
        <v xml:space="preserve"> </v>
      </c>
      <c r="AG626" s="225"/>
      <c r="AH626" s="252"/>
    </row>
    <row r="627" spans="1:34" s="146" customFormat="1" ht="78.75" customHeight="1">
      <c r="A627" s="195"/>
      <c r="B627" s="196"/>
      <c r="C627" s="197" t="s">
        <v>350</v>
      </c>
      <c r="D627" s="193" t="s">
        <v>351</v>
      </c>
      <c r="E627" s="193"/>
      <c r="F627" s="193"/>
      <c r="G627" s="193"/>
      <c r="H627" s="193"/>
      <c r="I627" s="204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4"/>
      <c r="W627" s="199"/>
      <c r="X627" s="199"/>
      <c r="Y627" s="199"/>
      <c r="Z627" s="199"/>
      <c r="AA627" s="199"/>
      <c r="AB627" s="223"/>
      <c r="AC627" s="261"/>
      <c r="AD627" s="259" t="str">
        <f>+IF(AE627=""," ",VLOOKUP(AE627,'PLAN DE CUENTAS FINAL BI'!$K:$L,2,FALSE))</f>
        <v xml:space="preserve"> </v>
      </c>
      <c r="AE627" s="224"/>
      <c r="AF627" s="259" t="str">
        <f>+IF(AG627=""," ",VLOOKUP(AG627,Listas!$E$3:$F$12,2,FALSE))</f>
        <v xml:space="preserve"> </v>
      </c>
      <c r="AG627" s="225"/>
      <c r="AH627" s="252"/>
    </row>
    <row r="628" spans="1:34" s="146" customFormat="1" ht="78.75" customHeight="1">
      <c r="A628" s="195"/>
      <c r="B628" s="196"/>
      <c r="C628" s="197" t="s">
        <v>350</v>
      </c>
      <c r="D628" s="193" t="s">
        <v>351</v>
      </c>
      <c r="E628" s="193"/>
      <c r="F628" s="193"/>
      <c r="G628" s="193"/>
      <c r="H628" s="193"/>
      <c r="I628" s="204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4"/>
      <c r="W628" s="199"/>
      <c r="X628" s="199"/>
      <c r="Y628" s="199"/>
      <c r="Z628" s="199"/>
      <c r="AA628" s="199"/>
      <c r="AB628" s="223"/>
      <c r="AC628" s="261"/>
      <c r="AD628" s="259" t="str">
        <f>+IF(AE628=""," ",VLOOKUP(AE628,'PLAN DE CUENTAS FINAL BI'!$K:$L,2,FALSE))</f>
        <v xml:space="preserve"> </v>
      </c>
      <c r="AE628" s="224"/>
      <c r="AF628" s="259" t="str">
        <f>+IF(AG628=""," ",VLOOKUP(AG628,Listas!$E$3:$F$12,2,FALSE))</f>
        <v xml:space="preserve"> </v>
      </c>
      <c r="AG628" s="225"/>
      <c r="AH628" s="252"/>
    </row>
    <row r="629" spans="1:34" s="146" customFormat="1" ht="78.75" customHeight="1">
      <c r="A629" s="195"/>
      <c r="B629" s="196"/>
      <c r="C629" s="197" t="s">
        <v>350</v>
      </c>
      <c r="D629" s="193" t="s">
        <v>351</v>
      </c>
      <c r="E629" s="193"/>
      <c r="F629" s="193"/>
      <c r="G629" s="193"/>
      <c r="H629" s="193"/>
      <c r="I629" s="204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4"/>
      <c r="W629" s="199"/>
      <c r="X629" s="199"/>
      <c r="Y629" s="199"/>
      <c r="Z629" s="199"/>
      <c r="AA629" s="199"/>
      <c r="AB629" s="223"/>
      <c r="AC629" s="261"/>
      <c r="AD629" s="259" t="str">
        <f>+IF(AE629=""," ",VLOOKUP(AE629,'PLAN DE CUENTAS FINAL BI'!$K:$L,2,FALSE))</f>
        <v xml:space="preserve"> </v>
      </c>
      <c r="AE629" s="224"/>
      <c r="AF629" s="259" t="str">
        <f>+IF(AG629=""," ",VLOOKUP(AG629,Listas!$E$3:$F$12,2,FALSE))</f>
        <v xml:space="preserve"> </v>
      </c>
      <c r="AG629" s="225"/>
      <c r="AH629" s="252"/>
    </row>
    <row r="630" spans="1:34" s="146" customFormat="1" ht="78.75" customHeight="1">
      <c r="A630" s="195"/>
      <c r="B630" s="196"/>
      <c r="C630" s="197" t="s">
        <v>350</v>
      </c>
      <c r="D630" s="193" t="s">
        <v>351</v>
      </c>
      <c r="E630" s="193"/>
      <c r="F630" s="193"/>
      <c r="G630" s="193"/>
      <c r="H630" s="193"/>
      <c r="I630" s="204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4"/>
      <c r="W630" s="199"/>
      <c r="X630" s="199"/>
      <c r="Y630" s="199"/>
      <c r="Z630" s="199"/>
      <c r="AA630" s="199"/>
      <c r="AB630" s="223"/>
      <c r="AC630" s="261"/>
      <c r="AD630" s="259" t="str">
        <f>+IF(AE630=""," ",VLOOKUP(AE630,'PLAN DE CUENTAS FINAL BI'!$K:$L,2,FALSE))</f>
        <v xml:space="preserve"> </v>
      </c>
      <c r="AE630" s="224"/>
      <c r="AF630" s="259" t="str">
        <f>+IF(AG630=""," ",VLOOKUP(AG630,Listas!$E$3:$F$12,2,FALSE))</f>
        <v xml:space="preserve"> </v>
      </c>
      <c r="AG630" s="225"/>
      <c r="AH630" s="252"/>
    </row>
    <row r="631" spans="1:34" s="146" customFormat="1" ht="78.75" customHeight="1">
      <c r="A631" s="195"/>
      <c r="B631" s="196"/>
      <c r="C631" s="197" t="s">
        <v>350</v>
      </c>
      <c r="D631" s="193" t="s">
        <v>351</v>
      </c>
      <c r="E631" s="193"/>
      <c r="F631" s="193"/>
      <c r="G631" s="193"/>
      <c r="H631" s="193"/>
      <c r="I631" s="204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4"/>
      <c r="W631" s="199"/>
      <c r="X631" s="199"/>
      <c r="Y631" s="199"/>
      <c r="Z631" s="199"/>
      <c r="AA631" s="199"/>
      <c r="AB631" s="223"/>
      <c r="AC631" s="261"/>
      <c r="AD631" s="259" t="str">
        <f>+IF(AE631=""," ",VLOOKUP(AE631,'PLAN DE CUENTAS FINAL BI'!$K:$L,2,FALSE))</f>
        <v xml:space="preserve"> </v>
      </c>
      <c r="AE631" s="224"/>
      <c r="AF631" s="259" t="str">
        <f>+IF(AG631=""," ",VLOOKUP(AG631,Listas!$E$3:$F$12,2,FALSE))</f>
        <v xml:space="preserve"> </v>
      </c>
      <c r="AG631" s="225"/>
      <c r="AH631" s="252"/>
    </row>
    <row r="632" spans="1:34" s="146" customFormat="1" ht="78.75" customHeight="1">
      <c r="A632" s="195"/>
      <c r="B632" s="196"/>
      <c r="C632" s="197" t="s">
        <v>350</v>
      </c>
      <c r="D632" s="193" t="s">
        <v>351</v>
      </c>
      <c r="E632" s="193"/>
      <c r="F632" s="193"/>
      <c r="G632" s="193"/>
      <c r="H632" s="193"/>
      <c r="I632" s="204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4"/>
      <c r="W632" s="199"/>
      <c r="X632" s="199"/>
      <c r="Y632" s="199"/>
      <c r="Z632" s="199"/>
      <c r="AA632" s="199"/>
      <c r="AB632" s="223"/>
      <c r="AC632" s="261"/>
      <c r="AD632" s="259" t="str">
        <f>+IF(AE632=""," ",VLOOKUP(AE632,'PLAN DE CUENTAS FINAL BI'!$K:$L,2,FALSE))</f>
        <v xml:space="preserve"> </v>
      </c>
      <c r="AE632" s="224"/>
      <c r="AF632" s="259" t="str">
        <f>+IF(AG632=""," ",VLOOKUP(AG632,Listas!$E$3:$F$12,2,FALSE))</f>
        <v xml:space="preserve"> </v>
      </c>
      <c r="AG632" s="225"/>
      <c r="AH632" s="252"/>
    </row>
    <row r="633" spans="1:34" s="146" customFormat="1" ht="78.75" customHeight="1">
      <c r="A633" s="195"/>
      <c r="B633" s="196"/>
      <c r="C633" s="197" t="s">
        <v>350</v>
      </c>
      <c r="D633" s="193" t="s">
        <v>351</v>
      </c>
      <c r="E633" s="193"/>
      <c r="F633" s="193"/>
      <c r="G633" s="193"/>
      <c r="H633" s="193"/>
      <c r="I633" s="204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4"/>
      <c r="W633" s="199"/>
      <c r="X633" s="199"/>
      <c r="Y633" s="199"/>
      <c r="Z633" s="199"/>
      <c r="AA633" s="199"/>
      <c r="AB633" s="223"/>
      <c r="AC633" s="261"/>
      <c r="AD633" s="259" t="str">
        <f>+IF(AE633=""," ",VLOOKUP(AE633,'PLAN DE CUENTAS FINAL BI'!$K:$L,2,FALSE))</f>
        <v xml:space="preserve"> </v>
      </c>
      <c r="AE633" s="224"/>
      <c r="AF633" s="259" t="str">
        <f>+IF(AG633=""," ",VLOOKUP(AG633,Listas!$E$3:$F$12,2,FALSE))</f>
        <v xml:space="preserve"> </v>
      </c>
      <c r="AG633" s="225"/>
      <c r="AH633" s="252"/>
    </row>
    <row r="634" spans="1:34" s="146" customFormat="1" ht="78.75" customHeight="1">
      <c r="A634" s="195"/>
      <c r="B634" s="196"/>
      <c r="C634" s="197" t="s">
        <v>350</v>
      </c>
      <c r="D634" s="193" t="s">
        <v>351</v>
      </c>
      <c r="E634" s="193"/>
      <c r="F634" s="193"/>
      <c r="G634" s="193"/>
      <c r="H634" s="193"/>
      <c r="I634" s="204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4"/>
      <c r="W634" s="199"/>
      <c r="X634" s="199"/>
      <c r="Y634" s="199"/>
      <c r="Z634" s="199"/>
      <c r="AA634" s="199"/>
      <c r="AB634" s="223"/>
      <c r="AC634" s="261"/>
      <c r="AD634" s="259" t="str">
        <f>+IF(AE634=""," ",VLOOKUP(AE634,'PLAN DE CUENTAS FINAL BI'!$K:$L,2,FALSE))</f>
        <v xml:space="preserve"> </v>
      </c>
      <c r="AE634" s="224"/>
      <c r="AF634" s="259" t="str">
        <f>+IF(AG634=""," ",VLOOKUP(AG634,Listas!$E$3:$F$12,2,FALSE))</f>
        <v xml:space="preserve"> </v>
      </c>
      <c r="AG634" s="225"/>
      <c r="AH634" s="252"/>
    </row>
    <row r="635" spans="1:34" s="146" customFormat="1" ht="78.75" customHeight="1">
      <c r="A635" s="195"/>
      <c r="B635" s="196"/>
      <c r="C635" s="197" t="s">
        <v>350</v>
      </c>
      <c r="D635" s="193" t="s">
        <v>351</v>
      </c>
      <c r="E635" s="193"/>
      <c r="F635" s="193"/>
      <c r="G635" s="193"/>
      <c r="H635" s="193"/>
      <c r="I635" s="204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4"/>
      <c r="W635" s="199"/>
      <c r="X635" s="199"/>
      <c r="Y635" s="199"/>
      <c r="Z635" s="199"/>
      <c r="AA635" s="199"/>
      <c r="AB635" s="223"/>
      <c r="AC635" s="261"/>
      <c r="AD635" s="259" t="str">
        <f>+IF(AE635=""," ",VLOOKUP(AE635,'PLAN DE CUENTAS FINAL BI'!$K:$L,2,FALSE))</f>
        <v xml:space="preserve"> </v>
      </c>
      <c r="AE635" s="224"/>
      <c r="AF635" s="259" t="str">
        <f>+IF(AG635=""," ",VLOOKUP(AG635,Listas!$E$3:$F$12,2,FALSE))</f>
        <v xml:space="preserve"> </v>
      </c>
      <c r="AG635" s="225"/>
      <c r="AH635" s="252"/>
    </row>
    <row r="636" spans="1:34" s="146" customFormat="1" ht="78.75" customHeight="1">
      <c r="A636" s="195"/>
      <c r="B636" s="196"/>
      <c r="C636" s="197" t="s">
        <v>350</v>
      </c>
      <c r="D636" s="193" t="s">
        <v>351</v>
      </c>
      <c r="E636" s="193"/>
      <c r="F636" s="193"/>
      <c r="G636" s="193"/>
      <c r="H636" s="193"/>
      <c r="I636" s="204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4"/>
      <c r="W636" s="199"/>
      <c r="X636" s="199"/>
      <c r="Y636" s="199"/>
      <c r="Z636" s="199"/>
      <c r="AA636" s="199"/>
      <c r="AB636" s="223"/>
      <c r="AC636" s="261"/>
      <c r="AD636" s="259" t="str">
        <f>+IF(AE636=""," ",VLOOKUP(AE636,'PLAN DE CUENTAS FINAL BI'!$K:$L,2,FALSE))</f>
        <v xml:space="preserve"> </v>
      </c>
      <c r="AE636" s="224"/>
      <c r="AF636" s="259" t="str">
        <f>+IF(AG636=""," ",VLOOKUP(AG636,Listas!$E$3:$F$12,2,FALSE))</f>
        <v xml:space="preserve"> </v>
      </c>
      <c r="AG636" s="225"/>
      <c r="AH636" s="252"/>
    </row>
    <row r="637" spans="1:34" s="146" customFormat="1" ht="78.75" customHeight="1">
      <c r="A637" s="195"/>
      <c r="B637" s="196"/>
      <c r="C637" s="197" t="s">
        <v>350</v>
      </c>
      <c r="D637" s="193" t="s">
        <v>351</v>
      </c>
      <c r="E637" s="193"/>
      <c r="F637" s="193"/>
      <c r="G637" s="193"/>
      <c r="H637" s="193"/>
      <c r="I637" s="204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4"/>
      <c r="W637" s="199"/>
      <c r="X637" s="199"/>
      <c r="Y637" s="199"/>
      <c r="Z637" s="199"/>
      <c r="AA637" s="199"/>
      <c r="AB637" s="223"/>
      <c r="AC637" s="261"/>
      <c r="AD637" s="259" t="str">
        <f>+IF(AE637=""," ",VLOOKUP(AE637,'PLAN DE CUENTAS FINAL BI'!$K:$L,2,FALSE))</f>
        <v xml:space="preserve"> </v>
      </c>
      <c r="AE637" s="224"/>
      <c r="AF637" s="259" t="str">
        <f>+IF(AG637=""," ",VLOOKUP(AG637,Listas!$E$3:$F$12,2,FALSE))</f>
        <v xml:space="preserve"> </v>
      </c>
      <c r="AG637" s="225"/>
      <c r="AH637" s="252"/>
    </row>
    <row r="638" spans="1:34" s="146" customFormat="1" ht="78.75" customHeight="1">
      <c r="A638" s="195"/>
      <c r="B638" s="196"/>
      <c r="C638" s="197" t="s">
        <v>350</v>
      </c>
      <c r="D638" s="193" t="s">
        <v>351</v>
      </c>
      <c r="E638" s="193"/>
      <c r="F638" s="193"/>
      <c r="G638" s="193"/>
      <c r="H638" s="193"/>
      <c r="I638" s="204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4"/>
      <c r="W638" s="199"/>
      <c r="X638" s="199"/>
      <c r="Y638" s="199"/>
      <c r="Z638" s="199"/>
      <c r="AA638" s="199"/>
      <c r="AB638" s="223"/>
      <c r="AC638" s="261"/>
      <c r="AD638" s="259" t="str">
        <f>+IF(AE638=""," ",VLOOKUP(AE638,'PLAN DE CUENTAS FINAL BI'!$K:$L,2,FALSE))</f>
        <v xml:space="preserve"> </v>
      </c>
      <c r="AE638" s="224"/>
      <c r="AF638" s="259" t="str">
        <f>+IF(AG638=""," ",VLOOKUP(AG638,Listas!$E$3:$F$12,2,FALSE))</f>
        <v xml:space="preserve"> </v>
      </c>
      <c r="AG638" s="225"/>
      <c r="AH638" s="252"/>
    </row>
    <row r="639" spans="1:34" s="146" customFormat="1" ht="78.75" customHeight="1">
      <c r="A639" s="195"/>
      <c r="B639" s="196"/>
      <c r="C639" s="197" t="s">
        <v>350</v>
      </c>
      <c r="D639" s="193" t="s">
        <v>351</v>
      </c>
      <c r="E639" s="193"/>
      <c r="F639" s="193"/>
      <c r="G639" s="193"/>
      <c r="H639" s="193"/>
      <c r="I639" s="204"/>
      <c r="J639" s="20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4"/>
      <c r="W639" s="199"/>
      <c r="X639" s="199"/>
      <c r="Y639" s="199"/>
      <c r="Z639" s="199"/>
      <c r="AA639" s="199"/>
      <c r="AB639" s="223"/>
      <c r="AC639" s="261"/>
      <c r="AD639" s="259" t="str">
        <f>+IF(AE639=""," ",VLOOKUP(AE639,'PLAN DE CUENTAS FINAL BI'!$K:$L,2,FALSE))</f>
        <v xml:space="preserve"> </v>
      </c>
      <c r="AE639" s="224"/>
      <c r="AF639" s="259" t="str">
        <f>+IF(AG639=""," ",VLOOKUP(AG639,Listas!$E$3:$F$12,2,FALSE))</f>
        <v xml:space="preserve"> </v>
      </c>
      <c r="AG639" s="225"/>
      <c r="AH639" s="252"/>
    </row>
    <row r="640" spans="1:34" s="146" customFormat="1" ht="78.75" customHeight="1">
      <c r="A640" s="195"/>
      <c r="B640" s="196"/>
      <c r="C640" s="197" t="s">
        <v>352</v>
      </c>
      <c r="D640" s="193" t="s">
        <v>353</v>
      </c>
      <c r="E640" s="193"/>
      <c r="F640" s="193"/>
      <c r="G640" s="193"/>
      <c r="H640" s="193"/>
      <c r="I640" s="204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4"/>
      <c r="W640" s="210"/>
      <c r="X640" s="210"/>
      <c r="Y640" s="276"/>
      <c r="Z640" s="276"/>
      <c r="AA640" s="276"/>
      <c r="AB640" s="223"/>
      <c r="AC640" s="261"/>
      <c r="AD640" s="259" t="str">
        <f>+IF(AE640=""," ",VLOOKUP(AE640,'PLAN DE CUENTAS FINAL BI'!$K:$L,2,FALSE))</f>
        <v xml:space="preserve"> </v>
      </c>
      <c r="AE640" s="224"/>
      <c r="AF640" s="259" t="str">
        <f>+IF(AG640=""," ",VLOOKUP(AG640,Listas!$E$3:$F$12,2,FALSE))</f>
        <v xml:space="preserve"> </v>
      </c>
      <c r="AG640" s="225"/>
      <c r="AH640" s="252"/>
    </row>
    <row r="641" spans="1:34" s="146" customFormat="1" ht="78.75" customHeight="1">
      <c r="A641" s="195"/>
      <c r="B641" s="196"/>
      <c r="C641" s="197" t="s">
        <v>352</v>
      </c>
      <c r="D641" s="193" t="s">
        <v>353</v>
      </c>
      <c r="E641" s="193"/>
      <c r="F641" s="193"/>
      <c r="G641" s="193"/>
      <c r="H641" s="193"/>
      <c r="I641" s="204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4"/>
      <c r="W641" s="210"/>
      <c r="X641" s="210"/>
      <c r="Y641" s="276"/>
      <c r="Z641" s="276"/>
      <c r="AA641" s="276"/>
      <c r="AB641" s="223"/>
      <c r="AC641" s="261"/>
      <c r="AD641" s="259" t="str">
        <f>+IF(AE641=""," ",VLOOKUP(AE641,'PLAN DE CUENTAS FINAL BI'!$K:$L,2,FALSE))</f>
        <v xml:space="preserve"> </v>
      </c>
      <c r="AE641" s="224"/>
      <c r="AF641" s="259" t="str">
        <f>+IF(AG641=""," ",VLOOKUP(AG641,Listas!$E$3:$F$12,2,FALSE))</f>
        <v xml:space="preserve"> </v>
      </c>
      <c r="AG641" s="225"/>
      <c r="AH641" s="252"/>
    </row>
    <row r="642" spans="1:34" s="146" customFormat="1" ht="78.75" customHeight="1">
      <c r="A642" s="195"/>
      <c r="B642" s="196"/>
      <c r="C642" s="197" t="s">
        <v>352</v>
      </c>
      <c r="D642" s="193" t="s">
        <v>353</v>
      </c>
      <c r="E642" s="193"/>
      <c r="F642" s="193"/>
      <c r="G642" s="193"/>
      <c r="H642" s="193"/>
      <c r="I642" s="204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4"/>
      <c r="W642" s="199"/>
      <c r="X642" s="199"/>
      <c r="Y642" s="199"/>
      <c r="Z642" s="199"/>
      <c r="AA642" s="199"/>
      <c r="AB642" s="223"/>
      <c r="AC642" s="261"/>
      <c r="AD642" s="259" t="str">
        <f>+IF(AE642=""," ",VLOOKUP(AE642,'PLAN DE CUENTAS FINAL BI'!$K:$L,2,FALSE))</f>
        <v xml:space="preserve"> </v>
      </c>
      <c r="AE642" s="224"/>
      <c r="AF642" s="259" t="str">
        <f>+IF(AG642=""," ",VLOOKUP(AG642,Listas!$E$3:$F$12,2,FALSE))</f>
        <v xml:space="preserve"> </v>
      </c>
      <c r="AG642" s="225"/>
      <c r="AH642" s="252"/>
    </row>
    <row r="643" spans="1:34" s="146" customFormat="1" ht="78.75" customHeight="1">
      <c r="A643" s="195"/>
      <c r="B643" s="196"/>
      <c r="C643" s="197" t="s">
        <v>352</v>
      </c>
      <c r="D643" s="193" t="s">
        <v>353</v>
      </c>
      <c r="E643" s="193"/>
      <c r="F643" s="193"/>
      <c r="G643" s="193"/>
      <c r="H643" s="193"/>
      <c r="I643" s="204"/>
      <c r="J643" s="200"/>
      <c r="K643" s="200"/>
      <c r="L643" s="200"/>
      <c r="M643" s="200"/>
      <c r="N643" s="200"/>
      <c r="O643" s="200"/>
      <c r="P643" s="200"/>
      <c r="Q643" s="200"/>
      <c r="R643" s="200"/>
      <c r="S643" s="200"/>
      <c r="T643" s="200"/>
      <c r="U643" s="200"/>
      <c r="V643" s="204"/>
      <c r="W643" s="199"/>
      <c r="X643" s="199"/>
      <c r="Y643" s="199"/>
      <c r="Z643" s="199"/>
      <c r="AA643" s="199"/>
      <c r="AB643" s="223"/>
      <c r="AC643" s="261"/>
      <c r="AD643" s="259" t="str">
        <f>+IF(AE643=""," ",VLOOKUP(AE643,'PLAN DE CUENTAS FINAL BI'!$K:$L,2,FALSE))</f>
        <v xml:space="preserve"> </v>
      </c>
      <c r="AE643" s="224"/>
      <c r="AF643" s="259" t="str">
        <f>+IF(AG643=""," ",VLOOKUP(AG643,Listas!$E$3:$F$12,2,FALSE))</f>
        <v xml:space="preserve"> </v>
      </c>
      <c r="AG643" s="225"/>
      <c r="AH643" s="252"/>
    </row>
    <row r="644" spans="1:34" s="146" customFormat="1" ht="78.75" customHeight="1">
      <c r="A644" s="195"/>
      <c r="B644" s="196"/>
      <c r="C644" s="197" t="s">
        <v>352</v>
      </c>
      <c r="D644" s="193" t="s">
        <v>353</v>
      </c>
      <c r="E644" s="193"/>
      <c r="F644" s="193"/>
      <c r="G644" s="193"/>
      <c r="H644" s="193"/>
      <c r="I644" s="204"/>
      <c r="J644" s="20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4"/>
      <c r="W644" s="199"/>
      <c r="X644" s="199"/>
      <c r="Y644" s="199"/>
      <c r="Z644" s="199"/>
      <c r="AA644" s="199"/>
      <c r="AB644" s="223"/>
      <c r="AC644" s="261"/>
      <c r="AD644" s="259" t="str">
        <f>+IF(AE644=""," ",VLOOKUP(AE644,'PLAN DE CUENTAS FINAL BI'!$K:$L,2,FALSE))</f>
        <v xml:space="preserve"> </v>
      </c>
      <c r="AE644" s="224"/>
      <c r="AF644" s="259" t="str">
        <f>+IF(AG644=""," ",VLOOKUP(AG644,Listas!$E$3:$F$12,2,FALSE))</f>
        <v xml:space="preserve"> </v>
      </c>
      <c r="AG644" s="225"/>
      <c r="AH644" s="252"/>
    </row>
    <row r="645" spans="1:34" s="146" customFormat="1" ht="78.75" customHeight="1">
      <c r="A645" s="195"/>
      <c r="B645" s="196"/>
      <c r="C645" s="197" t="s">
        <v>352</v>
      </c>
      <c r="D645" s="193" t="s">
        <v>353</v>
      </c>
      <c r="E645" s="193"/>
      <c r="F645" s="193"/>
      <c r="G645" s="193"/>
      <c r="H645" s="193"/>
      <c r="I645" s="204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4"/>
      <c r="W645" s="199"/>
      <c r="X645" s="199"/>
      <c r="Y645" s="199"/>
      <c r="Z645" s="199"/>
      <c r="AA645" s="199"/>
      <c r="AB645" s="223"/>
      <c r="AC645" s="261"/>
      <c r="AD645" s="259" t="str">
        <f>+IF(AE645=""," ",VLOOKUP(AE645,'PLAN DE CUENTAS FINAL BI'!$K:$L,2,FALSE))</f>
        <v xml:space="preserve"> </v>
      </c>
      <c r="AE645" s="224"/>
      <c r="AF645" s="259" t="str">
        <f>+IF(AG645=""," ",VLOOKUP(AG645,Listas!$E$3:$F$12,2,FALSE))</f>
        <v xml:space="preserve"> </v>
      </c>
      <c r="AG645" s="225"/>
      <c r="AH645" s="252"/>
    </row>
    <row r="646" spans="1:34" s="146" customFormat="1" ht="78.75" customHeight="1">
      <c r="A646" s="195"/>
      <c r="B646" s="196"/>
      <c r="C646" s="197" t="s">
        <v>352</v>
      </c>
      <c r="D646" s="193" t="s">
        <v>353</v>
      </c>
      <c r="E646" s="193"/>
      <c r="F646" s="193"/>
      <c r="G646" s="193"/>
      <c r="H646" s="193"/>
      <c r="I646" s="204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4"/>
      <c r="W646" s="199"/>
      <c r="X646" s="199"/>
      <c r="Y646" s="199"/>
      <c r="Z646" s="199"/>
      <c r="AA646" s="199"/>
      <c r="AB646" s="223"/>
      <c r="AC646" s="261"/>
      <c r="AD646" s="259" t="str">
        <f>+IF(AE646=""," ",VLOOKUP(AE646,'PLAN DE CUENTAS FINAL BI'!$K:$L,2,FALSE))</f>
        <v xml:space="preserve"> </v>
      </c>
      <c r="AE646" s="224"/>
      <c r="AF646" s="259" t="str">
        <f>+IF(AG646=""," ",VLOOKUP(AG646,Listas!$E$3:$F$12,2,FALSE))</f>
        <v xml:space="preserve"> </v>
      </c>
      <c r="AG646" s="225"/>
      <c r="AH646" s="252"/>
    </row>
    <row r="647" spans="1:34" s="146" customFormat="1" ht="78.75" customHeight="1">
      <c r="A647" s="195"/>
      <c r="B647" s="196"/>
      <c r="C647" s="197" t="s">
        <v>352</v>
      </c>
      <c r="D647" s="193" t="s">
        <v>353</v>
      </c>
      <c r="E647" s="193"/>
      <c r="F647" s="193"/>
      <c r="G647" s="193"/>
      <c r="H647" s="193"/>
      <c r="I647" s="204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4"/>
      <c r="W647" s="199"/>
      <c r="X647" s="199"/>
      <c r="Y647" s="199"/>
      <c r="Z647" s="199"/>
      <c r="AA647" s="199"/>
      <c r="AB647" s="223"/>
      <c r="AC647" s="261"/>
      <c r="AD647" s="259" t="str">
        <f>+IF(AE647=""," ",VLOOKUP(AE647,'PLAN DE CUENTAS FINAL BI'!$K:$L,2,FALSE))</f>
        <v xml:space="preserve"> </v>
      </c>
      <c r="AE647" s="224"/>
      <c r="AF647" s="259" t="str">
        <f>+IF(AG647=""," ",VLOOKUP(AG647,Listas!$E$3:$F$12,2,FALSE))</f>
        <v xml:space="preserve"> </v>
      </c>
      <c r="AG647" s="225"/>
      <c r="AH647" s="252"/>
    </row>
    <row r="648" spans="1:34" s="146" customFormat="1" ht="78.75" customHeight="1">
      <c r="A648" s="195"/>
      <c r="B648" s="196"/>
      <c r="C648" s="197" t="s">
        <v>352</v>
      </c>
      <c r="D648" s="193" t="s">
        <v>353</v>
      </c>
      <c r="E648" s="193"/>
      <c r="F648" s="193"/>
      <c r="G648" s="193"/>
      <c r="H648" s="193"/>
      <c r="I648" s="204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4"/>
      <c r="W648" s="199"/>
      <c r="X648" s="199"/>
      <c r="Y648" s="199"/>
      <c r="Z648" s="199"/>
      <c r="AA648" s="199"/>
      <c r="AB648" s="223"/>
      <c r="AC648" s="261"/>
      <c r="AD648" s="259" t="str">
        <f>+IF(AE648=""," ",VLOOKUP(AE648,'PLAN DE CUENTAS FINAL BI'!$K:$L,2,FALSE))</f>
        <v xml:space="preserve"> </v>
      </c>
      <c r="AE648" s="224"/>
      <c r="AF648" s="259" t="str">
        <f>+IF(AG648=""," ",VLOOKUP(AG648,Listas!$E$3:$F$12,2,FALSE))</f>
        <v xml:space="preserve"> </v>
      </c>
      <c r="AG648" s="225"/>
      <c r="AH648" s="252"/>
    </row>
    <row r="649" spans="1:34" s="146" customFormat="1" ht="78.75" customHeight="1">
      <c r="A649" s="195"/>
      <c r="B649" s="196"/>
      <c r="C649" s="197" t="s">
        <v>352</v>
      </c>
      <c r="D649" s="193" t="s">
        <v>353</v>
      </c>
      <c r="E649" s="193"/>
      <c r="F649" s="193"/>
      <c r="G649" s="193"/>
      <c r="H649" s="193"/>
      <c r="I649" s="204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4"/>
      <c r="W649" s="199"/>
      <c r="X649" s="199"/>
      <c r="Y649" s="199"/>
      <c r="Z649" s="199"/>
      <c r="AA649" s="199"/>
      <c r="AB649" s="223"/>
      <c r="AC649" s="261"/>
      <c r="AD649" s="259" t="str">
        <f>+IF(AE649=""," ",VLOOKUP(AE649,'PLAN DE CUENTAS FINAL BI'!$K:$L,2,FALSE))</f>
        <v xml:space="preserve"> </v>
      </c>
      <c r="AE649" s="224"/>
      <c r="AF649" s="259" t="str">
        <f>+IF(AG649=""," ",VLOOKUP(AG649,Listas!$E$3:$F$12,2,FALSE))</f>
        <v xml:space="preserve"> </v>
      </c>
      <c r="AG649" s="225"/>
      <c r="AH649" s="252"/>
    </row>
    <row r="650" spans="1:34" s="146" customFormat="1" ht="78.75" customHeight="1">
      <c r="A650" s="195"/>
      <c r="B650" s="196"/>
      <c r="C650" s="197" t="s">
        <v>352</v>
      </c>
      <c r="D650" s="193" t="s">
        <v>353</v>
      </c>
      <c r="E650" s="193"/>
      <c r="F650" s="193"/>
      <c r="G650" s="193"/>
      <c r="H650" s="193"/>
      <c r="I650" s="204"/>
      <c r="J650" s="200"/>
      <c r="K650" s="200"/>
      <c r="L650" s="200"/>
      <c r="M650" s="200"/>
      <c r="N650" s="200"/>
      <c r="O650" s="200"/>
      <c r="P650" s="200"/>
      <c r="Q650" s="200"/>
      <c r="R650" s="200"/>
      <c r="S650" s="200"/>
      <c r="T650" s="200"/>
      <c r="U650" s="200"/>
      <c r="V650" s="204"/>
      <c r="W650" s="199"/>
      <c r="X650" s="199"/>
      <c r="Y650" s="199"/>
      <c r="Z650" s="199"/>
      <c r="AA650" s="199"/>
      <c r="AB650" s="223"/>
      <c r="AC650" s="261"/>
      <c r="AD650" s="259" t="str">
        <f>+IF(AE650=""," ",VLOOKUP(AE650,'PLAN DE CUENTAS FINAL BI'!$K:$L,2,FALSE))</f>
        <v xml:space="preserve"> </v>
      </c>
      <c r="AE650" s="224"/>
      <c r="AF650" s="259" t="str">
        <f>+IF(AG650=""," ",VLOOKUP(AG650,Listas!$E$3:$F$12,2,FALSE))</f>
        <v xml:space="preserve"> </v>
      </c>
      <c r="AG650" s="225"/>
      <c r="AH650" s="252"/>
    </row>
    <row r="651" spans="1:34" s="146" customFormat="1" ht="78.75" customHeight="1">
      <c r="A651" s="195"/>
      <c r="B651" s="196"/>
      <c r="C651" s="197" t="s">
        <v>352</v>
      </c>
      <c r="D651" s="193" t="s">
        <v>353</v>
      </c>
      <c r="E651" s="193"/>
      <c r="F651" s="193"/>
      <c r="G651" s="193"/>
      <c r="H651" s="193"/>
      <c r="I651" s="204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4"/>
      <c r="W651" s="199"/>
      <c r="X651" s="199"/>
      <c r="Y651" s="199"/>
      <c r="Z651" s="199"/>
      <c r="AA651" s="199"/>
      <c r="AB651" s="223"/>
      <c r="AC651" s="261"/>
      <c r="AD651" s="259" t="str">
        <f>+IF(AE651=""," ",VLOOKUP(AE651,'PLAN DE CUENTAS FINAL BI'!$K:$L,2,FALSE))</f>
        <v xml:space="preserve"> </v>
      </c>
      <c r="AE651" s="224"/>
      <c r="AF651" s="259" t="str">
        <f>+IF(AG651=""," ",VLOOKUP(AG651,Listas!$E$3:$F$12,2,FALSE))</f>
        <v xml:space="preserve"> </v>
      </c>
      <c r="AG651" s="225"/>
      <c r="AH651" s="252"/>
    </row>
    <row r="652" spans="1:34" s="146" customFormat="1" ht="78.75" customHeight="1">
      <c r="A652" s="195"/>
      <c r="B652" s="196"/>
      <c r="C652" s="197" t="s">
        <v>352</v>
      </c>
      <c r="D652" s="193" t="s">
        <v>353</v>
      </c>
      <c r="E652" s="193"/>
      <c r="F652" s="193"/>
      <c r="G652" s="193"/>
      <c r="H652" s="193"/>
      <c r="I652" s="204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4"/>
      <c r="W652" s="199"/>
      <c r="X652" s="199"/>
      <c r="Y652" s="199"/>
      <c r="Z652" s="199"/>
      <c r="AA652" s="199"/>
      <c r="AB652" s="223"/>
      <c r="AC652" s="261"/>
      <c r="AD652" s="259" t="str">
        <f>+IF(AE652=""," ",VLOOKUP(AE652,'PLAN DE CUENTAS FINAL BI'!$K:$L,2,FALSE))</f>
        <v xml:space="preserve"> </v>
      </c>
      <c r="AE652" s="224"/>
      <c r="AF652" s="259" t="str">
        <f>+IF(AG652=""," ",VLOOKUP(AG652,Listas!$E$3:$F$12,2,FALSE))</f>
        <v xml:space="preserve"> </v>
      </c>
      <c r="AG652" s="225"/>
      <c r="AH652" s="252"/>
    </row>
    <row r="653" spans="1:34" s="146" customFormat="1" ht="78.75" customHeight="1">
      <c r="A653" s="195"/>
      <c r="B653" s="196"/>
      <c r="C653" s="197" t="s">
        <v>352</v>
      </c>
      <c r="D653" s="193" t="s">
        <v>353</v>
      </c>
      <c r="E653" s="193"/>
      <c r="F653" s="193"/>
      <c r="G653" s="193"/>
      <c r="H653" s="193"/>
      <c r="I653" s="204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4"/>
      <c r="W653" s="199"/>
      <c r="X653" s="199"/>
      <c r="Y653" s="199"/>
      <c r="Z653" s="199"/>
      <c r="AA653" s="199"/>
      <c r="AB653" s="223"/>
      <c r="AC653" s="261"/>
      <c r="AD653" s="259" t="str">
        <f>+IF(AE653=""," ",VLOOKUP(AE653,'PLAN DE CUENTAS FINAL BI'!$K:$L,2,FALSE))</f>
        <v xml:space="preserve"> </v>
      </c>
      <c r="AE653" s="224"/>
      <c r="AF653" s="259" t="str">
        <f>+IF(AG653=""," ",VLOOKUP(AG653,Listas!$E$3:$F$12,2,FALSE))</f>
        <v xml:space="preserve"> </v>
      </c>
      <c r="AG653" s="225"/>
      <c r="AH653" s="252"/>
    </row>
    <row r="654" spans="1:34" s="146" customFormat="1" ht="78.75" customHeight="1">
      <c r="A654" s="195"/>
      <c r="B654" s="196"/>
      <c r="C654" s="197" t="s">
        <v>352</v>
      </c>
      <c r="D654" s="193" t="s">
        <v>353</v>
      </c>
      <c r="E654" s="193"/>
      <c r="F654" s="193"/>
      <c r="G654" s="193"/>
      <c r="H654" s="193"/>
      <c r="I654" s="204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4"/>
      <c r="W654" s="199"/>
      <c r="X654" s="199"/>
      <c r="Y654" s="199"/>
      <c r="Z654" s="199"/>
      <c r="AA654" s="199"/>
      <c r="AB654" s="223"/>
      <c r="AC654" s="261"/>
      <c r="AD654" s="259" t="str">
        <f>+IF(AE654=""," ",VLOOKUP(AE654,'PLAN DE CUENTAS FINAL BI'!$K:$L,2,FALSE))</f>
        <v xml:space="preserve"> </v>
      </c>
      <c r="AE654" s="224"/>
      <c r="AF654" s="259" t="str">
        <f>+IF(AG654=""," ",VLOOKUP(AG654,Listas!$E$3:$F$12,2,FALSE))</f>
        <v xml:space="preserve"> </v>
      </c>
      <c r="AG654" s="225"/>
      <c r="AH654" s="252"/>
    </row>
    <row r="655" spans="1:34" s="146" customFormat="1" ht="78.75" customHeight="1">
      <c r="A655" s="195"/>
      <c r="B655" s="196"/>
      <c r="C655" s="197" t="s">
        <v>352</v>
      </c>
      <c r="D655" s="193" t="s">
        <v>353</v>
      </c>
      <c r="E655" s="193"/>
      <c r="F655" s="193"/>
      <c r="G655" s="193"/>
      <c r="H655" s="193"/>
      <c r="I655" s="204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4"/>
      <c r="W655" s="199"/>
      <c r="X655" s="199"/>
      <c r="Y655" s="199"/>
      <c r="Z655" s="199"/>
      <c r="AA655" s="199"/>
      <c r="AB655" s="223"/>
      <c r="AC655" s="261"/>
      <c r="AD655" s="259" t="str">
        <f>+IF(AE655=""," ",VLOOKUP(AE655,'PLAN DE CUENTAS FINAL BI'!$K:$L,2,FALSE))</f>
        <v xml:space="preserve"> </v>
      </c>
      <c r="AE655" s="224"/>
      <c r="AF655" s="259" t="str">
        <f>+IF(AG655=""," ",VLOOKUP(AG655,Listas!$E$3:$F$12,2,FALSE))</f>
        <v xml:space="preserve"> </v>
      </c>
      <c r="AG655" s="225"/>
      <c r="AH655" s="252"/>
    </row>
    <row r="656" spans="1:34" s="146" customFormat="1" ht="78.75" customHeight="1">
      <c r="A656" s="195"/>
      <c r="B656" s="196"/>
      <c r="C656" s="197" t="s">
        <v>352</v>
      </c>
      <c r="D656" s="193" t="s">
        <v>353</v>
      </c>
      <c r="E656" s="193"/>
      <c r="F656" s="193"/>
      <c r="G656" s="193"/>
      <c r="H656" s="193"/>
      <c r="I656" s="204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4"/>
      <c r="W656" s="199"/>
      <c r="X656" s="199"/>
      <c r="Y656" s="199"/>
      <c r="Z656" s="199"/>
      <c r="AA656" s="199"/>
      <c r="AB656" s="223"/>
      <c r="AC656" s="261"/>
      <c r="AD656" s="259" t="str">
        <f>+IF(AE656=""," ",VLOOKUP(AE656,'PLAN DE CUENTAS FINAL BI'!$K:$L,2,FALSE))</f>
        <v xml:space="preserve"> </v>
      </c>
      <c r="AE656" s="224"/>
      <c r="AF656" s="259" t="str">
        <f>+IF(AG656=""," ",VLOOKUP(AG656,Listas!$E$3:$F$12,2,FALSE))</f>
        <v xml:space="preserve"> </v>
      </c>
      <c r="AG656" s="225"/>
      <c r="AH656" s="252"/>
    </row>
    <row r="657" spans="1:34" s="146" customFormat="1" ht="78.75" customHeight="1">
      <c r="A657" s="195"/>
      <c r="B657" s="196"/>
      <c r="C657" s="197" t="s">
        <v>352</v>
      </c>
      <c r="D657" s="193" t="s">
        <v>353</v>
      </c>
      <c r="E657" s="193"/>
      <c r="F657" s="193"/>
      <c r="G657" s="193"/>
      <c r="H657" s="193"/>
      <c r="I657" s="204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4"/>
      <c r="W657" s="199"/>
      <c r="X657" s="199"/>
      <c r="Y657" s="199"/>
      <c r="Z657" s="199"/>
      <c r="AA657" s="199"/>
      <c r="AB657" s="223"/>
      <c r="AC657" s="261"/>
      <c r="AD657" s="259" t="str">
        <f>+IF(AE657=""," ",VLOOKUP(AE657,'PLAN DE CUENTAS FINAL BI'!$K:$L,2,FALSE))</f>
        <v xml:space="preserve"> </v>
      </c>
      <c r="AE657" s="224"/>
      <c r="AF657" s="259" t="str">
        <f>+IF(AG657=""," ",VLOOKUP(AG657,Listas!$E$3:$F$12,2,FALSE))</f>
        <v xml:space="preserve"> </v>
      </c>
      <c r="AG657" s="225"/>
      <c r="AH657" s="252"/>
    </row>
    <row r="658" spans="1:34" s="146" customFormat="1" ht="78.75" customHeight="1">
      <c r="A658" s="195"/>
      <c r="B658" s="196"/>
      <c r="C658" s="197" t="s">
        <v>352</v>
      </c>
      <c r="D658" s="193" t="s">
        <v>353</v>
      </c>
      <c r="E658" s="193"/>
      <c r="F658" s="193"/>
      <c r="G658" s="193"/>
      <c r="H658" s="193"/>
      <c r="I658" s="204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4"/>
      <c r="W658" s="199"/>
      <c r="X658" s="199"/>
      <c r="Y658" s="199"/>
      <c r="Z658" s="199"/>
      <c r="AA658" s="199"/>
      <c r="AB658" s="223"/>
      <c r="AC658" s="261"/>
      <c r="AD658" s="259" t="str">
        <f>+IF(AE658=""," ",VLOOKUP(AE658,'PLAN DE CUENTAS FINAL BI'!$K:$L,2,FALSE))</f>
        <v xml:space="preserve"> </v>
      </c>
      <c r="AE658" s="224"/>
      <c r="AF658" s="259" t="str">
        <f>+IF(AG658=""," ",VLOOKUP(AG658,Listas!$E$3:$F$12,2,FALSE))</f>
        <v xml:space="preserve"> </v>
      </c>
      <c r="AG658" s="225"/>
      <c r="AH658" s="252"/>
    </row>
    <row r="659" spans="1:34" s="146" customFormat="1" ht="78.75" customHeight="1">
      <c r="A659" s="195"/>
      <c r="B659" s="196"/>
      <c r="C659" s="197" t="s">
        <v>352</v>
      </c>
      <c r="D659" s="193" t="s">
        <v>353</v>
      </c>
      <c r="E659" s="193"/>
      <c r="F659" s="193"/>
      <c r="G659" s="193"/>
      <c r="H659" s="193"/>
      <c r="I659" s="204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4"/>
      <c r="W659" s="199"/>
      <c r="X659" s="199"/>
      <c r="Y659" s="199"/>
      <c r="Z659" s="199"/>
      <c r="AA659" s="199"/>
      <c r="AB659" s="223"/>
      <c r="AC659" s="261"/>
      <c r="AD659" s="259" t="str">
        <f>+IF(AE659=""," ",VLOOKUP(AE659,'PLAN DE CUENTAS FINAL BI'!$K:$L,2,FALSE))</f>
        <v xml:space="preserve"> </v>
      </c>
      <c r="AE659" s="224"/>
      <c r="AF659" s="259" t="str">
        <f>+IF(AG659=""," ",VLOOKUP(AG659,Listas!$E$3:$F$12,2,FALSE))</f>
        <v xml:space="preserve"> </v>
      </c>
      <c r="AG659" s="225"/>
      <c r="AH659" s="252"/>
    </row>
    <row r="660" spans="1:34" s="146" customFormat="1" ht="78.75" customHeight="1">
      <c r="A660" s="195"/>
      <c r="B660" s="196"/>
      <c r="C660" s="197" t="s">
        <v>354</v>
      </c>
      <c r="D660" s="193" t="s">
        <v>355</v>
      </c>
      <c r="E660" s="193"/>
      <c r="F660" s="193"/>
      <c r="G660" s="193"/>
      <c r="H660" s="193"/>
      <c r="I660" s="204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4"/>
      <c r="W660" s="276"/>
      <c r="X660" s="276"/>
      <c r="Y660" s="210"/>
      <c r="Z660" s="210"/>
      <c r="AA660" s="210"/>
      <c r="AB660" s="223"/>
      <c r="AC660" s="261"/>
      <c r="AD660" s="259" t="str">
        <f>+IF(AE660=""," ",VLOOKUP(AE660,'PLAN DE CUENTAS FINAL BI'!$K:$L,2,FALSE))</f>
        <v xml:space="preserve"> </v>
      </c>
      <c r="AE660" s="224"/>
      <c r="AF660" s="259" t="str">
        <f>+IF(AG660=""," ",VLOOKUP(AG660,Listas!$E$3:$F$12,2,FALSE))</f>
        <v xml:space="preserve"> </v>
      </c>
      <c r="AG660" s="225"/>
      <c r="AH660" s="252"/>
    </row>
    <row r="661" spans="1:34" s="146" customFormat="1" ht="78.75" customHeight="1">
      <c r="A661" s="195"/>
      <c r="B661" s="196"/>
      <c r="C661" s="197" t="s">
        <v>354</v>
      </c>
      <c r="D661" s="193" t="s">
        <v>355</v>
      </c>
      <c r="E661" s="193"/>
      <c r="F661" s="193"/>
      <c r="G661" s="193"/>
      <c r="H661" s="193"/>
      <c r="I661" s="204"/>
      <c r="J661" s="200"/>
      <c r="K661" s="200"/>
      <c r="L661" s="200"/>
      <c r="M661" s="200"/>
      <c r="N661" s="200"/>
      <c r="O661" s="200"/>
      <c r="P661" s="200"/>
      <c r="Q661" s="200"/>
      <c r="R661" s="200"/>
      <c r="S661" s="200"/>
      <c r="T661" s="200"/>
      <c r="U661" s="200"/>
      <c r="V661" s="204"/>
      <c r="W661" s="199"/>
      <c r="X661" s="199"/>
      <c r="Y661" s="199"/>
      <c r="Z661" s="199"/>
      <c r="AA661" s="199"/>
      <c r="AB661" s="223"/>
      <c r="AC661" s="261"/>
      <c r="AD661" s="259" t="str">
        <f>+IF(AE661=""," ",VLOOKUP(AE661,'PLAN DE CUENTAS FINAL BI'!$K:$L,2,FALSE))</f>
        <v xml:space="preserve"> </v>
      </c>
      <c r="AE661" s="224"/>
      <c r="AF661" s="259" t="str">
        <f>+IF(AG661=""," ",VLOOKUP(AG661,Listas!$E$3:$F$12,2,FALSE))</f>
        <v xml:space="preserve"> </v>
      </c>
      <c r="AG661" s="225"/>
      <c r="AH661" s="252"/>
    </row>
    <row r="662" spans="1:34" s="146" customFormat="1" ht="78.75" customHeight="1">
      <c r="A662" s="195"/>
      <c r="B662" s="196"/>
      <c r="C662" s="197" t="s">
        <v>354</v>
      </c>
      <c r="D662" s="193" t="s">
        <v>355</v>
      </c>
      <c r="E662" s="193"/>
      <c r="F662" s="193"/>
      <c r="G662" s="193"/>
      <c r="H662" s="193"/>
      <c r="I662" s="204"/>
      <c r="J662" s="200"/>
      <c r="K662" s="200"/>
      <c r="L662" s="200"/>
      <c r="M662" s="200"/>
      <c r="N662" s="200"/>
      <c r="O662" s="200"/>
      <c r="P662" s="200"/>
      <c r="Q662" s="200"/>
      <c r="R662" s="200"/>
      <c r="S662" s="200"/>
      <c r="T662" s="200"/>
      <c r="U662" s="200"/>
      <c r="V662" s="204"/>
      <c r="W662" s="199"/>
      <c r="X662" s="199"/>
      <c r="Y662" s="199"/>
      <c r="Z662" s="199"/>
      <c r="AA662" s="199"/>
      <c r="AB662" s="223"/>
      <c r="AC662" s="261"/>
      <c r="AD662" s="259" t="str">
        <f>+IF(AE662=""," ",VLOOKUP(AE662,'PLAN DE CUENTAS FINAL BI'!$K:$L,2,FALSE))</f>
        <v xml:space="preserve"> </v>
      </c>
      <c r="AE662" s="224"/>
      <c r="AF662" s="259" t="str">
        <f>+IF(AG662=""," ",VLOOKUP(AG662,Listas!$E$3:$F$12,2,FALSE))</f>
        <v xml:space="preserve"> </v>
      </c>
      <c r="AG662" s="225"/>
      <c r="AH662" s="252"/>
    </row>
    <row r="663" spans="1:34" s="146" customFormat="1" ht="78.75" customHeight="1">
      <c r="A663" s="195"/>
      <c r="B663" s="196"/>
      <c r="C663" s="197" t="s">
        <v>354</v>
      </c>
      <c r="D663" s="193" t="s">
        <v>355</v>
      </c>
      <c r="E663" s="193"/>
      <c r="F663" s="193"/>
      <c r="G663" s="193"/>
      <c r="H663" s="193"/>
      <c r="I663" s="204"/>
      <c r="J663" s="200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4"/>
      <c r="W663" s="199"/>
      <c r="X663" s="199"/>
      <c r="Y663" s="199"/>
      <c r="Z663" s="199"/>
      <c r="AA663" s="199"/>
      <c r="AB663" s="223"/>
      <c r="AC663" s="261"/>
      <c r="AD663" s="259" t="str">
        <f>+IF(AE663=""," ",VLOOKUP(AE663,'PLAN DE CUENTAS FINAL BI'!$K:$L,2,FALSE))</f>
        <v xml:space="preserve"> </v>
      </c>
      <c r="AE663" s="224"/>
      <c r="AF663" s="259" t="str">
        <f>+IF(AG663=""," ",VLOOKUP(AG663,Listas!$E$3:$F$12,2,FALSE))</f>
        <v xml:space="preserve"> </v>
      </c>
      <c r="AG663" s="225"/>
      <c r="AH663" s="252"/>
    </row>
    <row r="664" spans="1:34" s="146" customFormat="1" ht="78.75" customHeight="1">
      <c r="A664" s="195"/>
      <c r="B664" s="196"/>
      <c r="C664" s="197" t="s">
        <v>354</v>
      </c>
      <c r="D664" s="193" t="s">
        <v>355</v>
      </c>
      <c r="E664" s="193"/>
      <c r="F664" s="193"/>
      <c r="G664" s="193"/>
      <c r="H664" s="193"/>
      <c r="I664" s="204"/>
      <c r="J664" s="200"/>
      <c r="K664" s="200"/>
      <c r="L664" s="200"/>
      <c r="M664" s="200"/>
      <c r="N664" s="200"/>
      <c r="O664" s="200"/>
      <c r="P664" s="200"/>
      <c r="Q664" s="200"/>
      <c r="R664" s="200"/>
      <c r="S664" s="200"/>
      <c r="T664" s="200"/>
      <c r="U664" s="200"/>
      <c r="V664" s="204"/>
      <c r="W664" s="199"/>
      <c r="X664" s="199"/>
      <c r="Y664" s="199"/>
      <c r="Z664" s="199"/>
      <c r="AA664" s="199"/>
      <c r="AB664" s="223"/>
      <c r="AC664" s="261"/>
      <c r="AD664" s="259" t="str">
        <f>+IF(AE664=""," ",VLOOKUP(AE664,'PLAN DE CUENTAS FINAL BI'!$K:$L,2,FALSE))</f>
        <v xml:space="preserve"> </v>
      </c>
      <c r="AE664" s="224"/>
      <c r="AF664" s="259" t="str">
        <f>+IF(AG664=""," ",VLOOKUP(AG664,Listas!$E$3:$F$12,2,FALSE))</f>
        <v xml:space="preserve"> </v>
      </c>
      <c r="AG664" s="225"/>
      <c r="AH664" s="252"/>
    </row>
    <row r="665" spans="1:34" s="146" customFormat="1" ht="78.75" customHeight="1">
      <c r="A665" s="195"/>
      <c r="B665" s="196"/>
      <c r="C665" s="197" t="s">
        <v>354</v>
      </c>
      <c r="D665" s="193" t="s">
        <v>355</v>
      </c>
      <c r="E665" s="193"/>
      <c r="F665" s="193"/>
      <c r="G665" s="193"/>
      <c r="H665" s="193"/>
      <c r="I665" s="204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4"/>
      <c r="W665" s="199"/>
      <c r="X665" s="199"/>
      <c r="Y665" s="199"/>
      <c r="Z665" s="199"/>
      <c r="AA665" s="199"/>
      <c r="AB665" s="223"/>
      <c r="AC665" s="261"/>
      <c r="AD665" s="259" t="str">
        <f>+IF(AE665=""," ",VLOOKUP(AE665,'PLAN DE CUENTAS FINAL BI'!$K:$L,2,FALSE))</f>
        <v xml:space="preserve"> </v>
      </c>
      <c r="AE665" s="224"/>
      <c r="AF665" s="259" t="str">
        <f>+IF(AG665=""," ",VLOOKUP(AG665,Listas!$E$3:$F$12,2,FALSE))</f>
        <v xml:space="preserve"> </v>
      </c>
      <c r="AG665" s="225"/>
      <c r="AH665" s="252"/>
    </row>
    <row r="666" spans="1:34" s="146" customFormat="1" ht="78.75" customHeight="1">
      <c r="A666" s="195"/>
      <c r="B666" s="196"/>
      <c r="C666" s="197" t="s">
        <v>354</v>
      </c>
      <c r="D666" s="193" t="s">
        <v>355</v>
      </c>
      <c r="E666" s="193"/>
      <c r="F666" s="193"/>
      <c r="G666" s="193"/>
      <c r="H666" s="193"/>
      <c r="I666" s="204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4"/>
      <c r="W666" s="199"/>
      <c r="X666" s="199"/>
      <c r="Y666" s="199"/>
      <c r="Z666" s="199"/>
      <c r="AA666" s="199"/>
      <c r="AB666" s="223"/>
      <c r="AC666" s="261"/>
      <c r="AD666" s="259" t="str">
        <f>+IF(AE666=""," ",VLOOKUP(AE666,'PLAN DE CUENTAS FINAL BI'!$K:$L,2,FALSE))</f>
        <v xml:space="preserve"> </v>
      </c>
      <c r="AE666" s="224"/>
      <c r="AF666" s="259" t="str">
        <f>+IF(AG666=""," ",VLOOKUP(AG666,Listas!$E$3:$F$12,2,FALSE))</f>
        <v xml:space="preserve"> </v>
      </c>
      <c r="AG666" s="225"/>
      <c r="AH666" s="252"/>
    </row>
    <row r="667" spans="1:34" s="146" customFormat="1" ht="78.75" customHeight="1">
      <c r="A667" s="195"/>
      <c r="B667" s="196"/>
      <c r="C667" s="197" t="s">
        <v>354</v>
      </c>
      <c r="D667" s="193" t="s">
        <v>355</v>
      </c>
      <c r="E667" s="193"/>
      <c r="F667" s="193"/>
      <c r="G667" s="193"/>
      <c r="H667" s="193"/>
      <c r="I667" s="204"/>
      <c r="J667" s="200"/>
      <c r="K667" s="200"/>
      <c r="L667" s="200"/>
      <c r="M667" s="200"/>
      <c r="N667" s="200"/>
      <c r="O667" s="200"/>
      <c r="P667" s="200"/>
      <c r="Q667" s="200"/>
      <c r="R667" s="200"/>
      <c r="S667" s="200"/>
      <c r="T667" s="200"/>
      <c r="U667" s="200"/>
      <c r="V667" s="204"/>
      <c r="W667" s="199"/>
      <c r="X667" s="199"/>
      <c r="Y667" s="199"/>
      <c r="Z667" s="199"/>
      <c r="AA667" s="199"/>
      <c r="AB667" s="223"/>
      <c r="AC667" s="261"/>
      <c r="AD667" s="259" t="str">
        <f>+IF(AE667=""," ",VLOOKUP(AE667,'PLAN DE CUENTAS FINAL BI'!$K:$L,2,FALSE))</f>
        <v xml:space="preserve"> </v>
      </c>
      <c r="AE667" s="224"/>
      <c r="AF667" s="259" t="str">
        <f>+IF(AG667=""," ",VLOOKUP(AG667,Listas!$E$3:$F$12,2,FALSE))</f>
        <v xml:space="preserve"> </v>
      </c>
      <c r="AG667" s="225"/>
      <c r="AH667" s="252"/>
    </row>
    <row r="668" spans="1:34" s="146" customFormat="1" ht="78.75" customHeight="1">
      <c r="A668" s="195"/>
      <c r="B668" s="196"/>
      <c r="C668" s="197" t="s">
        <v>354</v>
      </c>
      <c r="D668" s="193" t="s">
        <v>355</v>
      </c>
      <c r="E668" s="193"/>
      <c r="F668" s="193"/>
      <c r="G668" s="193"/>
      <c r="H668" s="193"/>
      <c r="I668" s="204"/>
      <c r="J668" s="200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4"/>
      <c r="W668" s="199"/>
      <c r="X668" s="199"/>
      <c r="Y668" s="199"/>
      <c r="Z668" s="199"/>
      <c r="AA668" s="199"/>
      <c r="AB668" s="223"/>
      <c r="AC668" s="261"/>
      <c r="AD668" s="259" t="str">
        <f>+IF(AE668=""," ",VLOOKUP(AE668,'PLAN DE CUENTAS FINAL BI'!$K:$L,2,FALSE))</f>
        <v xml:space="preserve"> </v>
      </c>
      <c r="AE668" s="224"/>
      <c r="AF668" s="259" t="str">
        <f>+IF(AG668=""," ",VLOOKUP(AG668,Listas!$E$3:$F$12,2,FALSE))</f>
        <v xml:space="preserve"> </v>
      </c>
      <c r="AG668" s="225"/>
      <c r="AH668" s="252"/>
    </row>
    <row r="669" spans="1:34" s="146" customFormat="1" ht="78.75" customHeight="1">
      <c r="A669" s="195"/>
      <c r="B669" s="196"/>
      <c r="C669" s="197" t="s">
        <v>354</v>
      </c>
      <c r="D669" s="193" t="s">
        <v>355</v>
      </c>
      <c r="E669" s="193"/>
      <c r="F669" s="193"/>
      <c r="G669" s="193"/>
      <c r="H669" s="193"/>
      <c r="I669" s="204"/>
      <c r="J669" s="200"/>
      <c r="K669" s="200"/>
      <c r="L669" s="200"/>
      <c r="M669" s="200"/>
      <c r="N669" s="200"/>
      <c r="O669" s="200"/>
      <c r="P669" s="200"/>
      <c r="Q669" s="200"/>
      <c r="R669" s="200"/>
      <c r="S669" s="200"/>
      <c r="T669" s="200"/>
      <c r="U669" s="200"/>
      <c r="V669" s="204"/>
      <c r="W669" s="199"/>
      <c r="X669" s="199"/>
      <c r="Y669" s="199"/>
      <c r="Z669" s="199"/>
      <c r="AA669" s="199"/>
      <c r="AB669" s="223"/>
      <c r="AC669" s="261"/>
      <c r="AD669" s="259" t="str">
        <f>+IF(AE669=""," ",VLOOKUP(AE669,'PLAN DE CUENTAS FINAL BI'!$K:$L,2,FALSE))</f>
        <v xml:space="preserve"> </v>
      </c>
      <c r="AE669" s="224"/>
      <c r="AF669" s="259" t="str">
        <f>+IF(AG669=""," ",VLOOKUP(AG669,Listas!$E$3:$F$12,2,FALSE))</f>
        <v xml:space="preserve"> </v>
      </c>
      <c r="AG669" s="225"/>
      <c r="AH669" s="252"/>
    </row>
    <row r="670" spans="1:34" s="146" customFormat="1" ht="78.75" customHeight="1">
      <c r="A670" s="195"/>
      <c r="B670" s="196"/>
      <c r="C670" s="197" t="s">
        <v>354</v>
      </c>
      <c r="D670" s="193" t="s">
        <v>355</v>
      </c>
      <c r="E670" s="193"/>
      <c r="F670" s="193"/>
      <c r="G670" s="193"/>
      <c r="H670" s="193"/>
      <c r="I670" s="204"/>
      <c r="J670" s="200"/>
      <c r="K670" s="200"/>
      <c r="L670" s="200"/>
      <c r="M670" s="200"/>
      <c r="N670" s="200"/>
      <c r="O670" s="200"/>
      <c r="P670" s="200"/>
      <c r="Q670" s="200"/>
      <c r="R670" s="200"/>
      <c r="S670" s="200"/>
      <c r="T670" s="200"/>
      <c r="U670" s="200"/>
      <c r="V670" s="204"/>
      <c r="W670" s="199"/>
      <c r="X670" s="199"/>
      <c r="Y670" s="199"/>
      <c r="Z670" s="199"/>
      <c r="AA670" s="199"/>
      <c r="AB670" s="223"/>
      <c r="AC670" s="261"/>
      <c r="AD670" s="259" t="str">
        <f>+IF(AE670=""," ",VLOOKUP(AE670,'PLAN DE CUENTAS FINAL BI'!$K:$L,2,FALSE))</f>
        <v xml:space="preserve"> </v>
      </c>
      <c r="AE670" s="224"/>
      <c r="AF670" s="259" t="str">
        <f>+IF(AG670=""," ",VLOOKUP(AG670,Listas!$E$3:$F$12,2,FALSE))</f>
        <v xml:space="preserve"> </v>
      </c>
      <c r="AG670" s="225"/>
      <c r="AH670" s="252"/>
    </row>
    <row r="671" spans="1:34" s="146" customFormat="1" ht="78.75" customHeight="1">
      <c r="A671" s="195"/>
      <c r="B671" s="196"/>
      <c r="C671" s="197" t="s">
        <v>354</v>
      </c>
      <c r="D671" s="193" t="s">
        <v>355</v>
      </c>
      <c r="E671" s="193"/>
      <c r="F671" s="193"/>
      <c r="G671" s="193"/>
      <c r="H671" s="193"/>
      <c r="I671" s="204"/>
      <c r="J671" s="200"/>
      <c r="K671" s="200"/>
      <c r="L671" s="200"/>
      <c r="M671" s="200"/>
      <c r="N671" s="200"/>
      <c r="O671" s="200"/>
      <c r="P671" s="200"/>
      <c r="Q671" s="200"/>
      <c r="R671" s="200"/>
      <c r="S671" s="200"/>
      <c r="T671" s="200"/>
      <c r="U671" s="200"/>
      <c r="V671" s="204"/>
      <c r="W671" s="199"/>
      <c r="X671" s="199"/>
      <c r="Y671" s="199"/>
      <c r="Z671" s="199"/>
      <c r="AA671" s="199"/>
      <c r="AB671" s="223"/>
      <c r="AC671" s="261"/>
      <c r="AD671" s="259" t="str">
        <f>+IF(AE671=""," ",VLOOKUP(AE671,'PLAN DE CUENTAS FINAL BI'!$K:$L,2,FALSE))</f>
        <v xml:space="preserve"> </v>
      </c>
      <c r="AE671" s="224"/>
      <c r="AF671" s="259" t="str">
        <f>+IF(AG671=""," ",VLOOKUP(AG671,Listas!$E$3:$F$12,2,FALSE))</f>
        <v xml:space="preserve"> </v>
      </c>
      <c r="AG671" s="225"/>
      <c r="AH671" s="252"/>
    </row>
    <row r="672" spans="1:34" s="146" customFormat="1" ht="78.75" customHeight="1">
      <c r="A672" s="195"/>
      <c r="B672" s="196"/>
      <c r="C672" s="197" t="s">
        <v>354</v>
      </c>
      <c r="D672" s="193" t="s">
        <v>355</v>
      </c>
      <c r="E672" s="193"/>
      <c r="F672" s="193"/>
      <c r="G672" s="193"/>
      <c r="H672" s="193"/>
      <c r="I672" s="204"/>
      <c r="J672" s="200"/>
      <c r="K672" s="200"/>
      <c r="L672" s="200"/>
      <c r="M672" s="200"/>
      <c r="N672" s="200"/>
      <c r="O672" s="200"/>
      <c r="P672" s="200"/>
      <c r="Q672" s="200"/>
      <c r="R672" s="200"/>
      <c r="S672" s="200"/>
      <c r="T672" s="200"/>
      <c r="U672" s="200"/>
      <c r="V672" s="204"/>
      <c r="W672" s="199"/>
      <c r="X672" s="199"/>
      <c r="Y672" s="199"/>
      <c r="Z672" s="199"/>
      <c r="AA672" s="199"/>
      <c r="AB672" s="223"/>
      <c r="AC672" s="261"/>
      <c r="AD672" s="259" t="str">
        <f>+IF(AE672=""," ",VLOOKUP(AE672,'PLAN DE CUENTAS FINAL BI'!$K:$L,2,FALSE))</f>
        <v xml:space="preserve"> </v>
      </c>
      <c r="AE672" s="224"/>
      <c r="AF672" s="259" t="str">
        <f>+IF(AG672=""," ",VLOOKUP(AG672,Listas!$E$3:$F$12,2,FALSE))</f>
        <v xml:space="preserve"> </v>
      </c>
      <c r="AG672" s="225"/>
      <c r="AH672" s="252"/>
    </row>
    <row r="673" spans="1:34" s="146" customFormat="1" ht="78.75" customHeight="1">
      <c r="A673" s="195"/>
      <c r="B673" s="196"/>
      <c r="C673" s="197" t="s">
        <v>354</v>
      </c>
      <c r="D673" s="193" t="s">
        <v>355</v>
      </c>
      <c r="E673" s="193"/>
      <c r="F673" s="193"/>
      <c r="G673" s="193"/>
      <c r="H673" s="193"/>
      <c r="I673" s="204"/>
      <c r="J673" s="200"/>
      <c r="K673" s="200"/>
      <c r="L673" s="200"/>
      <c r="M673" s="200"/>
      <c r="N673" s="200"/>
      <c r="O673" s="200"/>
      <c r="P673" s="200"/>
      <c r="Q673" s="200"/>
      <c r="R673" s="200"/>
      <c r="S673" s="200"/>
      <c r="T673" s="200"/>
      <c r="U673" s="200"/>
      <c r="V673" s="204"/>
      <c r="W673" s="199"/>
      <c r="X673" s="199"/>
      <c r="Y673" s="199"/>
      <c r="Z673" s="199"/>
      <c r="AA673" s="199"/>
      <c r="AB673" s="223"/>
      <c r="AC673" s="261"/>
      <c r="AD673" s="259" t="str">
        <f>+IF(AE673=""," ",VLOOKUP(AE673,'PLAN DE CUENTAS FINAL BI'!$K:$L,2,FALSE))</f>
        <v xml:space="preserve"> </v>
      </c>
      <c r="AE673" s="224"/>
      <c r="AF673" s="259" t="str">
        <f>+IF(AG673=""," ",VLOOKUP(AG673,Listas!$E$3:$F$12,2,FALSE))</f>
        <v xml:space="preserve"> </v>
      </c>
      <c r="AG673" s="225"/>
      <c r="AH673" s="252"/>
    </row>
    <row r="674" spans="1:34" s="146" customFormat="1" ht="78.75" customHeight="1">
      <c r="A674" s="195"/>
      <c r="B674" s="196"/>
      <c r="C674" s="197" t="s">
        <v>354</v>
      </c>
      <c r="D674" s="193" t="s">
        <v>355</v>
      </c>
      <c r="E674" s="193"/>
      <c r="F674" s="193"/>
      <c r="G674" s="193"/>
      <c r="H674" s="193"/>
      <c r="I674" s="204"/>
      <c r="J674" s="200"/>
      <c r="K674" s="200"/>
      <c r="L674" s="200"/>
      <c r="M674" s="200"/>
      <c r="N674" s="200"/>
      <c r="O674" s="200"/>
      <c r="P674" s="200"/>
      <c r="Q674" s="200"/>
      <c r="R674" s="200"/>
      <c r="S674" s="200"/>
      <c r="T674" s="200"/>
      <c r="U674" s="200"/>
      <c r="V674" s="204"/>
      <c r="W674" s="199"/>
      <c r="X674" s="199"/>
      <c r="Y674" s="199"/>
      <c r="Z674" s="199"/>
      <c r="AA674" s="199"/>
      <c r="AB674" s="223"/>
      <c r="AC674" s="261"/>
      <c r="AD674" s="259" t="str">
        <f>+IF(AE674=""," ",VLOOKUP(AE674,'PLAN DE CUENTAS FINAL BI'!$K:$L,2,FALSE))</f>
        <v xml:space="preserve"> </v>
      </c>
      <c r="AE674" s="224"/>
      <c r="AF674" s="259" t="str">
        <f>+IF(AG674=""," ",VLOOKUP(AG674,Listas!$E$3:$F$12,2,FALSE))</f>
        <v xml:space="preserve"> </v>
      </c>
      <c r="AG674" s="225"/>
      <c r="AH674" s="252"/>
    </row>
    <row r="675" spans="1:34" s="146" customFormat="1" ht="78.75" customHeight="1">
      <c r="A675" s="195"/>
      <c r="B675" s="196"/>
      <c r="C675" s="197" t="s">
        <v>354</v>
      </c>
      <c r="D675" s="193" t="s">
        <v>355</v>
      </c>
      <c r="E675" s="193"/>
      <c r="F675" s="193"/>
      <c r="G675" s="193"/>
      <c r="H675" s="193"/>
      <c r="I675" s="204"/>
      <c r="J675" s="200"/>
      <c r="K675" s="200"/>
      <c r="L675" s="200"/>
      <c r="M675" s="200"/>
      <c r="N675" s="200"/>
      <c r="O675" s="200"/>
      <c r="P675" s="200"/>
      <c r="Q675" s="200"/>
      <c r="R675" s="200"/>
      <c r="S675" s="200"/>
      <c r="T675" s="200"/>
      <c r="U675" s="200"/>
      <c r="V675" s="204"/>
      <c r="W675" s="199"/>
      <c r="X675" s="199"/>
      <c r="Y675" s="199"/>
      <c r="Z675" s="199"/>
      <c r="AA675" s="199"/>
      <c r="AB675" s="223"/>
      <c r="AC675" s="261"/>
      <c r="AD675" s="259" t="str">
        <f>+IF(AE675=""," ",VLOOKUP(AE675,'PLAN DE CUENTAS FINAL BI'!$K:$L,2,FALSE))</f>
        <v xml:space="preserve"> </v>
      </c>
      <c r="AE675" s="224"/>
      <c r="AF675" s="259" t="str">
        <f>+IF(AG675=""," ",VLOOKUP(AG675,Listas!$E$3:$F$12,2,FALSE))</f>
        <v xml:space="preserve"> </v>
      </c>
      <c r="AG675" s="225"/>
      <c r="AH675" s="252"/>
    </row>
    <row r="676" spans="1:34" s="146" customFormat="1" ht="78.75" customHeight="1">
      <c r="A676" s="195"/>
      <c r="B676" s="196"/>
      <c r="C676" s="197" t="s">
        <v>354</v>
      </c>
      <c r="D676" s="193" t="s">
        <v>355</v>
      </c>
      <c r="E676" s="193"/>
      <c r="F676" s="193"/>
      <c r="G676" s="193"/>
      <c r="H676" s="193"/>
      <c r="I676" s="204"/>
      <c r="J676" s="200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4"/>
      <c r="W676" s="199"/>
      <c r="X676" s="199"/>
      <c r="Y676" s="199"/>
      <c r="Z676" s="199"/>
      <c r="AA676" s="199"/>
      <c r="AB676" s="223"/>
      <c r="AC676" s="261"/>
      <c r="AD676" s="259" t="str">
        <f>+IF(AE676=""," ",VLOOKUP(AE676,'PLAN DE CUENTAS FINAL BI'!$K:$L,2,FALSE))</f>
        <v xml:space="preserve"> </v>
      </c>
      <c r="AE676" s="224"/>
      <c r="AF676" s="259" t="str">
        <f>+IF(AG676=""," ",VLOOKUP(AG676,Listas!$E$3:$F$12,2,FALSE))</f>
        <v xml:space="preserve"> </v>
      </c>
      <c r="AG676" s="225"/>
      <c r="AH676" s="252"/>
    </row>
    <row r="677" spans="1:34" s="146" customFormat="1" ht="78.75" customHeight="1">
      <c r="A677" s="195"/>
      <c r="B677" s="196"/>
      <c r="C677" s="197" t="s">
        <v>354</v>
      </c>
      <c r="D677" s="193" t="s">
        <v>355</v>
      </c>
      <c r="E677" s="193"/>
      <c r="F677" s="193"/>
      <c r="G677" s="193"/>
      <c r="H677" s="193"/>
      <c r="I677" s="204"/>
      <c r="J677" s="200"/>
      <c r="K677" s="200"/>
      <c r="L677" s="200"/>
      <c r="M677" s="200"/>
      <c r="N677" s="200"/>
      <c r="O677" s="200"/>
      <c r="P677" s="200"/>
      <c r="Q677" s="200"/>
      <c r="R677" s="200"/>
      <c r="S677" s="200"/>
      <c r="T677" s="200"/>
      <c r="U677" s="200"/>
      <c r="V677" s="204"/>
      <c r="W677" s="199"/>
      <c r="X677" s="199"/>
      <c r="Y677" s="199"/>
      <c r="Z677" s="199"/>
      <c r="AA677" s="199"/>
      <c r="AB677" s="223"/>
      <c r="AC677" s="261"/>
      <c r="AD677" s="259" t="str">
        <f>+IF(AE677=""," ",VLOOKUP(AE677,'PLAN DE CUENTAS FINAL BI'!$K:$L,2,FALSE))</f>
        <v xml:space="preserve"> </v>
      </c>
      <c r="AE677" s="224"/>
      <c r="AF677" s="259" t="str">
        <f>+IF(AG677=""," ",VLOOKUP(AG677,Listas!$E$3:$F$12,2,FALSE))</f>
        <v xml:space="preserve"> </v>
      </c>
      <c r="AG677" s="225"/>
      <c r="AH677" s="252"/>
    </row>
    <row r="678" spans="1:34" s="146" customFormat="1" ht="78.75" customHeight="1">
      <c r="A678" s="195"/>
      <c r="B678" s="196"/>
      <c r="C678" s="197" t="s">
        <v>354</v>
      </c>
      <c r="D678" s="193" t="s">
        <v>355</v>
      </c>
      <c r="E678" s="193"/>
      <c r="F678" s="193"/>
      <c r="G678" s="193"/>
      <c r="H678" s="193"/>
      <c r="I678" s="204"/>
      <c r="J678" s="200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4"/>
      <c r="W678" s="199"/>
      <c r="X678" s="199"/>
      <c r="Y678" s="199"/>
      <c r="Z678" s="199"/>
      <c r="AA678" s="199"/>
      <c r="AB678" s="223"/>
      <c r="AC678" s="261"/>
      <c r="AD678" s="259" t="str">
        <f>+IF(AE678=""," ",VLOOKUP(AE678,'PLAN DE CUENTAS FINAL BI'!$K:$L,2,FALSE))</f>
        <v xml:space="preserve"> </v>
      </c>
      <c r="AE678" s="224"/>
      <c r="AF678" s="259" t="str">
        <f>+IF(AG678=""," ",VLOOKUP(AG678,Listas!$E$3:$F$12,2,FALSE))</f>
        <v xml:space="preserve"> </v>
      </c>
      <c r="AG678" s="225"/>
      <c r="AH678" s="252"/>
    </row>
    <row r="679" spans="1:34" s="146" customFormat="1" ht="78.75" customHeight="1">
      <c r="A679" s="195"/>
      <c r="B679" s="196"/>
      <c r="C679" s="197" t="s">
        <v>354</v>
      </c>
      <c r="D679" s="193" t="s">
        <v>355</v>
      </c>
      <c r="E679" s="193"/>
      <c r="F679" s="193"/>
      <c r="G679" s="193"/>
      <c r="H679" s="193"/>
      <c r="I679" s="204"/>
      <c r="J679" s="200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4"/>
      <c r="W679" s="199"/>
      <c r="X679" s="199"/>
      <c r="Y679" s="199"/>
      <c r="Z679" s="199"/>
      <c r="AA679" s="199"/>
      <c r="AB679" s="223"/>
      <c r="AC679" s="261"/>
      <c r="AD679" s="259" t="str">
        <f>+IF(AE679=""," ",VLOOKUP(AE679,'PLAN DE CUENTAS FINAL BI'!$K:$L,2,FALSE))</f>
        <v xml:space="preserve"> </v>
      </c>
      <c r="AE679" s="224"/>
      <c r="AF679" s="259" t="str">
        <f>+IF(AG679=""," ",VLOOKUP(AG679,Listas!$E$3:$F$12,2,FALSE))</f>
        <v xml:space="preserve"> </v>
      </c>
      <c r="AG679" s="225"/>
      <c r="AH679" s="252"/>
    </row>
    <row r="680" spans="1:34" s="146" customFormat="1" ht="78.75" customHeight="1">
      <c r="A680" s="195"/>
      <c r="B680" s="196"/>
      <c r="C680" s="197" t="s">
        <v>356</v>
      </c>
      <c r="D680" s="193" t="s">
        <v>357</v>
      </c>
      <c r="E680" s="193"/>
      <c r="F680" s="193"/>
      <c r="G680" s="193"/>
      <c r="H680" s="193"/>
      <c r="I680" s="204"/>
      <c r="J680" s="200"/>
      <c r="K680" s="200"/>
      <c r="L680" s="200"/>
      <c r="M680" s="200"/>
      <c r="N680" s="200"/>
      <c r="O680" s="200"/>
      <c r="P680" s="200"/>
      <c r="Q680" s="200"/>
      <c r="R680" s="200"/>
      <c r="S680" s="200"/>
      <c r="T680" s="200"/>
      <c r="U680" s="200"/>
      <c r="V680" s="204"/>
      <c r="W680" s="199"/>
      <c r="X680" s="199"/>
      <c r="Y680" s="199"/>
      <c r="Z680" s="199"/>
      <c r="AA680" s="199"/>
      <c r="AB680" s="223"/>
      <c r="AC680" s="261"/>
      <c r="AD680" s="259" t="str">
        <f>+IF(AE680=""," ",VLOOKUP(AE680,'PLAN DE CUENTAS FINAL BI'!$K:$L,2,FALSE))</f>
        <v xml:space="preserve"> </v>
      </c>
      <c r="AE680" s="224"/>
      <c r="AF680" s="259" t="str">
        <f>+IF(AG680=""," ",VLOOKUP(AG680,Listas!$E$3:$F$12,2,FALSE))</f>
        <v xml:space="preserve"> </v>
      </c>
      <c r="AG680" s="225"/>
      <c r="AH680" s="252"/>
    </row>
    <row r="681" spans="1:34" s="146" customFormat="1" ht="78.75" customHeight="1">
      <c r="A681" s="195"/>
      <c r="B681" s="196"/>
      <c r="C681" s="197" t="s">
        <v>356</v>
      </c>
      <c r="D681" s="193" t="s">
        <v>357</v>
      </c>
      <c r="E681" s="193"/>
      <c r="F681" s="193"/>
      <c r="G681" s="193"/>
      <c r="H681" s="193"/>
      <c r="I681" s="204"/>
      <c r="J681" s="200"/>
      <c r="K681" s="200"/>
      <c r="L681" s="200"/>
      <c r="M681" s="200"/>
      <c r="N681" s="200"/>
      <c r="O681" s="200"/>
      <c r="P681" s="200"/>
      <c r="Q681" s="200"/>
      <c r="R681" s="200"/>
      <c r="S681" s="200"/>
      <c r="T681" s="200"/>
      <c r="U681" s="200"/>
      <c r="V681" s="204"/>
      <c r="W681" s="199"/>
      <c r="X681" s="199"/>
      <c r="Y681" s="199"/>
      <c r="Z681" s="199"/>
      <c r="AA681" s="199"/>
      <c r="AB681" s="223"/>
      <c r="AC681" s="261"/>
      <c r="AD681" s="259" t="str">
        <f>+IF(AE681=""," ",VLOOKUP(AE681,'PLAN DE CUENTAS FINAL BI'!$K:$L,2,FALSE))</f>
        <v xml:space="preserve"> </v>
      </c>
      <c r="AE681" s="224"/>
      <c r="AF681" s="259" t="str">
        <f>+IF(AG681=""," ",VLOOKUP(AG681,Listas!$E$3:$F$12,2,FALSE))</f>
        <v xml:space="preserve"> </v>
      </c>
      <c r="AG681" s="225"/>
      <c r="AH681" s="252"/>
    </row>
    <row r="682" spans="1:34" s="146" customFormat="1" ht="78.75" customHeight="1">
      <c r="A682" s="195"/>
      <c r="B682" s="196"/>
      <c r="C682" s="197" t="s">
        <v>356</v>
      </c>
      <c r="D682" s="193" t="s">
        <v>357</v>
      </c>
      <c r="E682" s="193"/>
      <c r="F682" s="193"/>
      <c r="G682" s="193"/>
      <c r="H682" s="193"/>
      <c r="I682" s="204"/>
      <c r="J682" s="200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4"/>
      <c r="W682" s="199"/>
      <c r="X682" s="199"/>
      <c r="Y682" s="199"/>
      <c r="Z682" s="199"/>
      <c r="AA682" s="199"/>
      <c r="AB682" s="223"/>
      <c r="AC682" s="261"/>
      <c r="AD682" s="259" t="str">
        <f>+IF(AE682=""," ",VLOOKUP(AE682,'PLAN DE CUENTAS FINAL BI'!$K:$L,2,FALSE))</f>
        <v xml:space="preserve"> </v>
      </c>
      <c r="AE682" s="224"/>
      <c r="AF682" s="259" t="str">
        <f>+IF(AG682=""," ",VLOOKUP(AG682,Listas!$E$3:$F$12,2,FALSE))</f>
        <v xml:space="preserve"> </v>
      </c>
      <c r="AG682" s="225"/>
      <c r="AH682" s="252"/>
    </row>
    <row r="683" spans="1:34" s="146" customFormat="1" ht="78.75" customHeight="1">
      <c r="A683" s="195"/>
      <c r="B683" s="196"/>
      <c r="C683" s="197" t="s">
        <v>356</v>
      </c>
      <c r="D683" s="193" t="s">
        <v>357</v>
      </c>
      <c r="E683" s="193"/>
      <c r="F683" s="193"/>
      <c r="G683" s="193"/>
      <c r="H683" s="193"/>
      <c r="I683" s="204"/>
      <c r="J683" s="200"/>
      <c r="K683" s="200"/>
      <c r="L683" s="200"/>
      <c r="M683" s="200"/>
      <c r="N683" s="200"/>
      <c r="O683" s="200"/>
      <c r="P683" s="200"/>
      <c r="Q683" s="200"/>
      <c r="R683" s="200"/>
      <c r="S683" s="200"/>
      <c r="T683" s="200"/>
      <c r="U683" s="200"/>
      <c r="V683" s="204"/>
      <c r="W683" s="199"/>
      <c r="X683" s="199"/>
      <c r="Y683" s="199"/>
      <c r="Z683" s="199"/>
      <c r="AA683" s="199"/>
      <c r="AB683" s="223"/>
      <c r="AC683" s="261"/>
      <c r="AD683" s="259" t="str">
        <f>+IF(AE683=""," ",VLOOKUP(AE683,'PLAN DE CUENTAS FINAL BI'!$K:$L,2,FALSE))</f>
        <v xml:space="preserve"> </v>
      </c>
      <c r="AE683" s="224"/>
      <c r="AF683" s="259" t="str">
        <f>+IF(AG683=""," ",VLOOKUP(AG683,Listas!$E$3:$F$12,2,FALSE))</f>
        <v xml:space="preserve"> </v>
      </c>
      <c r="AG683" s="225"/>
      <c r="AH683" s="252"/>
    </row>
    <row r="684" spans="1:34" s="146" customFormat="1" ht="78.75" customHeight="1">
      <c r="A684" s="195"/>
      <c r="B684" s="196"/>
      <c r="C684" s="197" t="s">
        <v>356</v>
      </c>
      <c r="D684" s="193" t="s">
        <v>357</v>
      </c>
      <c r="E684" s="193"/>
      <c r="F684" s="193"/>
      <c r="G684" s="193"/>
      <c r="H684" s="193"/>
      <c r="I684" s="204"/>
      <c r="J684" s="200"/>
      <c r="K684" s="200"/>
      <c r="L684" s="200"/>
      <c r="M684" s="200"/>
      <c r="N684" s="200"/>
      <c r="O684" s="200"/>
      <c r="P684" s="200"/>
      <c r="Q684" s="200"/>
      <c r="R684" s="200"/>
      <c r="S684" s="200"/>
      <c r="T684" s="200"/>
      <c r="U684" s="200"/>
      <c r="V684" s="204"/>
      <c r="W684" s="199"/>
      <c r="X684" s="199"/>
      <c r="Y684" s="199"/>
      <c r="Z684" s="199"/>
      <c r="AA684" s="199"/>
      <c r="AB684" s="223"/>
      <c r="AC684" s="261"/>
      <c r="AD684" s="259" t="str">
        <f>+IF(AE684=""," ",VLOOKUP(AE684,'PLAN DE CUENTAS FINAL BI'!$K:$L,2,FALSE))</f>
        <v xml:space="preserve"> </v>
      </c>
      <c r="AE684" s="224"/>
      <c r="AF684" s="259" t="str">
        <f>+IF(AG684=""," ",VLOOKUP(AG684,Listas!$E$3:$F$12,2,FALSE))</f>
        <v xml:space="preserve"> </v>
      </c>
      <c r="AG684" s="225"/>
      <c r="AH684" s="252"/>
    </row>
    <row r="685" spans="1:34" s="146" customFormat="1" ht="78.75" customHeight="1">
      <c r="A685" s="195"/>
      <c r="B685" s="196"/>
      <c r="C685" s="197" t="s">
        <v>356</v>
      </c>
      <c r="D685" s="193" t="s">
        <v>357</v>
      </c>
      <c r="E685" s="193"/>
      <c r="F685" s="193"/>
      <c r="G685" s="193"/>
      <c r="H685" s="193"/>
      <c r="I685" s="204"/>
      <c r="J685" s="200"/>
      <c r="K685" s="200"/>
      <c r="L685" s="200"/>
      <c r="M685" s="200"/>
      <c r="N685" s="200"/>
      <c r="O685" s="200"/>
      <c r="P685" s="200"/>
      <c r="Q685" s="200"/>
      <c r="R685" s="200"/>
      <c r="S685" s="200"/>
      <c r="T685" s="200"/>
      <c r="U685" s="200"/>
      <c r="V685" s="204"/>
      <c r="W685" s="199"/>
      <c r="X685" s="199"/>
      <c r="Y685" s="199"/>
      <c r="Z685" s="199"/>
      <c r="AA685" s="199"/>
      <c r="AB685" s="223"/>
      <c r="AC685" s="261"/>
      <c r="AD685" s="259" t="str">
        <f>+IF(AE685=""," ",VLOOKUP(AE685,'PLAN DE CUENTAS FINAL BI'!$K:$L,2,FALSE))</f>
        <v xml:space="preserve"> </v>
      </c>
      <c r="AE685" s="224"/>
      <c r="AF685" s="259" t="str">
        <f>+IF(AG685=""," ",VLOOKUP(AG685,Listas!$E$3:$F$12,2,FALSE))</f>
        <v xml:space="preserve"> </v>
      </c>
      <c r="AG685" s="225"/>
      <c r="AH685" s="252"/>
    </row>
    <row r="686" spans="1:34" s="146" customFormat="1" ht="78.75" customHeight="1">
      <c r="A686" s="195"/>
      <c r="B686" s="196"/>
      <c r="C686" s="197" t="s">
        <v>356</v>
      </c>
      <c r="D686" s="193" t="s">
        <v>357</v>
      </c>
      <c r="E686" s="193"/>
      <c r="F686" s="193"/>
      <c r="G686" s="193"/>
      <c r="H686" s="193"/>
      <c r="I686" s="204"/>
      <c r="J686" s="200"/>
      <c r="K686" s="200"/>
      <c r="L686" s="200"/>
      <c r="M686" s="200"/>
      <c r="N686" s="200"/>
      <c r="O686" s="200"/>
      <c r="P686" s="200"/>
      <c r="Q686" s="200"/>
      <c r="R686" s="200"/>
      <c r="S686" s="200"/>
      <c r="T686" s="200"/>
      <c r="U686" s="200"/>
      <c r="V686" s="204"/>
      <c r="W686" s="199"/>
      <c r="X686" s="199"/>
      <c r="Y686" s="199"/>
      <c r="Z686" s="199"/>
      <c r="AA686" s="199"/>
      <c r="AB686" s="223"/>
      <c r="AC686" s="261"/>
      <c r="AD686" s="259" t="str">
        <f>+IF(AE686=""," ",VLOOKUP(AE686,'PLAN DE CUENTAS FINAL BI'!$K:$L,2,FALSE))</f>
        <v xml:space="preserve"> </v>
      </c>
      <c r="AE686" s="224"/>
      <c r="AF686" s="259" t="str">
        <f>+IF(AG686=""," ",VLOOKUP(AG686,Listas!$E$3:$F$12,2,FALSE))</f>
        <v xml:space="preserve"> </v>
      </c>
      <c r="AG686" s="225"/>
      <c r="AH686" s="252"/>
    </row>
    <row r="687" spans="1:34" s="146" customFormat="1" ht="78.75" customHeight="1">
      <c r="A687" s="195"/>
      <c r="B687" s="196"/>
      <c r="C687" s="197" t="s">
        <v>356</v>
      </c>
      <c r="D687" s="193" t="s">
        <v>357</v>
      </c>
      <c r="E687" s="193"/>
      <c r="F687" s="193"/>
      <c r="G687" s="193"/>
      <c r="H687" s="193"/>
      <c r="I687" s="204"/>
      <c r="J687" s="200"/>
      <c r="K687" s="200"/>
      <c r="L687" s="200"/>
      <c r="M687" s="200"/>
      <c r="N687" s="200"/>
      <c r="O687" s="200"/>
      <c r="P687" s="200"/>
      <c r="Q687" s="200"/>
      <c r="R687" s="200"/>
      <c r="S687" s="200"/>
      <c r="T687" s="200"/>
      <c r="U687" s="200"/>
      <c r="V687" s="204"/>
      <c r="W687" s="199"/>
      <c r="X687" s="199"/>
      <c r="Y687" s="199"/>
      <c r="Z687" s="199"/>
      <c r="AA687" s="199"/>
      <c r="AB687" s="223"/>
      <c r="AC687" s="261"/>
      <c r="AD687" s="259" t="str">
        <f>+IF(AE687=""," ",VLOOKUP(AE687,'PLAN DE CUENTAS FINAL BI'!$K:$L,2,FALSE))</f>
        <v xml:space="preserve"> </v>
      </c>
      <c r="AE687" s="224"/>
      <c r="AF687" s="259" t="str">
        <f>+IF(AG687=""," ",VLOOKUP(AG687,Listas!$E$3:$F$12,2,FALSE))</f>
        <v xml:space="preserve"> </v>
      </c>
      <c r="AG687" s="225"/>
      <c r="AH687" s="252"/>
    </row>
    <row r="688" spans="1:34" s="146" customFormat="1" ht="78.75" customHeight="1">
      <c r="A688" s="195"/>
      <c r="B688" s="196"/>
      <c r="C688" s="197" t="s">
        <v>356</v>
      </c>
      <c r="D688" s="193" t="s">
        <v>357</v>
      </c>
      <c r="E688" s="193"/>
      <c r="F688" s="193"/>
      <c r="G688" s="193"/>
      <c r="H688" s="193"/>
      <c r="I688" s="204"/>
      <c r="J688" s="200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4"/>
      <c r="W688" s="199"/>
      <c r="X688" s="199"/>
      <c r="Y688" s="199"/>
      <c r="Z688" s="199"/>
      <c r="AA688" s="199"/>
      <c r="AB688" s="223"/>
      <c r="AC688" s="261"/>
      <c r="AD688" s="259" t="str">
        <f>+IF(AE688=""," ",VLOOKUP(AE688,'PLAN DE CUENTAS FINAL BI'!$K:$L,2,FALSE))</f>
        <v xml:space="preserve"> </v>
      </c>
      <c r="AE688" s="224"/>
      <c r="AF688" s="259" t="str">
        <f>+IF(AG688=""," ",VLOOKUP(AG688,Listas!$E$3:$F$12,2,FALSE))</f>
        <v xml:space="preserve"> </v>
      </c>
      <c r="AG688" s="225"/>
      <c r="AH688" s="252"/>
    </row>
    <row r="689" spans="1:34" s="146" customFormat="1" ht="78.75" customHeight="1">
      <c r="A689" s="195"/>
      <c r="B689" s="196"/>
      <c r="C689" s="197" t="s">
        <v>356</v>
      </c>
      <c r="D689" s="193" t="s">
        <v>357</v>
      </c>
      <c r="E689" s="193"/>
      <c r="F689" s="193"/>
      <c r="G689" s="193"/>
      <c r="H689" s="193"/>
      <c r="I689" s="204"/>
      <c r="J689" s="200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4"/>
      <c r="W689" s="199"/>
      <c r="X689" s="199"/>
      <c r="Y689" s="199"/>
      <c r="Z689" s="199"/>
      <c r="AA689" s="199"/>
      <c r="AB689" s="223"/>
      <c r="AC689" s="261"/>
      <c r="AD689" s="259" t="str">
        <f>+IF(AE689=""," ",VLOOKUP(AE689,'PLAN DE CUENTAS FINAL BI'!$K:$L,2,FALSE))</f>
        <v xml:space="preserve"> </v>
      </c>
      <c r="AE689" s="224"/>
      <c r="AF689" s="259" t="str">
        <f>+IF(AG689=""," ",VLOOKUP(AG689,Listas!$E$3:$F$12,2,FALSE))</f>
        <v xml:space="preserve"> </v>
      </c>
      <c r="AG689" s="225"/>
      <c r="AH689" s="252"/>
    </row>
    <row r="690" spans="1:34" s="146" customFormat="1" ht="78.75" customHeight="1">
      <c r="A690" s="195"/>
      <c r="B690" s="196"/>
      <c r="C690" s="197" t="s">
        <v>356</v>
      </c>
      <c r="D690" s="193" t="s">
        <v>357</v>
      </c>
      <c r="E690" s="193"/>
      <c r="F690" s="193"/>
      <c r="G690" s="193"/>
      <c r="H690" s="193"/>
      <c r="I690" s="204"/>
      <c r="J690" s="200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4"/>
      <c r="W690" s="199"/>
      <c r="X690" s="199"/>
      <c r="Y690" s="199"/>
      <c r="Z690" s="199"/>
      <c r="AA690" s="199"/>
      <c r="AB690" s="223"/>
      <c r="AC690" s="261"/>
      <c r="AD690" s="259" t="str">
        <f>+IF(AE690=""," ",VLOOKUP(AE690,'PLAN DE CUENTAS FINAL BI'!$K:$L,2,FALSE))</f>
        <v xml:space="preserve"> </v>
      </c>
      <c r="AE690" s="224"/>
      <c r="AF690" s="259" t="str">
        <f>+IF(AG690=""," ",VLOOKUP(AG690,Listas!$E$3:$F$12,2,FALSE))</f>
        <v xml:space="preserve"> </v>
      </c>
      <c r="AG690" s="225"/>
      <c r="AH690" s="252"/>
    </row>
    <row r="691" spans="1:34" s="146" customFormat="1" ht="78.75" customHeight="1">
      <c r="A691" s="195"/>
      <c r="B691" s="196"/>
      <c r="C691" s="197" t="s">
        <v>356</v>
      </c>
      <c r="D691" s="193" t="s">
        <v>357</v>
      </c>
      <c r="E691" s="193"/>
      <c r="F691" s="193"/>
      <c r="G691" s="193"/>
      <c r="H691" s="193"/>
      <c r="I691" s="204"/>
      <c r="J691" s="200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4"/>
      <c r="W691" s="199"/>
      <c r="X691" s="199"/>
      <c r="Y691" s="199"/>
      <c r="Z691" s="199"/>
      <c r="AA691" s="199"/>
      <c r="AB691" s="223"/>
      <c r="AC691" s="261"/>
      <c r="AD691" s="259" t="str">
        <f>+IF(AE691=""," ",VLOOKUP(AE691,'PLAN DE CUENTAS FINAL BI'!$K:$L,2,FALSE))</f>
        <v xml:space="preserve"> </v>
      </c>
      <c r="AE691" s="224"/>
      <c r="AF691" s="259" t="str">
        <f>+IF(AG691=""," ",VLOOKUP(AG691,Listas!$E$3:$F$12,2,FALSE))</f>
        <v xml:space="preserve"> </v>
      </c>
      <c r="AG691" s="225"/>
      <c r="AH691" s="252"/>
    </row>
    <row r="692" spans="1:34" s="146" customFormat="1" ht="78.75" customHeight="1">
      <c r="A692" s="195"/>
      <c r="B692" s="196"/>
      <c r="C692" s="197" t="s">
        <v>356</v>
      </c>
      <c r="D692" s="193" t="s">
        <v>357</v>
      </c>
      <c r="E692" s="193"/>
      <c r="F692" s="193"/>
      <c r="G692" s="193"/>
      <c r="H692" s="193"/>
      <c r="I692" s="204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4"/>
      <c r="W692" s="199"/>
      <c r="X692" s="199"/>
      <c r="Y692" s="199"/>
      <c r="Z692" s="199"/>
      <c r="AA692" s="199"/>
      <c r="AB692" s="223"/>
      <c r="AC692" s="261"/>
      <c r="AD692" s="259" t="str">
        <f>+IF(AE692=""," ",VLOOKUP(AE692,'PLAN DE CUENTAS FINAL BI'!$K:$L,2,FALSE))</f>
        <v xml:space="preserve"> </v>
      </c>
      <c r="AE692" s="224"/>
      <c r="AF692" s="259" t="str">
        <f>+IF(AG692=""," ",VLOOKUP(AG692,Listas!$E$3:$F$12,2,FALSE))</f>
        <v xml:space="preserve"> </v>
      </c>
      <c r="AG692" s="225"/>
      <c r="AH692" s="252"/>
    </row>
    <row r="693" spans="1:34" s="146" customFormat="1" ht="78.75" customHeight="1">
      <c r="A693" s="195"/>
      <c r="B693" s="196"/>
      <c r="C693" s="197" t="s">
        <v>356</v>
      </c>
      <c r="D693" s="193" t="s">
        <v>357</v>
      </c>
      <c r="E693" s="193"/>
      <c r="F693" s="193"/>
      <c r="G693" s="193"/>
      <c r="H693" s="193"/>
      <c r="I693" s="204"/>
      <c r="J693" s="200"/>
      <c r="K693" s="200"/>
      <c r="L693" s="200"/>
      <c r="M693" s="200"/>
      <c r="N693" s="200"/>
      <c r="O693" s="200"/>
      <c r="P693" s="200"/>
      <c r="Q693" s="200"/>
      <c r="R693" s="200"/>
      <c r="S693" s="200"/>
      <c r="T693" s="200"/>
      <c r="U693" s="200"/>
      <c r="V693" s="204"/>
      <c r="W693" s="199"/>
      <c r="X693" s="199"/>
      <c r="Y693" s="199"/>
      <c r="Z693" s="199"/>
      <c r="AA693" s="199"/>
      <c r="AB693" s="223"/>
      <c r="AC693" s="261"/>
      <c r="AD693" s="259" t="str">
        <f>+IF(AE693=""," ",VLOOKUP(AE693,'PLAN DE CUENTAS FINAL BI'!$K:$L,2,FALSE))</f>
        <v xml:space="preserve"> </v>
      </c>
      <c r="AE693" s="224"/>
      <c r="AF693" s="259" t="str">
        <f>+IF(AG693=""," ",VLOOKUP(AG693,Listas!$E$3:$F$12,2,FALSE))</f>
        <v xml:space="preserve"> </v>
      </c>
      <c r="AG693" s="225"/>
      <c r="AH693" s="252"/>
    </row>
    <row r="694" spans="1:34" s="146" customFormat="1" ht="78.75" customHeight="1">
      <c r="A694" s="195"/>
      <c r="B694" s="196"/>
      <c r="C694" s="197" t="s">
        <v>356</v>
      </c>
      <c r="D694" s="193" t="s">
        <v>357</v>
      </c>
      <c r="E694" s="193"/>
      <c r="F694" s="193"/>
      <c r="G694" s="193"/>
      <c r="H694" s="193"/>
      <c r="I694" s="204"/>
      <c r="J694" s="200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4"/>
      <c r="W694" s="199"/>
      <c r="X694" s="199"/>
      <c r="Y694" s="199"/>
      <c r="Z694" s="199"/>
      <c r="AA694" s="199"/>
      <c r="AB694" s="223"/>
      <c r="AC694" s="261"/>
      <c r="AD694" s="259" t="str">
        <f>+IF(AE694=""," ",VLOOKUP(AE694,'PLAN DE CUENTAS FINAL BI'!$K:$L,2,FALSE))</f>
        <v xml:space="preserve"> </v>
      </c>
      <c r="AE694" s="224"/>
      <c r="AF694" s="259" t="str">
        <f>+IF(AG694=""," ",VLOOKUP(AG694,Listas!$E$3:$F$12,2,FALSE))</f>
        <v xml:space="preserve"> </v>
      </c>
      <c r="AG694" s="225"/>
      <c r="AH694" s="252"/>
    </row>
    <row r="695" spans="1:34" s="146" customFormat="1" ht="78.75" customHeight="1">
      <c r="A695" s="195"/>
      <c r="B695" s="196"/>
      <c r="C695" s="197" t="s">
        <v>356</v>
      </c>
      <c r="D695" s="193" t="s">
        <v>357</v>
      </c>
      <c r="E695" s="193"/>
      <c r="F695" s="193"/>
      <c r="G695" s="193"/>
      <c r="H695" s="193"/>
      <c r="I695" s="204"/>
      <c r="J695" s="200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4"/>
      <c r="W695" s="199"/>
      <c r="X695" s="199"/>
      <c r="Y695" s="199"/>
      <c r="Z695" s="199"/>
      <c r="AA695" s="199"/>
      <c r="AB695" s="223"/>
      <c r="AC695" s="261"/>
      <c r="AD695" s="259" t="str">
        <f>+IF(AE695=""," ",VLOOKUP(AE695,'PLAN DE CUENTAS FINAL BI'!$K:$L,2,FALSE))</f>
        <v xml:space="preserve"> </v>
      </c>
      <c r="AE695" s="224"/>
      <c r="AF695" s="259" t="str">
        <f>+IF(AG695=""," ",VLOOKUP(AG695,Listas!$E$3:$F$12,2,FALSE))</f>
        <v xml:space="preserve"> </v>
      </c>
      <c r="AG695" s="225"/>
      <c r="AH695" s="252"/>
    </row>
    <row r="696" spans="1:34" s="146" customFormat="1" ht="78.75" customHeight="1">
      <c r="A696" s="195"/>
      <c r="B696" s="196"/>
      <c r="C696" s="197" t="s">
        <v>356</v>
      </c>
      <c r="D696" s="193" t="s">
        <v>357</v>
      </c>
      <c r="E696" s="193"/>
      <c r="F696" s="193"/>
      <c r="G696" s="193"/>
      <c r="H696" s="193"/>
      <c r="I696" s="204"/>
      <c r="J696" s="200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4"/>
      <c r="W696" s="199"/>
      <c r="X696" s="199"/>
      <c r="Y696" s="199"/>
      <c r="Z696" s="199"/>
      <c r="AA696" s="199"/>
      <c r="AB696" s="223"/>
      <c r="AC696" s="261"/>
      <c r="AD696" s="259" t="str">
        <f>+IF(AE696=""," ",VLOOKUP(AE696,'PLAN DE CUENTAS FINAL BI'!$K:$L,2,FALSE))</f>
        <v xml:space="preserve"> </v>
      </c>
      <c r="AE696" s="224"/>
      <c r="AF696" s="259" t="str">
        <f>+IF(AG696=""," ",VLOOKUP(AG696,Listas!$E$3:$F$12,2,FALSE))</f>
        <v xml:space="preserve"> </v>
      </c>
      <c r="AG696" s="225"/>
      <c r="AH696" s="252"/>
    </row>
    <row r="697" spans="1:34" s="146" customFormat="1" ht="78.75" customHeight="1">
      <c r="A697" s="195"/>
      <c r="B697" s="196"/>
      <c r="C697" s="197" t="s">
        <v>356</v>
      </c>
      <c r="D697" s="193" t="s">
        <v>357</v>
      </c>
      <c r="E697" s="193"/>
      <c r="F697" s="193"/>
      <c r="G697" s="193"/>
      <c r="H697" s="193"/>
      <c r="I697" s="204"/>
      <c r="J697" s="200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4"/>
      <c r="W697" s="199"/>
      <c r="X697" s="199"/>
      <c r="Y697" s="199"/>
      <c r="Z697" s="199"/>
      <c r="AA697" s="199"/>
      <c r="AB697" s="223"/>
      <c r="AC697" s="261"/>
      <c r="AD697" s="259" t="str">
        <f>+IF(AE697=""," ",VLOOKUP(AE697,'PLAN DE CUENTAS FINAL BI'!$K:$L,2,FALSE))</f>
        <v xml:space="preserve"> </v>
      </c>
      <c r="AE697" s="224"/>
      <c r="AF697" s="259" t="str">
        <f>+IF(AG697=""," ",VLOOKUP(AG697,Listas!$E$3:$F$12,2,FALSE))</f>
        <v xml:space="preserve"> </v>
      </c>
      <c r="AG697" s="225"/>
      <c r="AH697" s="252"/>
    </row>
    <row r="698" spans="1:34" s="146" customFormat="1" ht="78.75" customHeight="1">
      <c r="A698" s="195"/>
      <c r="B698" s="196"/>
      <c r="C698" s="197" t="s">
        <v>356</v>
      </c>
      <c r="D698" s="193" t="s">
        <v>357</v>
      </c>
      <c r="E698" s="193"/>
      <c r="F698" s="193"/>
      <c r="G698" s="193"/>
      <c r="H698" s="193"/>
      <c r="I698" s="204"/>
      <c r="J698" s="200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4"/>
      <c r="W698" s="199"/>
      <c r="X698" s="199"/>
      <c r="Y698" s="199"/>
      <c r="Z698" s="199"/>
      <c r="AA698" s="199"/>
      <c r="AB698" s="223"/>
      <c r="AC698" s="261"/>
      <c r="AD698" s="259" t="str">
        <f>+IF(AE698=""," ",VLOOKUP(AE698,'PLAN DE CUENTAS FINAL BI'!$K:$L,2,FALSE))</f>
        <v xml:space="preserve"> </v>
      </c>
      <c r="AE698" s="224"/>
      <c r="AF698" s="259" t="str">
        <f>+IF(AG698=""," ",VLOOKUP(AG698,Listas!$E$3:$F$12,2,FALSE))</f>
        <v xml:space="preserve"> </v>
      </c>
      <c r="AG698" s="225"/>
      <c r="AH698" s="252"/>
    </row>
    <row r="699" spans="1:34" s="146" customFormat="1" ht="78.75" customHeight="1">
      <c r="A699" s="195"/>
      <c r="B699" s="196"/>
      <c r="C699" s="197" t="s">
        <v>356</v>
      </c>
      <c r="D699" s="193" t="s">
        <v>357</v>
      </c>
      <c r="E699" s="193"/>
      <c r="F699" s="193"/>
      <c r="G699" s="193"/>
      <c r="H699" s="193"/>
      <c r="I699" s="204"/>
      <c r="J699" s="200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4"/>
      <c r="W699" s="199"/>
      <c r="X699" s="199"/>
      <c r="Y699" s="199"/>
      <c r="Z699" s="199"/>
      <c r="AA699" s="199"/>
      <c r="AB699" s="223"/>
      <c r="AC699" s="261"/>
      <c r="AD699" s="259" t="str">
        <f>+IF(AE699=""," ",VLOOKUP(AE699,'PLAN DE CUENTAS FINAL BI'!$K:$L,2,FALSE))</f>
        <v xml:space="preserve"> </v>
      </c>
      <c r="AE699" s="224"/>
      <c r="AF699" s="259" t="str">
        <f>+IF(AG699=""," ",VLOOKUP(AG699,Listas!$E$3:$F$12,2,FALSE))</f>
        <v xml:space="preserve"> </v>
      </c>
      <c r="AG699" s="225"/>
      <c r="AH699" s="252"/>
    </row>
    <row r="700" spans="1:34" s="146" customFormat="1" ht="78.75" customHeight="1">
      <c r="A700" s="195"/>
      <c r="B700" s="196"/>
      <c r="C700" s="197" t="s">
        <v>358</v>
      </c>
      <c r="D700" s="193" t="s">
        <v>359</v>
      </c>
      <c r="E700" s="193"/>
      <c r="F700" s="193"/>
      <c r="G700" s="193"/>
      <c r="H700" s="193"/>
      <c r="I700" s="204"/>
      <c r="J700" s="200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4"/>
      <c r="W700" s="199"/>
      <c r="X700" s="199"/>
      <c r="Y700" s="199"/>
      <c r="Z700" s="199"/>
      <c r="AA700" s="199"/>
      <c r="AB700" s="223"/>
      <c r="AC700" s="261"/>
      <c r="AD700" s="259" t="str">
        <f>+IF(AE700=""," ",VLOOKUP(AE700,'PLAN DE CUENTAS FINAL BI'!$K:$L,2,FALSE))</f>
        <v xml:space="preserve"> </v>
      </c>
      <c r="AE700" s="224"/>
      <c r="AF700" s="259" t="str">
        <f>+IF(AG700=""," ",VLOOKUP(AG700,Listas!$E$3:$F$12,2,FALSE))</f>
        <v xml:space="preserve"> </v>
      </c>
      <c r="AG700" s="225"/>
      <c r="AH700" s="252"/>
    </row>
    <row r="701" spans="1:34" s="146" customFormat="1" ht="78.75" customHeight="1">
      <c r="A701" s="195"/>
      <c r="B701" s="196"/>
      <c r="C701" s="197" t="s">
        <v>358</v>
      </c>
      <c r="D701" s="193" t="s">
        <v>359</v>
      </c>
      <c r="E701" s="193"/>
      <c r="F701" s="193"/>
      <c r="G701" s="193"/>
      <c r="H701" s="193"/>
      <c r="I701" s="204"/>
      <c r="J701" s="200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4"/>
      <c r="W701" s="199"/>
      <c r="X701" s="199"/>
      <c r="Y701" s="199"/>
      <c r="Z701" s="199"/>
      <c r="AA701" s="199"/>
      <c r="AB701" s="223"/>
      <c r="AC701" s="261"/>
      <c r="AD701" s="259" t="str">
        <f>+IF(AE701=""," ",VLOOKUP(AE701,'PLAN DE CUENTAS FINAL BI'!$K:$L,2,FALSE))</f>
        <v xml:space="preserve"> </v>
      </c>
      <c r="AE701" s="224"/>
      <c r="AF701" s="259" t="str">
        <f>+IF(AG701=""," ",VLOOKUP(AG701,Listas!$E$3:$F$12,2,FALSE))</f>
        <v xml:space="preserve"> </v>
      </c>
      <c r="AG701" s="225"/>
      <c r="AH701" s="252"/>
    </row>
    <row r="702" spans="1:34" s="146" customFormat="1" ht="78.75" customHeight="1">
      <c r="A702" s="195"/>
      <c r="B702" s="196"/>
      <c r="C702" s="197" t="s">
        <v>358</v>
      </c>
      <c r="D702" s="193" t="s">
        <v>359</v>
      </c>
      <c r="E702" s="193"/>
      <c r="F702" s="193"/>
      <c r="G702" s="193"/>
      <c r="H702" s="193"/>
      <c r="I702" s="204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4"/>
      <c r="W702" s="199"/>
      <c r="X702" s="199"/>
      <c r="Y702" s="199"/>
      <c r="Z702" s="199"/>
      <c r="AA702" s="199"/>
      <c r="AB702" s="223"/>
      <c r="AC702" s="261"/>
      <c r="AD702" s="259" t="str">
        <f>+IF(AE702=""," ",VLOOKUP(AE702,'PLAN DE CUENTAS FINAL BI'!$K:$L,2,FALSE))</f>
        <v xml:space="preserve"> </v>
      </c>
      <c r="AE702" s="224"/>
      <c r="AF702" s="259" t="str">
        <f>+IF(AG702=""," ",VLOOKUP(AG702,Listas!$E$3:$F$12,2,FALSE))</f>
        <v xml:space="preserve"> </v>
      </c>
      <c r="AG702" s="225"/>
      <c r="AH702" s="252"/>
    </row>
    <row r="703" spans="1:34" s="146" customFormat="1" ht="78.75" customHeight="1">
      <c r="A703" s="195"/>
      <c r="B703" s="196"/>
      <c r="C703" s="197" t="s">
        <v>358</v>
      </c>
      <c r="D703" s="193" t="s">
        <v>359</v>
      </c>
      <c r="E703" s="193"/>
      <c r="F703" s="193"/>
      <c r="G703" s="193"/>
      <c r="H703" s="193"/>
      <c r="I703" s="204"/>
      <c r="J703" s="200"/>
      <c r="K703" s="200"/>
      <c r="L703" s="200"/>
      <c r="M703" s="200"/>
      <c r="N703" s="200"/>
      <c r="O703" s="200"/>
      <c r="P703" s="200"/>
      <c r="Q703" s="200"/>
      <c r="R703" s="200"/>
      <c r="S703" s="200"/>
      <c r="T703" s="200"/>
      <c r="U703" s="200"/>
      <c r="V703" s="204"/>
      <c r="W703" s="199"/>
      <c r="X703" s="199"/>
      <c r="Y703" s="199"/>
      <c r="Z703" s="199"/>
      <c r="AA703" s="199"/>
      <c r="AB703" s="223"/>
      <c r="AC703" s="261"/>
      <c r="AD703" s="259" t="str">
        <f>+IF(AE703=""," ",VLOOKUP(AE703,'PLAN DE CUENTAS FINAL BI'!$K:$L,2,FALSE))</f>
        <v xml:space="preserve"> </v>
      </c>
      <c r="AE703" s="224"/>
      <c r="AF703" s="259" t="str">
        <f>+IF(AG703=""," ",VLOOKUP(AG703,Listas!$E$3:$F$12,2,FALSE))</f>
        <v xml:space="preserve"> </v>
      </c>
      <c r="AG703" s="225"/>
      <c r="AH703" s="252"/>
    </row>
    <row r="704" spans="1:34" s="146" customFormat="1" ht="78.75" customHeight="1">
      <c r="A704" s="195"/>
      <c r="B704" s="196"/>
      <c r="C704" s="197" t="s">
        <v>358</v>
      </c>
      <c r="D704" s="193" t="s">
        <v>359</v>
      </c>
      <c r="E704" s="193"/>
      <c r="F704" s="193"/>
      <c r="G704" s="193"/>
      <c r="H704" s="193"/>
      <c r="I704" s="204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4"/>
      <c r="W704" s="199"/>
      <c r="X704" s="199"/>
      <c r="Y704" s="199"/>
      <c r="Z704" s="199"/>
      <c r="AA704" s="199"/>
      <c r="AB704" s="223"/>
      <c r="AC704" s="261"/>
      <c r="AD704" s="259" t="str">
        <f>+IF(AE704=""," ",VLOOKUP(AE704,'PLAN DE CUENTAS FINAL BI'!$K:$L,2,FALSE))</f>
        <v xml:space="preserve"> </v>
      </c>
      <c r="AE704" s="224"/>
      <c r="AF704" s="259" t="str">
        <f>+IF(AG704=""," ",VLOOKUP(AG704,Listas!$E$3:$F$12,2,FALSE))</f>
        <v xml:space="preserve"> </v>
      </c>
      <c r="AG704" s="225"/>
      <c r="AH704" s="252"/>
    </row>
    <row r="705" spans="1:34" s="146" customFormat="1" ht="78.75" customHeight="1">
      <c r="A705" s="195"/>
      <c r="B705" s="196"/>
      <c r="C705" s="197" t="s">
        <v>358</v>
      </c>
      <c r="D705" s="193" t="s">
        <v>359</v>
      </c>
      <c r="E705" s="193"/>
      <c r="F705" s="193"/>
      <c r="G705" s="193"/>
      <c r="H705" s="193"/>
      <c r="I705" s="204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4"/>
      <c r="W705" s="199"/>
      <c r="X705" s="199"/>
      <c r="Y705" s="199"/>
      <c r="Z705" s="199"/>
      <c r="AA705" s="199"/>
      <c r="AB705" s="223"/>
      <c r="AC705" s="261"/>
      <c r="AD705" s="259" t="str">
        <f>+IF(AE705=""," ",VLOOKUP(AE705,'PLAN DE CUENTAS FINAL BI'!$K:$L,2,FALSE))</f>
        <v xml:space="preserve"> </v>
      </c>
      <c r="AE705" s="224"/>
      <c r="AF705" s="259" t="str">
        <f>+IF(AG705=""," ",VLOOKUP(AG705,Listas!$E$3:$F$12,2,FALSE))</f>
        <v xml:space="preserve"> </v>
      </c>
      <c r="AG705" s="225"/>
      <c r="AH705" s="252"/>
    </row>
    <row r="706" spans="1:34" s="146" customFormat="1" ht="78.75" customHeight="1">
      <c r="A706" s="195"/>
      <c r="B706" s="196"/>
      <c r="C706" s="197" t="s">
        <v>358</v>
      </c>
      <c r="D706" s="193" t="s">
        <v>359</v>
      </c>
      <c r="E706" s="193"/>
      <c r="F706" s="193"/>
      <c r="G706" s="193"/>
      <c r="H706" s="193"/>
      <c r="I706" s="204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4"/>
      <c r="W706" s="199"/>
      <c r="X706" s="199"/>
      <c r="Y706" s="199"/>
      <c r="Z706" s="199"/>
      <c r="AA706" s="199"/>
      <c r="AB706" s="223"/>
      <c r="AC706" s="261"/>
      <c r="AD706" s="259" t="str">
        <f>+IF(AE706=""," ",VLOOKUP(AE706,'PLAN DE CUENTAS FINAL BI'!$K:$L,2,FALSE))</f>
        <v xml:space="preserve"> </v>
      </c>
      <c r="AE706" s="224"/>
      <c r="AF706" s="259" t="str">
        <f>+IF(AG706=""," ",VLOOKUP(AG706,Listas!$E$3:$F$12,2,FALSE))</f>
        <v xml:space="preserve"> </v>
      </c>
      <c r="AG706" s="225"/>
      <c r="AH706" s="252"/>
    </row>
    <row r="707" spans="1:34" s="146" customFormat="1" ht="78.75" customHeight="1">
      <c r="A707" s="195"/>
      <c r="B707" s="196"/>
      <c r="C707" s="197" t="s">
        <v>358</v>
      </c>
      <c r="D707" s="193" t="s">
        <v>359</v>
      </c>
      <c r="E707" s="193"/>
      <c r="F707" s="193"/>
      <c r="G707" s="193"/>
      <c r="H707" s="193"/>
      <c r="I707" s="204"/>
      <c r="J707" s="200"/>
      <c r="K707" s="200"/>
      <c r="L707" s="200"/>
      <c r="M707" s="200"/>
      <c r="N707" s="200"/>
      <c r="O707" s="200"/>
      <c r="P707" s="200"/>
      <c r="Q707" s="200"/>
      <c r="R707" s="200"/>
      <c r="S707" s="200"/>
      <c r="T707" s="200"/>
      <c r="U707" s="200"/>
      <c r="V707" s="204"/>
      <c r="W707" s="199"/>
      <c r="X707" s="199"/>
      <c r="Y707" s="199"/>
      <c r="Z707" s="199"/>
      <c r="AA707" s="199"/>
      <c r="AB707" s="223"/>
      <c r="AC707" s="261"/>
      <c r="AD707" s="259" t="str">
        <f>+IF(AE707=""," ",VLOOKUP(AE707,'PLAN DE CUENTAS FINAL BI'!$K:$L,2,FALSE))</f>
        <v xml:space="preserve"> </v>
      </c>
      <c r="AE707" s="224"/>
      <c r="AF707" s="259" t="str">
        <f>+IF(AG707=""," ",VLOOKUP(AG707,Listas!$E$3:$F$12,2,FALSE))</f>
        <v xml:space="preserve"> </v>
      </c>
      <c r="AG707" s="225"/>
      <c r="AH707" s="252"/>
    </row>
    <row r="708" spans="1:34" s="146" customFormat="1" ht="78.75" customHeight="1">
      <c r="A708" s="195"/>
      <c r="B708" s="196"/>
      <c r="C708" s="197" t="s">
        <v>358</v>
      </c>
      <c r="D708" s="193" t="s">
        <v>359</v>
      </c>
      <c r="E708" s="193"/>
      <c r="F708" s="193"/>
      <c r="G708" s="193"/>
      <c r="H708" s="193"/>
      <c r="I708" s="204"/>
      <c r="J708" s="200"/>
      <c r="K708" s="200"/>
      <c r="L708" s="200"/>
      <c r="M708" s="200"/>
      <c r="N708" s="200"/>
      <c r="O708" s="200"/>
      <c r="P708" s="200"/>
      <c r="Q708" s="200"/>
      <c r="R708" s="200"/>
      <c r="S708" s="200"/>
      <c r="T708" s="200"/>
      <c r="U708" s="200"/>
      <c r="V708" s="204"/>
      <c r="W708" s="199"/>
      <c r="X708" s="199"/>
      <c r="Y708" s="199"/>
      <c r="Z708" s="199"/>
      <c r="AA708" s="199"/>
      <c r="AB708" s="223"/>
      <c r="AC708" s="261"/>
      <c r="AD708" s="259" t="str">
        <f>+IF(AE708=""," ",VLOOKUP(AE708,'PLAN DE CUENTAS FINAL BI'!$K:$L,2,FALSE))</f>
        <v xml:space="preserve"> </v>
      </c>
      <c r="AE708" s="224"/>
      <c r="AF708" s="259" t="str">
        <f>+IF(AG708=""," ",VLOOKUP(AG708,Listas!$E$3:$F$12,2,FALSE))</f>
        <v xml:space="preserve"> </v>
      </c>
      <c r="AG708" s="225"/>
      <c r="AH708" s="252"/>
    </row>
    <row r="709" spans="1:34" s="146" customFormat="1" ht="78.75" customHeight="1">
      <c r="A709" s="195"/>
      <c r="B709" s="196"/>
      <c r="C709" s="197" t="s">
        <v>358</v>
      </c>
      <c r="D709" s="193" t="s">
        <v>359</v>
      </c>
      <c r="E709" s="193"/>
      <c r="F709" s="193"/>
      <c r="G709" s="193"/>
      <c r="H709" s="193"/>
      <c r="I709" s="204"/>
      <c r="J709" s="200"/>
      <c r="K709" s="200"/>
      <c r="L709" s="200"/>
      <c r="M709" s="200"/>
      <c r="N709" s="200"/>
      <c r="O709" s="200"/>
      <c r="P709" s="200"/>
      <c r="Q709" s="200"/>
      <c r="R709" s="200"/>
      <c r="S709" s="200"/>
      <c r="T709" s="200"/>
      <c r="U709" s="200"/>
      <c r="V709" s="204"/>
      <c r="W709" s="199"/>
      <c r="X709" s="199"/>
      <c r="Y709" s="199"/>
      <c r="Z709" s="199"/>
      <c r="AA709" s="199"/>
      <c r="AB709" s="223"/>
      <c r="AC709" s="261"/>
      <c r="AD709" s="259" t="str">
        <f>+IF(AE709=""," ",VLOOKUP(AE709,'PLAN DE CUENTAS FINAL BI'!$K:$L,2,FALSE))</f>
        <v xml:space="preserve"> </v>
      </c>
      <c r="AE709" s="224"/>
      <c r="AF709" s="259" t="str">
        <f>+IF(AG709=""," ",VLOOKUP(AG709,Listas!$E$3:$F$12,2,FALSE))</f>
        <v xml:space="preserve"> </v>
      </c>
      <c r="AG709" s="225"/>
      <c r="AH709" s="252"/>
    </row>
    <row r="710" spans="1:34" s="146" customFormat="1" ht="78.75" customHeight="1">
      <c r="A710" s="195"/>
      <c r="B710" s="196"/>
      <c r="C710" s="197" t="s">
        <v>358</v>
      </c>
      <c r="D710" s="193" t="s">
        <v>359</v>
      </c>
      <c r="E710" s="193"/>
      <c r="F710" s="193"/>
      <c r="G710" s="193"/>
      <c r="H710" s="193"/>
      <c r="I710" s="204"/>
      <c r="J710" s="200"/>
      <c r="K710" s="200"/>
      <c r="L710" s="200"/>
      <c r="M710" s="200"/>
      <c r="N710" s="200"/>
      <c r="O710" s="200"/>
      <c r="P710" s="200"/>
      <c r="Q710" s="200"/>
      <c r="R710" s="200"/>
      <c r="S710" s="200"/>
      <c r="T710" s="200"/>
      <c r="U710" s="200"/>
      <c r="V710" s="204"/>
      <c r="W710" s="199"/>
      <c r="X710" s="199"/>
      <c r="Y710" s="199"/>
      <c r="Z710" s="199"/>
      <c r="AA710" s="199"/>
      <c r="AB710" s="223"/>
      <c r="AC710" s="261"/>
      <c r="AD710" s="259" t="str">
        <f>+IF(AE710=""," ",VLOOKUP(AE710,'PLAN DE CUENTAS FINAL BI'!$K:$L,2,FALSE))</f>
        <v xml:space="preserve"> </v>
      </c>
      <c r="AE710" s="224"/>
      <c r="AF710" s="259" t="str">
        <f>+IF(AG710=""," ",VLOOKUP(AG710,Listas!$E$3:$F$12,2,FALSE))</f>
        <v xml:space="preserve"> </v>
      </c>
      <c r="AG710" s="225"/>
      <c r="AH710" s="252"/>
    </row>
    <row r="711" spans="1:34" s="146" customFormat="1" ht="78.75" customHeight="1">
      <c r="A711" s="195"/>
      <c r="B711" s="196"/>
      <c r="C711" s="197" t="s">
        <v>358</v>
      </c>
      <c r="D711" s="193" t="s">
        <v>359</v>
      </c>
      <c r="E711" s="193"/>
      <c r="F711" s="193"/>
      <c r="G711" s="193"/>
      <c r="H711" s="193"/>
      <c r="I711" s="204"/>
      <c r="J711" s="200"/>
      <c r="K711" s="200"/>
      <c r="L711" s="200"/>
      <c r="M711" s="200"/>
      <c r="N711" s="200"/>
      <c r="O711" s="200"/>
      <c r="P711" s="200"/>
      <c r="Q711" s="200"/>
      <c r="R711" s="200"/>
      <c r="S711" s="200"/>
      <c r="T711" s="200"/>
      <c r="U711" s="200"/>
      <c r="V711" s="204"/>
      <c r="W711" s="199"/>
      <c r="X711" s="199"/>
      <c r="Y711" s="199"/>
      <c r="Z711" s="199"/>
      <c r="AA711" s="199"/>
      <c r="AB711" s="223"/>
      <c r="AC711" s="261"/>
      <c r="AD711" s="259" t="str">
        <f>+IF(AE711=""," ",VLOOKUP(AE711,'PLAN DE CUENTAS FINAL BI'!$K:$L,2,FALSE))</f>
        <v xml:space="preserve"> </v>
      </c>
      <c r="AE711" s="224"/>
      <c r="AF711" s="259" t="str">
        <f>+IF(AG711=""," ",VLOOKUP(AG711,Listas!$E$3:$F$12,2,FALSE))</f>
        <v xml:space="preserve"> </v>
      </c>
      <c r="AG711" s="225"/>
      <c r="AH711" s="252"/>
    </row>
    <row r="712" spans="1:34" s="146" customFormat="1" ht="78.75" customHeight="1">
      <c r="A712" s="195"/>
      <c r="B712" s="196"/>
      <c r="C712" s="197" t="s">
        <v>358</v>
      </c>
      <c r="D712" s="193" t="s">
        <v>359</v>
      </c>
      <c r="E712" s="193"/>
      <c r="F712" s="193"/>
      <c r="G712" s="193"/>
      <c r="H712" s="193"/>
      <c r="I712" s="204"/>
      <c r="J712" s="200"/>
      <c r="K712" s="200"/>
      <c r="L712" s="200"/>
      <c r="M712" s="200"/>
      <c r="N712" s="200"/>
      <c r="O712" s="200"/>
      <c r="P712" s="200"/>
      <c r="Q712" s="200"/>
      <c r="R712" s="200"/>
      <c r="S712" s="200"/>
      <c r="T712" s="200"/>
      <c r="U712" s="200"/>
      <c r="V712" s="204"/>
      <c r="W712" s="199"/>
      <c r="X712" s="199"/>
      <c r="Y712" s="199"/>
      <c r="Z712" s="199"/>
      <c r="AA712" s="199"/>
      <c r="AB712" s="223"/>
      <c r="AC712" s="261"/>
      <c r="AD712" s="259" t="str">
        <f>+IF(AE712=""," ",VLOOKUP(AE712,'PLAN DE CUENTAS FINAL BI'!$K:$L,2,FALSE))</f>
        <v xml:space="preserve"> </v>
      </c>
      <c r="AE712" s="224"/>
      <c r="AF712" s="259" t="str">
        <f>+IF(AG712=""," ",VLOOKUP(AG712,Listas!$E$3:$F$12,2,FALSE))</f>
        <v xml:space="preserve"> </v>
      </c>
      <c r="AG712" s="225"/>
      <c r="AH712" s="252"/>
    </row>
    <row r="713" spans="1:34" s="146" customFormat="1" ht="78.75" customHeight="1">
      <c r="A713" s="195"/>
      <c r="B713" s="196"/>
      <c r="C713" s="197" t="s">
        <v>358</v>
      </c>
      <c r="D713" s="193" t="s">
        <v>359</v>
      </c>
      <c r="E713" s="193"/>
      <c r="F713" s="193"/>
      <c r="G713" s="193"/>
      <c r="H713" s="193"/>
      <c r="I713" s="204"/>
      <c r="J713" s="200"/>
      <c r="K713" s="200"/>
      <c r="L713" s="200"/>
      <c r="M713" s="200"/>
      <c r="N713" s="200"/>
      <c r="O713" s="200"/>
      <c r="P713" s="200"/>
      <c r="Q713" s="200"/>
      <c r="R713" s="200"/>
      <c r="S713" s="200"/>
      <c r="T713" s="200"/>
      <c r="U713" s="200"/>
      <c r="V713" s="204"/>
      <c r="W713" s="199"/>
      <c r="X713" s="199"/>
      <c r="Y713" s="199"/>
      <c r="Z713" s="199"/>
      <c r="AA713" s="199"/>
      <c r="AB713" s="223"/>
      <c r="AC713" s="261"/>
      <c r="AD713" s="259" t="str">
        <f>+IF(AE713=""," ",VLOOKUP(AE713,'PLAN DE CUENTAS FINAL BI'!$K:$L,2,FALSE))</f>
        <v xml:space="preserve"> </v>
      </c>
      <c r="AE713" s="224"/>
      <c r="AF713" s="259" t="str">
        <f>+IF(AG713=""," ",VLOOKUP(AG713,Listas!$E$3:$F$12,2,FALSE))</f>
        <v xml:space="preserve"> </v>
      </c>
      <c r="AG713" s="225"/>
      <c r="AH713" s="252"/>
    </row>
    <row r="714" spans="1:34" s="146" customFormat="1" ht="78.75" customHeight="1">
      <c r="A714" s="195"/>
      <c r="B714" s="196"/>
      <c r="C714" s="197" t="s">
        <v>358</v>
      </c>
      <c r="D714" s="193" t="s">
        <v>359</v>
      </c>
      <c r="E714" s="193"/>
      <c r="F714" s="193"/>
      <c r="G714" s="193"/>
      <c r="H714" s="193"/>
      <c r="I714" s="204"/>
      <c r="J714" s="200"/>
      <c r="K714" s="200"/>
      <c r="L714" s="200"/>
      <c r="M714" s="200"/>
      <c r="N714" s="200"/>
      <c r="O714" s="200"/>
      <c r="P714" s="200"/>
      <c r="Q714" s="200"/>
      <c r="R714" s="200"/>
      <c r="S714" s="200"/>
      <c r="T714" s="200"/>
      <c r="U714" s="200"/>
      <c r="V714" s="204"/>
      <c r="W714" s="199"/>
      <c r="X714" s="199"/>
      <c r="Y714" s="199"/>
      <c r="Z714" s="199"/>
      <c r="AA714" s="199"/>
      <c r="AB714" s="223"/>
      <c r="AC714" s="261"/>
      <c r="AD714" s="259" t="str">
        <f>+IF(AE714=""," ",VLOOKUP(AE714,'PLAN DE CUENTAS FINAL BI'!$K:$L,2,FALSE))</f>
        <v xml:space="preserve"> </v>
      </c>
      <c r="AE714" s="224"/>
      <c r="AF714" s="259" t="str">
        <f>+IF(AG714=""," ",VLOOKUP(AG714,Listas!$E$3:$F$12,2,FALSE))</f>
        <v xml:space="preserve"> </v>
      </c>
      <c r="AG714" s="225"/>
      <c r="AH714" s="252"/>
    </row>
    <row r="715" spans="1:34" s="146" customFormat="1" ht="78.75" customHeight="1">
      <c r="A715" s="195"/>
      <c r="B715" s="196"/>
      <c r="C715" s="197" t="s">
        <v>358</v>
      </c>
      <c r="D715" s="193" t="s">
        <v>359</v>
      </c>
      <c r="E715" s="193"/>
      <c r="F715" s="193"/>
      <c r="G715" s="193"/>
      <c r="H715" s="193"/>
      <c r="I715" s="204"/>
      <c r="J715" s="200"/>
      <c r="K715" s="200"/>
      <c r="L715" s="200"/>
      <c r="M715" s="200"/>
      <c r="N715" s="200"/>
      <c r="O715" s="200"/>
      <c r="P715" s="200"/>
      <c r="Q715" s="200"/>
      <c r="R715" s="200"/>
      <c r="S715" s="200"/>
      <c r="T715" s="200"/>
      <c r="U715" s="200"/>
      <c r="V715" s="204"/>
      <c r="W715" s="199"/>
      <c r="X715" s="199"/>
      <c r="Y715" s="199"/>
      <c r="Z715" s="199"/>
      <c r="AA715" s="199"/>
      <c r="AB715" s="223"/>
      <c r="AC715" s="261"/>
      <c r="AD715" s="259" t="str">
        <f>+IF(AE715=""," ",VLOOKUP(AE715,'PLAN DE CUENTAS FINAL BI'!$K:$L,2,FALSE))</f>
        <v xml:space="preserve"> </v>
      </c>
      <c r="AE715" s="224"/>
      <c r="AF715" s="259" t="str">
        <f>+IF(AG715=""," ",VLOOKUP(AG715,Listas!$E$3:$F$12,2,FALSE))</f>
        <v xml:space="preserve"> </v>
      </c>
      <c r="AG715" s="225"/>
      <c r="AH715" s="252"/>
    </row>
    <row r="716" spans="1:34" s="146" customFormat="1" ht="78.75" customHeight="1">
      <c r="A716" s="195"/>
      <c r="B716" s="196"/>
      <c r="C716" s="197" t="s">
        <v>358</v>
      </c>
      <c r="D716" s="193" t="s">
        <v>359</v>
      </c>
      <c r="E716" s="193"/>
      <c r="F716" s="193"/>
      <c r="G716" s="193"/>
      <c r="H716" s="193"/>
      <c r="I716" s="204"/>
      <c r="J716" s="200"/>
      <c r="K716" s="200"/>
      <c r="L716" s="200"/>
      <c r="M716" s="200"/>
      <c r="N716" s="200"/>
      <c r="O716" s="200"/>
      <c r="P716" s="200"/>
      <c r="Q716" s="200"/>
      <c r="R716" s="200"/>
      <c r="S716" s="200"/>
      <c r="T716" s="200"/>
      <c r="U716" s="200"/>
      <c r="V716" s="204"/>
      <c r="W716" s="199"/>
      <c r="X716" s="199"/>
      <c r="Y716" s="199"/>
      <c r="Z716" s="199"/>
      <c r="AA716" s="199"/>
      <c r="AB716" s="223"/>
      <c r="AC716" s="261"/>
      <c r="AD716" s="259" t="str">
        <f>+IF(AE716=""," ",VLOOKUP(AE716,'PLAN DE CUENTAS FINAL BI'!$K:$L,2,FALSE))</f>
        <v xml:space="preserve"> </v>
      </c>
      <c r="AE716" s="224"/>
      <c r="AF716" s="259" t="str">
        <f>+IF(AG716=""," ",VLOOKUP(AG716,Listas!$E$3:$F$12,2,FALSE))</f>
        <v xml:space="preserve"> </v>
      </c>
      <c r="AG716" s="225"/>
      <c r="AH716" s="252"/>
    </row>
    <row r="717" spans="1:34" s="146" customFormat="1" ht="78.75" customHeight="1">
      <c r="A717" s="195"/>
      <c r="B717" s="196"/>
      <c r="C717" s="197" t="s">
        <v>358</v>
      </c>
      <c r="D717" s="193" t="s">
        <v>359</v>
      </c>
      <c r="E717" s="193"/>
      <c r="F717" s="193"/>
      <c r="G717" s="193"/>
      <c r="H717" s="193"/>
      <c r="I717" s="204"/>
      <c r="J717" s="200"/>
      <c r="K717" s="200"/>
      <c r="L717" s="200"/>
      <c r="M717" s="200"/>
      <c r="N717" s="200"/>
      <c r="O717" s="200"/>
      <c r="P717" s="200"/>
      <c r="Q717" s="200"/>
      <c r="R717" s="200"/>
      <c r="S717" s="200"/>
      <c r="T717" s="200"/>
      <c r="U717" s="200"/>
      <c r="V717" s="204"/>
      <c r="W717" s="199"/>
      <c r="X717" s="199"/>
      <c r="Y717" s="199"/>
      <c r="Z717" s="199"/>
      <c r="AA717" s="199"/>
      <c r="AB717" s="223"/>
      <c r="AC717" s="261"/>
      <c r="AD717" s="259" t="str">
        <f>+IF(AE717=""," ",VLOOKUP(AE717,'PLAN DE CUENTAS FINAL BI'!$K:$L,2,FALSE))</f>
        <v xml:space="preserve"> </v>
      </c>
      <c r="AE717" s="224"/>
      <c r="AF717" s="259" t="str">
        <f>+IF(AG717=""," ",VLOOKUP(AG717,Listas!$E$3:$F$12,2,FALSE))</f>
        <v xml:space="preserve"> </v>
      </c>
      <c r="AG717" s="225"/>
      <c r="AH717" s="252"/>
    </row>
    <row r="718" spans="1:34" s="146" customFormat="1" ht="78.75" customHeight="1">
      <c r="A718" s="195"/>
      <c r="B718" s="196"/>
      <c r="C718" s="197" t="s">
        <v>358</v>
      </c>
      <c r="D718" s="193" t="s">
        <v>359</v>
      </c>
      <c r="E718" s="193"/>
      <c r="F718" s="193"/>
      <c r="G718" s="193"/>
      <c r="H718" s="193"/>
      <c r="I718" s="204"/>
      <c r="J718" s="200"/>
      <c r="K718" s="200"/>
      <c r="L718" s="200"/>
      <c r="M718" s="200"/>
      <c r="N718" s="200"/>
      <c r="O718" s="200"/>
      <c r="P718" s="200"/>
      <c r="Q718" s="200"/>
      <c r="R718" s="200"/>
      <c r="S718" s="200"/>
      <c r="T718" s="200"/>
      <c r="U718" s="200"/>
      <c r="V718" s="204"/>
      <c r="W718" s="199"/>
      <c r="X718" s="199"/>
      <c r="Y718" s="199"/>
      <c r="Z718" s="199"/>
      <c r="AA718" s="199"/>
      <c r="AB718" s="223"/>
      <c r="AC718" s="261"/>
      <c r="AD718" s="259" t="str">
        <f>+IF(AE718=""," ",VLOOKUP(AE718,'PLAN DE CUENTAS FINAL BI'!$K:$L,2,FALSE))</f>
        <v xml:space="preserve"> </v>
      </c>
      <c r="AE718" s="224"/>
      <c r="AF718" s="259" t="str">
        <f>+IF(AG718=""," ",VLOOKUP(AG718,Listas!$E$3:$F$12,2,FALSE))</f>
        <v xml:space="preserve"> </v>
      </c>
      <c r="AG718" s="225"/>
      <c r="AH718" s="252"/>
    </row>
    <row r="719" spans="1:34" s="146" customFormat="1" ht="78.75" customHeight="1">
      <c r="A719" s="195"/>
      <c r="B719" s="196"/>
      <c r="C719" s="197" t="s">
        <v>358</v>
      </c>
      <c r="D719" s="193" t="s">
        <v>359</v>
      </c>
      <c r="E719" s="193"/>
      <c r="F719" s="193"/>
      <c r="G719" s="193"/>
      <c r="H719" s="193"/>
      <c r="I719" s="204"/>
      <c r="J719" s="200"/>
      <c r="K719" s="200"/>
      <c r="L719" s="200"/>
      <c r="M719" s="200"/>
      <c r="N719" s="200"/>
      <c r="O719" s="200"/>
      <c r="P719" s="200"/>
      <c r="Q719" s="200"/>
      <c r="R719" s="200"/>
      <c r="S719" s="200"/>
      <c r="T719" s="200"/>
      <c r="U719" s="200"/>
      <c r="V719" s="204"/>
      <c r="W719" s="199"/>
      <c r="X719" s="199"/>
      <c r="Y719" s="199"/>
      <c r="Z719" s="199"/>
      <c r="AA719" s="199"/>
      <c r="AB719" s="223"/>
      <c r="AC719" s="261"/>
      <c r="AD719" s="259" t="str">
        <f>+IF(AE719=""," ",VLOOKUP(AE719,'PLAN DE CUENTAS FINAL BI'!$K:$L,2,FALSE))</f>
        <v xml:space="preserve"> </v>
      </c>
      <c r="AE719" s="224"/>
      <c r="AF719" s="259" t="str">
        <f>+IF(AG719=""," ",VLOOKUP(AG719,Listas!$E$3:$F$12,2,FALSE))</f>
        <v xml:space="preserve"> </v>
      </c>
      <c r="AG719" s="225"/>
      <c r="AH719" s="252"/>
    </row>
    <row r="720" spans="1:34" s="146" customFormat="1" ht="78.75" customHeight="1">
      <c r="A720" s="195"/>
      <c r="B720" s="196"/>
      <c r="C720" s="197" t="s">
        <v>360</v>
      </c>
      <c r="D720" s="193" t="s">
        <v>361</v>
      </c>
      <c r="E720" s="193"/>
      <c r="F720" s="193"/>
      <c r="G720" s="193"/>
      <c r="H720" s="193"/>
      <c r="I720" s="204"/>
      <c r="J720" s="200"/>
      <c r="K720" s="200"/>
      <c r="L720" s="200"/>
      <c r="M720" s="200"/>
      <c r="N720" s="200"/>
      <c r="O720" s="200"/>
      <c r="P720" s="200"/>
      <c r="Q720" s="200"/>
      <c r="R720" s="200"/>
      <c r="S720" s="200"/>
      <c r="T720" s="200"/>
      <c r="U720" s="200"/>
      <c r="V720" s="204"/>
      <c r="W720" s="199"/>
      <c r="X720" s="199"/>
      <c r="Y720" s="199"/>
      <c r="Z720" s="199"/>
      <c r="AA720" s="199"/>
      <c r="AB720" s="223"/>
      <c r="AC720" s="261"/>
      <c r="AD720" s="259" t="str">
        <f>+IF(AE720=""," ",VLOOKUP(AE720,'PLAN DE CUENTAS FINAL BI'!$K:$L,2,FALSE))</f>
        <v xml:space="preserve"> </v>
      </c>
      <c r="AE720" s="224"/>
      <c r="AF720" s="259" t="str">
        <f>+IF(AG720=""," ",VLOOKUP(AG720,Listas!$E$3:$F$12,2,FALSE))</f>
        <v xml:space="preserve"> </v>
      </c>
      <c r="AG720" s="225"/>
      <c r="AH720" s="252"/>
    </row>
    <row r="721" spans="1:34" s="146" customFormat="1" ht="78.75" customHeight="1">
      <c r="A721" s="195"/>
      <c r="B721" s="196"/>
      <c r="C721" s="197" t="s">
        <v>360</v>
      </c>
      <c r="D721" s="193" t="s">
        <v>361</v>
      </c>
      <c r="E721" s="193"/>
      <c r="F721" s="193"/>
      <c r="G721" s="193"/>
      <c r="H721" s="193"/>
      <c r="I721" s="204"/>
      <c r="J721" s="200"/>
      <c r="K721" s="200"/>
      <c r="L721" s="200"/>
      <c r="M721" s="200"/>
      <c r="N721" s="200"/>
      <c r="O721" s="200"/>
      <c r="P721" s="200"/>
      <c r="Q721" s="200"/>
      <c r="R721" s="200"/>
      <c r="S721" s="200"/>
      <c r="T721" s="200"/>
      <c r="U721" s="200"/>
      <c r="V721" s="204"/>
      <c r="W721" s="199"/>
      <c r="X721" s="199"/>
      <c r="Y721" s="199"/>
      <c r="Z721" s="199"/>
      <c r="AA721" s="199"/>
      <c r="AB721" s="223"/>
      <c r="AC721" s="261"/>
      <c r="AD721" s="259" t="str">
        <f>+IF(AE721=""," ",VLOOKUP(AE721,'PLAN DE CUENTAS FINAL BI'!$K:$L,2,FALSE))</f>
        <v xml:space="preserve"> </v>
      </c>
      <c r="AE721" s="224"/>
      <c r="AF721" s="259" t="str">
        <f>+IF(AG721=""," ",VLOOKUP(AG721,Listas!$E$3:$F$12,2,FALSE))</f>
        <v xml:space="preserve"> </v>
      </c>
      <c r="AG721" s="225"/>
      <c r="AH721" s="252"/>
    </row>
    <row r="722" spans="1:34">
      <c r="J722" s="215"/>
      <c r="K722" s="215"/>
      <c r="L722" s="215"/>
      <c r="M722" s="215"/>
      <c r="N722" s="215"/>
      <c r="O722" s="215"/>
      <c r="P722" s="215"/>
      <c r="Q722" s="215"/>
      <c r="R722" s="215"/>
      <c r="S722" s="215"/>
      <c r="T722" s="215"/>
      <c r="U722" s="215"/>
      <c r="AH722" s="253"/>
    </row>
    <row r="723" spans="1:34">
      <c r="A723" s="214"/>
      <c r="B723" s="214" t="s">
        <v>362</v>
      </c>
      <c r="C723" s="214" t="s">
        <v>362</v>
      </c>
      <c r="D723" s="214" t="s">
        <v>362</v>
      </c>
      <c r="E723" s="214" t="s">
        <v>362</v>
      </c>
      <c r="F723" s="214" t="s">
        <v>362</v>
      </c>
      <c r="G723" s="214" t="s">
        <v>362</v>
      </c>
      <c r="H723" s="214" t="s">
        <v>362</v>
      </c>
      <c r="I723" s="214" t="s">
        <v>362</v>
      </c>
      <c r="J723" s="214" t="s">
        <v>362</v>
      </c>
      <c r="K723" s="214" t="s">
        <v>362</v>
      </c>
      <c r="L723" s="214" t="s">
        <v>362</v>
      </c>
      <c r="M723" s="214" t="s">
        <v>362</v>
      </c>
      <c r="N723" s="214" t="s">
        <v>362</v>
      </c>
      <c r="O723" s="214" t="s">
        <v>362</v>
      </c>
      <c r="P723" s="214" t="s">
        <v>362</v>
      </c>
      <c r="Q723" s="214" t="s">
        <v>362</v>
      </c>
      <c r="R723" s="214" t="s">
        <v>362</v>
      </c>
      <c r="S723" s="214" t="s">
        <v>362</v>
      </c>
      <c r="T723" s="214" t="s">
        <v>362</v>
      </c>
      <c r="U723" s="214" t="s">
        <v>362</v>
      </c>
      <c r="V723" s="214" t="s">
        <v>362</v>
      </c>
      <c r="W723" s="214" t="s">
        <v>362</v>
      </c>
      <c r="X723" s="214" t="s">
        <v>362</v>
      </c>
      <c r="Y723" s="214" t="s">
        <v>362</v>
      </c>
      <c r="Z723" s="214"/>
      <c r="AA723" s="214" t="s">
        <v>362</v>
      </c>
      <c r="AB723" s="214" t="s">
        <v>362</v>
      </c>
      <c r="AC723" s="260" t="s">
        <v>362</v>
      </c>
      <c r="AD723" s="260" t="s">
        <v>362</v>
      </c>
      <c r="AE723" s="214" t="s">
        <v>362</v>
      </c>
      <c r="AF723" s="260" t="s">
        <v>362</v>
      </c>
      <c r="AG723" s="214" t="s">
        <v>362</v>
      </c>
      <c r="AH723" s="254">
        <f>+SUM(AH7:AH721)</f>
        <v>0</v>
      </c>
    </row>
    <row r="724" spans="1:34">
      <c r="J724" s="215"/>
      <c r="K724" s="215"/>
      <c r="L724" s="215"/>
      <c r="M724" s="215"/>
      <c r="N724" s="215"/>
      <c r="O724" s="215"/>
      <c r="P724" s="215"/>
      <c r="Q724" s="215"/>
      <c r="R724" s="215"/>
      <c r="S724" s="215"/>
      <c r="T724" s="215"/>
      <c r="U724" s="215"/>
      <c r="AH724" s="253"/>
    </row>
    <row r="725" spans="1:34">
      <c r="J725" s="215"/>
      <c r="K725" s="215"/>
      <c r="L725" s="215"/>
      <c r="M725" s="215"/>
      <c r="N725" s="215"/>
      <c r="O725" s="215"/>
      <c r="P725" s="215"/>
      <c r="Q725" s="215"/>
      <c r="R725" s="215"/>
      <c r="S725" s="215"/>
      <c r="T725" s="215"/>
      <c r="U725" s="215"/>
      <c r="AH725" s="253"/>
    </row>
  </sheetData>
  <mergeCells count="14">
    <mergeCell ref="C4:D5"/>
    <mergeCell ref="B4:B6"/>
    <mergeCell ref="Y150:Y151"/>
    <mergeCell ref="W4:AA5"/>
    <mergeCell ref="V4:V6"/>
    <mergeCell ref="I4:I6"/>
    <mergeCell ref="F4:H5"/>
    <mergeCell ref="E4:E6"/>
    <mergeCell ref="J4:U5"/>
    <mergeCell ref="AB4:AH4"/>
    <mergeCell ref="AB5:AB6"/>
    <mergeCell ref="AC5:AC6"/>
    <mergeCell ref="AD5:AE5"/>
    <mergeCell ref="AF5:AG5"/>
  </mergeCells>
  <dataValidations count="1">
    <dataValidation type="list" allowBlank="1" showInputMessage="1" showErrorMessage="1" sqref="AE7:AE721">
      <formula1>IF(AB7="Administración",Admin,IF(AB7="Extensiva",Extensión,IF(AB7="Investigación",Investigación,IF(AB7="Posgrados",Posgrados,IF(AB7="Pregrado",Pregrado)))))</formula1>
    </dataValidation>
  </dataValidations>
  <pageMargins left="0.7" right="0.7" top="0.75" bottom="0.75" header="0.3" footer="0.3"/>
  <pageSetup paperSize="9" orientation="portrait" horizontalDpi="360" verticalDpi="360" r:id="rId1"/>
  <ignoredErrors>
    <ignoredError sqref="F6 G6:H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Listas!$B$3:$B$4</xm:f>
          </x14:formula1>
          <xm:sqref>AC7:AC721</xm:sqref>
        </x14:dataValidation>
        <x14:dataValidation type="list" allowBlank="1" showInputMessage="1" showErrorMessage="1">
          <x14:formula1>
            <xm:f>Listas!$AA$3:$AA$283</xm:f>
          </x14:formula1>
          <xm:sqref>B7:B721</xm:sqref>
        </x14:dataValidation>
        <x14:dataValidation type="list" allowBlank="1" showInputMessage="1" showErrorMessage="1">
          <x14:formula1>
            <xm:f>Listas!$E$3:$E$12</xm:f>
          </x14:formula1>
          <xm:sqref>AG7:AG721</xm:sqref>
        </x14:dataValidation>
        <x14:dataValidation type="list" allowBlank="1" showInputMessage="1" showErrorMessage="1">
          <x14:formula1>
            <xm:f>Listas!$AF$3:$AF$7</xm:f>
          </x14:formula1>
          <xm:sqref>AB7:AB721</xm:sqref>
        </x14:dataValidation>
        <x14:dataValidation type="list" allowBlank="1" showInputMessage="1" showErrorMessage="1">
          <x14:formula1>
            <xm:f>Listas!$AK$3:$AK$8</xm:f>
          </x14:formula1>
          <xm:sqref>V7:V721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650"/>
  <sheetViews>
    <sheetView topLeftCell="V1" workbookViewId="0">
      <selection activeCell="E8" sqref="E8"/>
    </sheetView>
  </sheetViews>
  <sheetFormatPr baseColWidth="10" defaultColWidth="11.42578125" defaultRowHeight="15"/>
  <cols>
    <col min="5" max="5" width="19.85546875" customWidth="1"/>
    <col min="9" max="9" width="12.7109375" style="156" customWidth="1"/>
    <col min="10" max="10" width="12.7109375" style="156" bestFit="1" customWidth="1"/>
    <col min="11" max="11" width="12.42578125" style="156" customWidth="1"/>
    <col min="32" max="32" width="16.7109375" bestFit="1" customWidth="1"/>
  </cols>
  <sheetData>
    <row r="1" spans="2:37">
      <c r="B1" s="158" t="s">
        <v>363</v>
      </c>
      <c r="C1" s="158"/>
      <c r="D1" s="158"/>
      <c r="E1" s="158" t="s">
        <v>364</v>
      </c>
      <c r="I1" s="154" t="s">
        <v>365</v>
      </c>
      <c r="J1" s="155"/>
      <c r="K1" s="154"/>
      <c r="P1" s="158" t="s">
        <v>366</v>
      </c>
      <c r="AA1" t="s">
        <v>367</v>
      </c>
    </row>
    <row r="2" spans="2:37">
      <c r="I2" s="154"/>
      <c r="J2" s="155"/>
      <c r="K2" s="154"/>
    </row>
    <row r="3" spans="2:37">
      <c r="B3" t="s">
        <v>368</v>
      </c>
      <c r="D3">
        <v>1</v>
      </c>
      <c r="E3" t="s">
        <v>369</v>
      </c>
      <c r="F3" s="143" t="s">
        <v>370</v>
      </c>
      <c r="I3" s="156" t="s">
        <v>371</v>
      </c>
      <c r="K3" s="154"/>
      <c r="P3" s="149" t="s">
        <v>200</v>
      </c>
      <c r="Q3" s="150" t="s">
        <v>372</v>
      </c>
      <c r="AA3" t="s">
        <v>373</v>
      </c>
      <c r="AE3">
        <v>1</v>
      </c>
      <c r="AF3" s="184" t="s">
        <v>374</v>
      </c>
      <c r="AG3">
        <v>1</v>
      </c>
      <c r="AH3" s="184" t="s">
        <v>374</v>
      </c>
      <c r="AK3" s="184" t="s">
        <v>375</v>
      </c>
    </row>
    <row r="4" spans="2:37">
      <c r="B4" t="s">
        <v>376</v>
      </c>
      <c r="D4">
        <v>2</v>
      </c>
      <c r="E4" t="s">
        <v>377</v>
      </c>
      <c r="F4" s="143" t="s">
        <v>378</v>
      </c>
      <c r="I4" s="156" t="s">
        <v>379</v>
      </c>
      <c r="K4" s="157"/>
      <c r="P4" s="149" t="s">
        <v>202</v>
      </c>
      <c r="Q4" s="150" t="s">
        <v>380</v>
      </c>
      <c r="AA4" t="s">
        <v>381</v>
      </c>
      <c r="AE4">
        <v>2</v>
      </c>
      <c r="AF4" s="184" t="s">
        <v>382</v>
      </c>
      <c r="AG4">
        <v>2</v>
      </c>
      <c r="AH4" s="184" t="s">
        <v>382</v>
      </c>
      <c r="AK4" s="184" t="s">
        <v>383</v>
      </c>
    </row>
    <row r="5" spans="2:37">
      <c r="D5">
        <v>3</v>
      </c>
      <c r="E5" t="s">
        <v>384</v>
      </c>
      <c r="F5" s="143" t="s">
        <v>385</v>
      </c>
      <c r="I5" s="156" t="s">
        <v>386</v>
      </c>
      <c r="K5" s="157"/>
      <c r="P5" s="149" t="s">
        <v>204</v>
      </c>
      <c r="Q5" s="150" t="s">
        <v>387</v>
      </c>
      <c r="AA5" t="s">
        <v>388</v>
      </c>
      <c r="AE5">
        <v>3</v>
      </c>
      <c r="AF5" s="184" t="s">
        <v>389</v>
      </c>
      <c r="AG5">
        <v>3</v>
      </c>
      <c r="AH5" s="184" t="s">
        <v>389</v>
      </c>
      <c r="AK5" s="184" t="s">
        <v>390</v>
      </c>
    </row>
    <row r="6" spans="2:37">
      <c r="D6">
        <v>4</v>
      </c>
      <c r="E6" t="s">
        <v>391</v>
      </c>
      <c r="F6" s="143" t="s">
        <v>392</v>
      </c>
      <c r="I6" s="156" t="s">
        <v>393</v>
      </c>
      <c r="K6" s="157"/>
      <c r="P6" s="149" t="s">
        <v>206</v>
      </c>
      <c r="Q6" s="150" t="s">
        <v>394</v>
      </c>
      <c r="AA6" t="s">
        <v>395</v>
      </c>
      <c r="AE6">
        <v>4</v>
      </c>
      <c r="AF6" s="184" t="s">
        <v>396</v>
      </c>
      <c r="AG6">
        <v>4</v>
      </c>
      <c r="AH6" s="184" t="s">
        <v>396</v>
      </c>
      <c r="AK6" s="184" t="s">
        <v>397</v>
      </c>
    </row>
    <row r="7" spans="2:37">
      <c r="D7">
        <v>5</v>
      </c>
      <c r="E7" t="s">
        <v>398</v>
      </c>
      <c r="F7" s="143" t="s">
        <v>399</v>
      </c>
      <c r="I7" s="156" t="s">
        <v>400</v>
      </c>
      <c r="K7" s="157"/>
      <c r="P7" s="149" t="s">
        <v>209</v>
      </c>
      <c r="Q7" s="150" t="s">
        <v>401</v>
      </c>
      <c r="AA7" t="s">
        <v>402</v>
      </c>
      <c r="AE7">
        <v>5</v>
      </c>
      <c r="AF7" s="184" t="s">
        <v>403</v>
      </c>
      <c r="AG7">
        <v>5</v>
      </c>
      <c r="AH7" s="184" t="s">
        <v>404</v>
      </c>
      <c r="AK7" s="184" t="s">
        <v>405</v>
      </c>
    </row>
    <row r="8" spans="2:37">
      <c r="D8">
        <v>6</v>
      </c>
      <c r="E8" t="s">
        <v>406</v>
      </c>
      <c r="F8" s="143" t="s">
        <v>407</v>
      </c>
      <c r="I8" s="156" t="s">
        <v>408</v>
      </c>
      <c r="K8" s="157"/>
      <c r="P8" s="149" t="s">
        <v>211</v>
      </c>
      <c r="Q8" s="150" t="s">
        <v>409</v>
      </c>
      <c r="AA8" t="s">
        <v>410</v>
      </c>
      <c r="AF8" s="184"/>
      <c r="AG8">
        <v>6</v>
      </c>
      <c r="AH8" s="184" t="s">
        <v>411</v>
      </c>
      <c r="AK8" s="184" t="s">
        <v>412</v>
      </c>
    </row>
    <row r="9" spans="2:37">
      <c r="D9">
        <v>7</v>
      </c>
      <c r="E9" t="s">
        <v>413</v>
      </c>
      <c r="F9" s="143" t="s">
        <v>414</v>
      </c>
      <c r="I9" s="156" t="s">
        <v>415</v>
      </c>
      <c r="K9" s="157"/>
      <c r="P9" s="149" t="s">
        <v>213</v>
      </c>
      <c r="Q9" s="150" t="s">
        <v>214</v>
      </c>
      <c r="AA9" t="s">
        <v>416</v>
      </c>
      <c r="AF9" s="184"/>
      <c r="AG9">
        <v>7</v>
      </c>
      <c r="AH9" s="184" t="s">
        <v>417</v>
      </c>
    </row>
    <row r="10" spans="2:37">
      <c r="D10">
        <v>8</v>
      </c>
      <c r="E10" t="s">
        <v>418</v>
      </c>
      <c r="F10" s="143" t="s">
        <v>419</v>
      </c>
      <c r="I10" s="156" t="s">
        <v>420</v>
      </c>
      <c r="K10" s="157"/>
      <c r="P10" s="149" t="s">
        <v>215</v>
      </c>
      <c r="Q10" s="150" t="s">
        <v>421</v>
      </c>
      <c r="AA10" t="s">
        <v>422</v>
      </c>
      <c r="AF10" s="184"/>
      <c r="AG10">
        <v>8</v>
      </c>
      <c r="AH10" s="184" t="s">
        <v>423</v>
      </c>
    </row>
    <row r="11" spans="2:37">
      <c r="D11">
        <v>9</v>
      </c>
      <c r="E11" t="s">
        <v>424</v>
      </c>
      <c r="F11" s="143" t="s">
        <v>425</v>
      </c>
      <c r="I11" s="156" t="s">
        <v>426</v>
      </c>
      <c r="K11" s="157"/>
      <c r="P11" s="149" t="s">
        <v>217</v>
      </c>
      <c r="Q11" s="150" t="s">
        <v>427</v>
      </c>
      <c r="AA11" t="s">
        <v>428</v>
      </c>
      <c r="AF11" s="184"/>
      <c r="AG11">
        <v>9</v>
      </c>
      <c r="AH11" s="184" t="s">
        <v>403</v>
      </c>
    </row>
    <row r="12" spans="2:37">
      <c r="D12">
        <v>10</v>
      </c>
      <c r="E12" t="s">
        <v>429</v>
      </c>
      <c r="F12" s="143" t="s">
        <v>430</v>
      </c>
      <c r="I12" s="156" t="s">
        <v>431</v>
      </c>
      <c r="K12" s="157"/>
      <c r="P12" s="149" t="s">
        <v>219</v>
      </c>
      <c r="Q12" s="150" t="s">
        <v>432</v>
      </c>
      <c r="AA12" t="s">
        <v>433</v>
      </c>
      <c r="AF12" s="184"/>
      <c r="AG12">
        <v>10</v>
      </c>
      <c r="AH12" s="184" t="s">
        <v>434</v>
      </c>
    </row>
    <row r="13" spans="2:37">
      <c r="I13" s="156" t="s">
        <v>435</v>
      </c>
      <c r="K13" s="157"/>
      <c r="P13" s="149" t="s">
        <v>221</v>
      </c>
      <c r="Q13" s="150" t="s">
        <v>436</v>
      </c>
      <c r="AA13" t="s">
        <v>437</v>
      </c>
    </row>
    <row r="14" spans="2:37">
      <c r="I14" s="156" t="s">
        <v>438</v>
      </c>
      <c r="K14" s="157"/>
      <c r="P14" s="149" t="s">
        <v>223</v>
      </c>
      <c r="Q14" s="150" t="s">
        <v>224</v>
      </c>
      <c r="AA14" t="s">
        <v>439</v>
      </c>
    </row>
    <row r="15" spans="2:37">
      <c r="I15" s="156" t="s">
        <v>440</v>
      </c>
      <c r="K15" s="157"/>
      <c r="P15" s="149" t="s">
        <v>225</v>
      </c>
      <c r="Q15" s="150" t="s">
        <v>441</v>
      </c>
      <c r="AA15" t="s">
        <v>442</v>
      </c>
    </row>
    <row r="16" spans="2:37">
      <c r="B16" s="184" t="s">
        <v>403</v>
      </c>
      <c r="C16" t="s">
        <v>368</v>
      </c>
      <c r="D16" t="str">
        <f>+_xlfn.CONCAT(B16," ",C16)</f>
        <v>Administración GASTO</v>
      </c>
      <c r="I16" s="156" t="s">
        <v>443</v>
      </c>
      <c r="K16" s="157"/>
      <c r="P16" s="149" t="s">
        <v>227</v>
      </c>
      <c r="Q16" s="150" t="s">
        <v>444</v>
      </c>
      <c r="AA16" t="s">
        <v>445</v>
      </c>
    </row>
    <row r="17" spans="2:27">
      <c r="B17" s="184" t="s">
        <v>403</v>
      </c>
      <c r="C17" t="s">
        <v>376</v>
      </c>
      <c r="D17" t="str">
        <f t="shared" ref="D17:D35" si="0">+_xlfn.CONCAT(B17," ",C17)</f>
        <v>Administración INVERSIÓN</v>
      </c>
      <c r="I17" s="156" t="s">
        <v>446</v>
      </c>
      <c r="K17" s="157"/>
      <c r="P17" s="149" t="s">
        <v>229</v>
      </c>
      <c r="Q17" s="150" t="s">
        <v>447</v>
      </c>
      <c r="AA17" t="s">
        <v>448</v>
      </c>
    </row>
    <row r="18" spans="2:27">
      <c r="B18" s="184" t="s">
        <v>396</v>
      </c>
      <c r="C18" t="s">
        <v>368</v>
      </c>
      <c r="D18" t="str">
        <f t="shared" si="0"/>
        <v>Extensiva GASTO</v>
      </c>
      <c r="I18" s="156" t="s">
        <v>449</v>
      </c>
      <c r="K18" s="157"/>
      <c r="P18" s="149" t="s">
        <v>231</v>
      </c>
      <c r="Q18" s="150" t="s">
        <v>450</v>
      </c>
      <c r="AA18" t="s">
        <v>451</v>
      </c>
    </row>
    <row r="19" spans="2:27">
      <c r="B19" s="184" t="s">
        <v>396</v>
      </c>
      <c r="C19" t="s">
        <v>376</v>
      </c>
      <c r="D19" t="str">
        <f t="shared" si="0"/>
        <v>Extensiva INVERSIÓN</v>
      </c>
      <c r="I19" s="156" t="s">
        <v>452</v>
      </c>
      <c r="K19" s="157"/>
      <c r="P19" s="149" t="s">
        <v>233</v>
      </c>
      <c r="Q19" s="150" t="s">
        <v>453</v>
      </c>
      <c r="AA19" t="s">
        <v>454</v>
      </c>
    </row>
    <row r="20" spans="2:27">
      <c r="B20" s="184" t="s">
        <v>389</v>
      </c>
      <c r="C20" t="s">
        <v>368</v>
      </c>
      <c r="D20" t="str">
        <f t="shared" si="0"/>
        <v>Investigación GASTO</v>
      </c>
      <c r="I20" s="156" t="s">
        <v>455</v>
      </c>
      <c r="K20" s="157"/>
      <c r="P20" s="149" t="s">
        <v>235</v>
      </c>
      <c r="Q20" s="150" t="s">
        <v>456</v>
      </c>
      <c r="AA20" t="s">
        <v>457</v>
      </c>
    </row>
    <row r="21" spans="2:27">
      <c r="B21" s="184" t="s">
        <v>389</v>
      </c>
      <c r="C21" t="s">
        <v>376</v>
      </c>
      <c r="D21" t="str">
        <f t="shared" si="0"/>
        <v>Investigación INVERSIÓN</v>
      </c>
      <c r="I21" s="156" t="s">
        <v>458</v>
      </c>
      <c r="K21" s="157"/>
      <c r="P21" s="149" t="s">
        <v>237</v>
      </c>
      <c r="Q21" s="150" t="s">
        <v>459</v>
      </c>
      <c r="AA21" t="s">
        <v>460</v>
      </c>
    </row>
    <row r="22" spans="2:27">
      <c r="B22" s="184" t="s">
        <v>417</v>
      </c>
      <c r="C22" t="s">
        <v>368</v>
      </c>
      <c r="D22" t="str">
        <f t="shared" si="0"/>
        <v>Media Académica GASTO</v>
      </c>
      <c r="I22" s="156" t="s">
        <v>461</v>
      </c>
      <c r="K22" s="157"/>
      <c r="P22" s="149" t="s">
        <v>462</v>
      </c>
      <c r="Q22" s="150" t="s">
        <v>463</v>
      </c>
      <c r="AA22" t="s">
        <v>464</v>
      </c>
    </row>
    <row r="23" spans="2:27">
      <c r="B23" s="184" t="s">
        <v>417</v>
      </c>
      <c r="C23" t="s">
        <v>376</v>
      </c>
      <c r="D23" t="str">
        <f t="shared" si="0"/>
        <v>Media Académica INVERSIÓN</v>
      </c>
      <c r="I23" s="156" t="s">
        <v>465</v>
      </c>
      <c r="K23" s="157"/>
      <c r="P23" s="149" t="s">
        <v>239</v>
      </c>
      <c r="Q23" s="150" t="s">
        <v>466</v>
      </c>
      <c r="AA23" t="s">
        <v>467</v>
      </c>
    </row>
    <row r="24" spans="2:27">
      <c r="B24" s="184" t="s">
        <v>382</v>
      </c>
      <c r="C24" t="s">
        <v>368</v>
      </c>
      <c r="D24" t="str">
        <f t="shared" si="0"/>
        <v>Posgrados GASTO</v>
      </c>
      <c r="I24" s="156" t="s">
        <v>468</v>
      </c>
      <c r="K24" s="157"/>
      <c r="P24" s="149" t="s">
        <v>241</v>
      </c>
      <c r="Q24" s="150" t="s">
        <v>469</v>
      </c>
      <c r="AA24" t="s">
        <v>470</v>
      </c>
    </row>
    <row r="25" spans="2:27">
      <c r="B25" s="184" t="s">
        <v>382</v>
      </c>
      <c r="C25" t="s">
        <v>376</v>
      </c>
      <c r="D25" t="str">
        <f t="shared" si="0"/>
        <v>Posgrados INVERSIÓN</v>
      </c>
      <c r="I25" s="156" t="s">
        <v>471</v>
      </c>
      <c r="K25" s="157"/>
      <c r="P25" s="149" t="s">
        <v>243</v>
      </c>
      <c r="Q25" s="150" t="s">
        <v>472</v>
      </c>
      <c r="AA25" t="s">
        <v>473</v>
      </c>
    </row>
    <row r="26" spans="2:27">
      <c r="B26" s="184" t="s">
        <v>404</v>
      </c>
      <c r="C26" t="s">
        <v>368</v>
      </c>
      <c r="D26" t="str">
        <f t="shared" si="0"/>
        <v>Preescolar GASTO</v>
      </c>
      <c r="I26" s="156" t="s">
        <v>474</v>
      </c>
      <c r="K26" s="157"/>
      <c r="P26" s="149" t="s">
        <v>245</v>
      </c>
      <c r="Q26" s="150" t="s">
        <v>475</v>
      </c>
      <c r="AA26" t="s">
        <v>476</v>
      </c>
    </row>
    <row r="27" spans="2:27">
      <c r="B27" s="184" t="s">
        <v>404</v>
      </c>
      <c r="C27" t="s">
        <v>376</v>
      </c>
      <c r="D27" t="str">
        <f t="shared" si="0"/>
        <v>Preescolar INVERSIÓN</v>
      </c>
      <c r="I27" s="156" t="s">
        <v>477</v>
      </c>
      <c r="K27" s="157"/>
      <c r="P27" s="149" t="s">
        <v>248</v>
      </c>
      <c r="Q27" s="150" t="s">
        <v>478</v>
      </c>
      <c r="AA27" t="s">
        <v>479</v>
      </c>
    </row>
    <row r="28" spans="2:27">
      <c r="B28" s="184" t="s">
        <v>374</v>
      </c>
      <c r="C28" t="s">
        <v>368</v>
      </c>
      <c r="D28" t="str">
        <f t="shared" si="0"/>
        <v>Pregrado GASTO</v>
      </c>
      <c r="I28" s="156" t="s">
        <v>480</v>
      </c>
      <c r="K28" s="157"/>
      <c r="P28" s="149" t="s">
        <v>269</v>
      </c>
      <c r="Q28" s="150" t="s">
        <v>481</v>
      </c>
      <c r="AA28" t="s">
        <v>482</v>
      </c>
    </row>
    <row r="29" spans="2:27">
      <c r="B29" s="184" t="s">
        <v>374</v>
      </c>
      <c r="C29" t="s">
        <v>376</v>
      </c>
      <c r="D29" t="str">
        <f t="shared" si="0"/>
        <v>Pregrado INVERSIÓN</v>
      </c>
      <c r="I29" s="156" t="s">
        <v>483</v>
      </c>
      <c r="K29" s="157"/>
      <c r="P29" s="149" t="s">
        <v>308</v>
      </c>
      <c r="Q29" s="150" t="s">
        <v>484</v>
      </c>
      <c r="AA29" t="s">
        <v>485</v>
      </c>
    </row>
    <row r="30" spans="2:27">
      <c r="B30" s="184" t="s">
        <v>411</v>
      </c>
      <c r="C30" t="s">
        <v>368</v>
      </c>
      <c r="D30" t="str">
        <f t="shared" si="0"/>
        <v>Primaria GASTO</v>
      </c>
      <c r="I30" s="156" t="s">
        <v>486</v>
      </c>
      <c r="K30" s="157"/>
      <c r="P30" s="149" t="s">
        <v>322</v>
      </c>
      <c r="Q30" s="150" t="s">
        <v>323</v>
      </c>
      <c r="AA30" t="s">
        <v>487</v>
      </c>
    </row>
    <row r="31" spans="2:27">
      <c r="B31" s="184" t="s">
        <v>411</v>
      </c>
      <c r="C31" t="s">
        <v>376</v>
      </c>
      <c r="D31" t="str">
        <f t="shared" si="0"/>
        <v>Primaria INVERSIÓN</v>
      </c>
      <c r="I31" s="156" t="s">
        <v>488</v>
      </c>
      <c r="K31" s="157"/>
      <c r="P31" s="149" t="s">
        <v>324</v>
      </c>
      <c r="Q31" s="150" t="s">
        <v>325</v>
      </c>
      <c r="AA31" t="s">
        <v>489</v>
      </c>
    </row>
    <row r="32" spans="2:27">
      <c r="B32" s="184" t="s">
        <v>423</v>
      </c>
      <c r="C32" t="s">
        <v>368</v>
      </c>
      <c r="D32" t="str">
        <f t="shared" si="0"/>
        <v>Secundaria GASTO</v>
      </c>
      <c r="I32" s="156" t="s">
        <v>490</v>
      </c>
      <c r="K32" s="157"/>
      <c r="P32" s="149" t="s">
        <v>341</v>
      </c>
      <c r="Q32" s="150" t="s">
        <v>342</v>
      </c>
      <c r="AA32" t="s">
        <v>491</v>
      </c>
    </row>
    <row r="33" spans="2:27">
      <c r="B33" s="184" t="s">
        <v>423</v>
      </c>
      <c r="C33" t="s">
        <v>376</v>
      </c>
      <c r="D33" t="str">
        <f t="shared" si="0"/>
        <v>Secundaria INVERSIÓN</v>
      </c>
      <c r="I33" s="156" t="s">
        <v>492</v>
      </c>
      <c r="K33" s="157"/>
      <c r="P33" s="149" t="s">
        <v>343</v>
      </c>
      <c r="Q33" s="150" t="s">
        <v>345</v>
      </c>
      <c r="AA33" t="s">
        <v>493</v>
      </c>
    </row>
    <row r="34" spans="2:27">
      <c r="B34" s="184" t="s">
        <v>434</v>
      </c>
      <c r="C34" t="s">
        <v>368</v>
      </c>
      <c r="D34" t="str">
        <f t="shared" si="0"/>
        <v>Tecnología GASTO</v>
      </c>
      <c r="I34" s="156" t="s">
        <v>494</v>
      </c>
      <c r="K34" s="157"/>
      <c r="P34" s="149" t="s">
        <v>495</v>
      </c>
      <c r="Q34" s="150" t="s">
        <v>496</v>
      </c>
      <c r="AA34" t="s">
        <v>497</v>
      </c>
    </row>
    <row r="35" spans="2:27">
      <c r="B35" s="184" t="s">
        <v>434</v>
      </c>
      <c r="C35" t="s">
        <v>376</v>
      </c>
      <c r="D35" t="str">
        <f t="shared" si="0"/>
        <v>Tecnología INVERSIÓN</v>
      </c>
      <c r="I35" s="156" t="s">
        <v>498</v>
      </c>
      <c r="K35" s="157"/>
      <c r="P35" s="149" t="s">
        <v>346</v>
      </c>
      <c r="Q35" s="151" t="s">
        <v>499</v>
      </c>
      <c r="AA35" t="s">
        <v>500</v>
      </c>
    </row>
    <row r="36" spans="2:27">
      <c r="I36" s="156" t="s">
        <v>501</v>
      </c>
      <c r="K36" s="157"/>
      <c r="P36" s="149" t="s">
        <v>348</v>
      </c>
      <c r="Q36" s="150" t="s">
        <v>502</v>
      </c>
      <c r="AA36" t="s">
        <v>503</v>
      </c>
    </row>
    <row r="37" spans="2:27">
      <c r="I37" s="156" t="s">
        <v>504</v>
      </c>
      <c r="K37" s="157"/>
      <c r="P37" s="149" t="s">
        <v>350</v>
      </c>
      <c r="Q37" s="150" t="s">
        <v>505</v>
      </c>
      <c r="AA37" t="s">
        <v>506</v>
      </c>
    </row>
    <row r="38" spans="2:27">
      <c r="I38" s="156" t="s">
        <v>507</v>
      </c>
      <c r="K38" s="157"/>
      <c r="P38" s="149" t="s">
        <v>352</v>
      </c>
      <c r="Q38" s="150" t="s">
        <v>508</v>
      </c>
      <c r="AA38" t="s">
        <v>509</v>
      </c>
    </row>
    <row r="39" spans="2:27">
      <c r="I39" s="156" t="s">
        <v>510</v>
      </c>
      <c r="K39" s="157"/>
      <c r="P39" s="149" t="s">
        <v>354</v>
      </c>
      <c r="Q39" s="150" t="s">
        <v>511</v>
      </c>
      <c r="AA39" t="s">
        <v>512</v>
      </c>
    </row>
    <row r="40" spans="2:27">
      <c r="I40" s="156" t="s">
        <v>513</v>
      </c>
      <c r="K40" s="157"/>
      <c r="P40" s="149" t="s">
        <v>356</v>
      </c>
      <c r="Q40" s="150" t="s">
        <v>514</v>
      </c>
      <c r="AA40" t="s">
        <v>515</v>
      </c>
    </row>
    <row r="41" spans="2:27">
      <c r="I41" s="156" t="s">
        <v>516</v>
      </c>
      <c r="K41" s="157"/>
      <c r="AA41" t="s">
        <v>517</v>
      </c>
    </row>
    <row r="42" spans="2:27">
      <c r="I42" s="156" t="s">
        <v>518</v>
      </c>
      <c r="K42" s="157"/>
      <c r="AA42" t="s">
        <v>519</v>
      </c>
    </row>
    <row r="43" spans="2:27">
      <c r="I43" s="156" t="s">
        <v>520</v>
      </c>
      <c r="K43" s="157"/>
      <c r="AA43" t="s">
        <v>521</v>
      </c>
    </row>
    <row r="44" spans="2:27">
      <c r="I44" s="156" t="s">
        <v>522</v>
      </c>
      <c r="K44" s="157"/>
      <c r="AA44" t="s">
        <v>523</v>
      </c>
    </row>
    <row r="45" spans="2:27">
      <c r="I45" s="156" t="s">
        <v>524</v>
      </c>
      <c r="K45" s="157"/>
      <c r="AA45" t="s">
        <v>525</v>
      </c>
    </row>
    <row r="46" spans="2:27">
      <c r="I46" s="156" t="s">
        <v>526</v>
      </c>
      <c r="K46" s="157"/>
      <c r="AA46" t="s">
        <v>527</v>
      </c>
    </row>
    <row r="47" spans="2:27">
      <c r="I47" s="156" t="s">
        <v>528</v>
      </c>
      <c r="K47" s="157"/>
      <c r="AA47" t="s">
        <v>529</v>
      </c>
    </row>
    <row r="48" spans="2:27">
      <c r="I48" s="156" t="s">
        <v>530</v>
      </c>
      <c r="K48" s="157"/>
      <c r="AA48" t="s">
        <v>531</v>
      </c>
    </row>
    <row r="49" spans="9:27">
      <c r="I49" s="156" t="s">
        <v>532</v>
      </c>
      <c r="K49" s="157"/>
      <c r="AA49" t="s">
        <v>533</v>
      </c>
    </row>
    <row r="50" spans="9:27">
      <c r="I50" s="156" t="s">
        <v>534</v>
      </c>
      <c r="K50" s="157"/>
      <c r="AA50" t="s">
        <v>535</v>
      </c>
    </row>
    <row r="51" spans="9:27">
      <c r="I51" s="156" t="s">
        <v>536</v>
      </c>
      <c r="K51" s="157"/>
      <c r="AA51" t="s">
        <v>537</v>
      </c>
    </row>
    <row r="52" spans="9:27">
      <c r="I52" s="156" t="s">
        <v>538</v>
      </c>
      <c r="K52" s="157"/>
      <c r="AA52" t="s">
        <v>539</v>
      </c>
    </row>
    <row r="53" spans="9:27">
      <c r="I53" s="156" t="s">
        <v>540</v>
      </c>
      <c r="K53" s="157"/>
      <c r="AA53" t="s">
        <v>541</v>
      </c>
    </row>
    <row r="54" spans="9:27">
      <c r="I54" s="156" t="s">
        <v>542</v>
      </c>
      <c r="K54" s="157"/>
      <c r="AA54" t="s">
        <v>543</v>
      </c>
    </row>
    <row r="55" spans="9:27">
      <c r="I55" s="156" t="s">
        <v>544</v>
      </c>
      <c r="K55" s="157"/>
      <c r="AA55" t="s">
        <v>545</v>
      </c>
    </row>
    <row r="56" spans="9:27">
      <c r="I56" s="156" t="s">
        <v>546</v>
      </c>
      <c r="K56" s="157"/>
      <c r="AA56" t="s">
        <v>547</v>
      </c>
    </row>
    <row r="57" spans="9:27">
      <c r="I57" s="156" t="s">
        <v>548</v>
      </c>
      <c r="K57" s="157"/>
      <c r="AA57" t="s">
        <v>549</v>
      </c>
    </row>
    <row r="58" spans="9:27">
      <c r="I58" s="156" t="s">
        <v>550</v>
      </c>
      <c r="K58" s="157"/>
      <c r="AA58" t="s">
        <v>551</v>
      </c>
    </row>
    <row r="59" spans="9:27">
      <c r="I59" s="156" t="s">
        <v>552</v>
      </c>
      <c r="K59" s="157"/>
      <c r="AA59" t="s">
        <v>553</v>
      </c>
    </row>
    <row r="60" spans="9:27">
      <c r="I60" s="156" t="s">
        <v>554</v>
      </c>
      <c r="K60" s="157"/>
      <c r="AA60" t="s">
        <v>555</v>
      </c>
    </row>
    <row r="61" spans="9:27">
      <c r="I61" s="156" t="s">
        <v>556</v>
      </c>
      <c r="K61" s="157"/>
      <c r="AA61" t="s">
        <v>557</v>
      </c>
    </row>
    <row r="62" spans="9:27">
      <c r="I62" s="156" t="s">
        <v>558</v>
      </c>
      <c r="K62" s="157"/>
      <c r="AA62" t="s">
        <v>559</v>
      </c>
    </row>
    <row r="63" spans="9:27">
      <c r="I63" s="156" t="s">
        <v>560</v>
      </c>
      <c r="K63" s="157"/>
      <c r="AA63" t="s">
        <v>561</v>
      </c>
    </row>
    <row r="64" spans="9:27">
      <c r="I64" s="156" t="s">
        <v>562</v>
      </c>
      <c r="K64" s="157"/>
      <c r="AA64" t="s">
        <v>563</v>
      </c>
    </row>
    <row r="65" spans="9:27">
      <c r="I65" s="156" t="s">
        <v>564</v>
      </c>
      <c r="K65" s="157"/>
      <c r="AA65" t="s">
        <v>565</v>
      </c>
    </row>
    <row r="66" spans="9:27">
      <c r="I66" s="156" t="s">
        <v>566</v>
      </c>
      <c r="K66" s="157"/>
      <c r="AA66" t="s">
        <v>567</v>
      </c>
    </row>
    <row r="67" spans="9:27">
      <c r="I67" s="156" t="s">
        <v>568</v>
      </c>
      <c r="K67" s="157"/>
      <c r="AA67" t="s">
        <v>569</v>
      </c>
    </row>
    <row r="68" spans="9:27">
      <c r="I68" s="156" t="s">
        <v>570</v>
      </c>
      <c r="K68" s="157"/>
      <c r="AA68" t="s">
        <v>571</v>
      </c>
    </row>
    <row r="69" spans="9:27">
      <c r="I69" s="156" t="s">
        <v>572</v>
      </c>
      <c r="K69" s="157"/>
      <c r="AA69" t="s">
        <v>573</v>
      </c>
    </row>
    <row r="70" spans="9:27">
      <c r="I70" s="156" t="s">
        <v>574</v>
      </c>
      <c r="K70" s="157"/>
      <c r="AA70" t="s">
        <v>575</v>
      </c>
    </row>
    <row r="71" spans="9:27">
      <c r="I71" s="156" t="s">
        <v>576</v>
      </c>
      <c r="K71" s="157"/>
      <c r="AA71" t="s">
        <v>577</v>
      </c>
    </row>
    <row r="72" spans="9:27">
      <c r="I72" s="156" t="s">
        <v>578</v>
      </c>
      <c r="K72" s="157"/>
      <c r="AA72" t="s">
        <v>579</v>
      </c>
    </row>
    <row r="73" spans="9:27">
      <c r="I73" s="156" t="s">
        <v>580</v>
      </c>
      <c r="K73" s="157"/>
      <c r="AA73" t="s">
        <v>581</v>
      </c>
    </row>
    <row r="74" spans="9:27">
      <c r="I74" s="156" t="s">
        <v>582</v>
      </c>
      <c r="K74" s="157"/>
      <c r="AA74" t="s">
        <v>583</v>
      </c>
    </row>
    <row r="75" spans="9:27">
      <c r="I75" s="156" t="s">
        <v>584</v>
      </c>
      <c r="K75" s="157"/>
      <c r="AA75" t="s">
        <v>585</v>
      </c>
    </row>
    <row r="76" spans="9:27">
      <c r="I76" s="156" t="s">
        <v>586</v>
      </c>
      <c r="K76" s="157"/>
      <c r="AA76" t="s">
        <v>587</v>
      </c>
    </row>
    <row r="77" spans="9:27">
      <c r="I77" s="156" t="s">
        <v>588</v>
      </c>
      <c r="K77" s="157"/>
      <c r="AA77" t="s">
        <v>589</v>
      </c>
    </row>
    <row r="78" spans="9:27">
      <c r="I78" s="156" t="s">
        <v>590</v>
      </c>
      <c r="K78" s="157"/>
      <c r="AA78" t="s">
        <v>591</v>
      </c>
    </row>
    <row r="79" spans="9:27">
      <c r="I79" s="156" t="s">
        <v>592</v>
      </c>
      <c r="K79" s="157"/>
      <c r="AA79" t="s">
        <v>593</v>
      </c>
    </row>
    <row r="80" spans="9:27">
      <c r="I80" s="156" t="s">
        <v>594</v>
      </c>
      <c r="K80" s="157"/>
      <c r="AA80" t="s">
        <v>595</v>
      </c>
    </row>
    <row r="81" spans="9:27">
      <c r="I81" s="156" t="s">
        <v>596</v>
      </c>
      <c r="K81" s="157"/>
      <c r="AA81" t="s">
        <v>597</v>
      </c>
    </row>
    <row r="82" spans="9:27">
      <c r="I82" s="156" t="s">
        <v>598</v>
      </c>
      <c r="K82" s="157"/>
      <c r="AA82" t="s">
        <v>599</v>
      </c>
    </row>
    <row r="83" spans="9:27">
      <c r="I83" s="156" t="s">
        <v>600</v>
      </c>
      <c r="K83" s="157"/>
      <c r="AA83" t="s">
        <v>601</v>
      </c>
    </row>
    <row r="84" spans="9:27">
      <c r="I84" s="156" t="s">
        <v>602</v>
      </c>
      <c r="K84" s="157"/>
      <c r="AA84" t="s">
        <v>603</v>
      </c>
    </row>
    <row r="85" spans="9:27">
      <c r="I85" s="156" t="s">
        <v>604</v>
      </c>
      <c r="K85" s="157"/>
      <c r="AA85" t="s">
        <v>605</v>
      </c>
    </row>
    <row r="86" spans="9:27">
      <c r="I86" s="156" t="s">
        <v>606</v>
      </c>
      <c r="K86" s="157"/>
      <c r="AA86" t="s">
        <v>607</v>
      </c>
    </row>
    <row r="87" spans="9:27">
      <c r="I87" s="156" t="s">
        <v>608</v>
      </c>
      <c r="K87" s="157"/>
      <c r="AA87" t="s">
        <v>609</v>
      </c>
    </row>
    <row r="88" spans="9:27">
      <c r="I88" s="156" t="s">
        <v>610</v>
      </c>
      <c r="K88" s="157"/>
      <c r="AA88" t="s">
        <v>611</v>
      </c>
    </row>
    <row r="89" spans="9:27">
      <c r="I89" s="156" t="s">
        <v>612</v>
      </c>
      <c r="K89" s="157"/>
      <c r="AA89" t="s">
        <v>613</v>
      </c>
    </row>
    <row r="90" spans="9:27">
      <c r="I90" s="156" t="s">
        <v>614</v>
      </c>
      <c r="K90" s="157"/>
      <c r="AA90" t="s">
        <v>615</v>
      </c>
    </row>
    <row r="91" spans="9:27">
      <c r="I91" s="156" t="s">
        <v>616</v>
      </c>
      <c r="K91" s="157"/>
      <c r="AA91" t="s">
        <v>617</v>
      </c>
    </row>
    <row r="92" spans="9:27">
      <c r="I92" s="156" t="s">
        <v>618</v>
      </c>
      <c r="K92" s="157"/>
      <c r="AA92" t="s">
        <v>619</v>
      </c>
    </row>
    <row r="93" spans="9:27">
      <c r="I93" s="156" t="s">
        <v>620</v>
      </c>
      <c r="K93" s="157"/>
      <c r="AA93" t="s">
        <v>621</v>
      </c>
    </row>
    <row r="94" spans="9:27">
      <c r="I94" s="156" t="s">
        <v>622</v>
      </c>
      <c r="K94" s="157"/>
      <c r="AA94" t="s">
        <v>623</v>
      </c>
    </row>
    <row r="95" spans="9:27">
      <c r="I95" s="156" t="s">
        <v>624</v>
      </c>
      <c r="K95" s="157"/>
      <c r="AA95" t="s">
        <v>625</v>
      </c>
    </row>
    <row r="96" spans="9:27">
      <c r="I96" s="156" t="s">
        <v>626</v>
      </c>
      <c r="K96" s="157"/>
      <c r="AA96" t="s">
        <v>627</v>
      </c>
    </row>
    <row r="97" spans="9:27">
      <c r="I97" s="156" t="s">
        <v>628</v>
      </c>
      <c r="K97" s="157"/>
      <c r="AA97" t="s">
        <v>629</v>
      </c>
    </row>
    <row r="98" spans="9:27">
      <c r="I98" s="156" t="s">
        <v>630</v>
      </c>
      <c r="K98" s="157"/>
      <c r="AA98" t="s">
        <v>631</v>
      </c>
    </row>
    <row r="99" spans="9:27">
      <c r="I99" s="156" t="s">
        <v>632</v>
      </c>
      <c r="K99" s="157"/>
      <c r="AA99" t="s">
        <v>633</v>
      </c>
    </row>
    <row r="100" spans="9:27">
      <c r="I100" s="156" t="s">
        <v>634</v>
      </c>
      <c r="K100" s="157"/>
      <c r="AA100" t="s">
        <v>635</v>
      </c>
    </row>
    <row r="101" spans="9:27">
      <c r="I101" s="156" t="s">
        <v>636</v>
      </c>
      <c r="K101" s="157"/>
      <c r="AA101" t="s">
        <v>637</v>
      </c>
    </row>
    <row r="102" spans="9:27">
      <c r="I102" s="156" t="s">
        <v>638</v>
      </c>
      <c r="K102" s="157"/>
      <c r="AA102" t="s">
        <v>639</v>
      </c>
    </row>
    <row r="103" spans="9:27">
      <c r="I103" s="156" t="s">
        <v>640</v>
      </c>
      <c r="K103" s="157"/>
      <c r="AA103" t="s">
        <v>641</v>
      </c>
    </row>
    <row r="104" spans="9:27">
      <c r="I104" s="156" t="s">
        <v>642</v>
      </c>
      <c r="K104" s="157"/>
      <c r="AA104" t="s">
        <v>643</v>
      </c>
    </row>
    <row r="105" spans="9:27">
      <c r="I105" s="156" t="s">
        <v>644</v>
      </c>
      <c r="K105" s="157"/>
      <c r="AA105" t="s">
        <v>645</v>
      </c>
    </row>
    <row r="106" spans="9:27">
      <c r="I106" s="156" t="s">
        <v>646</v>
      </c>
      <c r="K106" s="157"/>
      <c r="AA106" t="s">
        <v>647</v>
      </c>
    </row>
    <row r="107" spans="9:27">
      <c r="I107" s="156" t="s">
        <v>648</v>
      </c>
      <c r="K107" s="157"/>
      <c r="AA107" t="s">
        <v>4</v>
      </c>
    </row>
    <row r="108" spans="9:27">
      <c r="I108" s="156" t="s">
        <v>649</v>
      </c>
      <c r="K108" s="157"/>
      <c r="AA108" t="s">
        <v>650</v>
      </c>
    </row>
    <row r="109" spans="9:27">
      <c r="I109" s="156" t="s">
        <v>651</v>
      </c>
      <c r="K109" s="157"/>
      <c r="AA109" t="s">
        <v>652</v>
      </c>
    </row>
    <row r="110" spans="9:27">
      <c r="I110" s="156" t="s">
        <v>653</v>
      </c>
      <c r="K110" s="157"/>
      <c r="AA110" t="s">
        <v>654</v>
      </c>
    </row>
    <row r="111" spans="9:27">
      <c r="I111" s="156" t="s">
        <v>655</v>
      </c>
      <c r="K111" s="157"/>
      <c r="AA111" t="s">
        <v>656</v>
      </c>
    </row>
    <row r="112" spans="9:27">
      <c r="I112" s="156" t="s">
        <v>657</v>
      </c>
      <c r="K112" s="157"/>
      <c r="AA112" t="s">
        <v>658</v>
      </c>
    </row>
    <row r="113" spans="9:27">
      <c r="I113" s="156" t="s">
        <v>659</v>
      </c>
      <c r="K113" s="157"/>
      <c r="AA113" t="s">
        <v>660</v>
      </c>
    </row>
    <row r="114" spans="9:27">
      <c r="I114" s="156" t="s">
        <v>661</v>
      </c>
      <c r="K114" s="157"/>
      <c r="AA114" t="s">
        <v>662</v>
      </c>
    </row>
    <row r="115" spans="9:27">
      <c r="I115" s="156" t="s">
        <v>663</v>
      </c>
      <c r="K115" s="157"/>
      <c r="AA115" t="s">
        <v>664</v>
      </c>
    </row>
    <row r="116" spans="9:27">
      <c r="I116" s="156" t="s">
        <v>665</v>
      </c>
      <c r="K116" s="157"/>
      <c r="AA116" t="s">
        <v>666</v>
      </c>
    </row>
    <row r="117" spans="9:27">
      <c r="I117" s="156" t="s">
        <v>667</v>
      </c>
      <c r="K117" s="157"/>
      <c r="AA117" t="s">
        <v>668</v>
      </c>
    </row>
    <row r="118" spans="9:27">
      <c r="I118" s="156" t="s">
        <v>669</v>
      </c>
      <c r="K118" s="157"/>
      <c r="AA118" t="s">
        <v>670</v>
      </c>
    </row>
    <row r="119" spans="9:27">
      <c r="I119" s="156" t="s">
        <v>671</v>
      </c>
      <c r="K119" s="157"/>
      <c r="AA119" t="s">
        <v>672</v>
      </c>
    </row>
    <row r="120" spans="9:27">
      <c r="I120" s="156" t="s">
        <v>673</v>
      </c>
      <c r="K120" s="157"/>
      <c r="AA120" t="s">
        <v>674</v>
      </c>
    </row>
    <row r="121" spans="9:27">
      <c r="I121" s="156" t="s">
        <v>675</v>
      </c>
      <c r="K121" s="157"/>
      <c r="AA121" t="s">
        <v>676</v>
      </c>
    </row>
    <row r="122" spans="9:27">
      <c r="I122" s="156" t="s">
        <v>677</v>
      </c>
      <c r="K122" s="157"/>
      <c r="AA122" t="s">
        <v>678</v>
      </c>
    </row>
    <row r="123" spans="9:27">
      <c r="I123" s="156" t="s">
        <v>679</v>
      </c>
      <c r="K123" s="157"/>
      <c r="AA123" t="s">
        <v>680</v>
      </c>
    </row>
    <row r="124" spans="9:27">
      <c r="I124" s="156" t="s">
        <v>681</v>
      </c>
      <c r="K124" s="157"/>
      <c r="AA124" t="s">
        <v>682</v>
      </c>
    </row>
    <row r="125" spans="9:27">
      <c r="I125" s="156" t="s">
        <v>683</v>
      </c>
      <c r="K125" s="157"/>
      <c r="AA125" t="s">
        <v>684</v>
      </c>
    </row>
    <row r="126" spans="9:27">
      <c r="I126" s="156" t="s">
        <v>685</v>
      </c>
      <c r="K126" s="157"/>
      <c r="AA126" t="s">
        <v>686</v>
      </c>
    </row>
    <row r="127" spans="9:27">
      <c r="I127" s="156" t="s">
        <v>687</v>
      </c>
      <c r="K127" s="157"/>
      <c r="AA127" t="s">
        <v>688</v>
      </c>
    </row>
    <row r="128" spans="9:27">
      <c r="I128" s="156" t="s">
        <v>689</v>
      </c>
      <c r="K128" s="157"/>
      <c r="AA128" t="s">
        <v>690</v>
      </c>
    </row>
    <row r="129" spans="9:27">
      <c r="I129" s="156" t="s">
        <v>691</v>
      </c>
      <c r="K129" s="157"/>
      <c r="AA129" t="s">
        <v>692</v>
      </c>
    </row>
    <row r="130" spans="9:27">
      <c r="I130" s="156" t="s">
        <v>693</v>
      </c>
      <c r="K130" s="157"/>
      <c r="AA130" t="s">
        <v>694</v>
      </c>
    </row>
    <row r="131" spans="9:27">
      <c r="I131" s="156" t="s">
        <v>695</v>
      </c>
      <c r="K131" s="157"/>
      <c r="AA131" t="s">
        <v>696</v>
      </c>
    </row>
    <row r="132" spans="9:27">
      <c r="I132" s="156" t="s">
        <v>697</v>
      </c>
      <c r="K132" s="157"/>
      <c r="AA132" t="s">
        <v>698</v>
      </c>
    </row>
    <row r="133" spans="9:27">
      <c r="I133" s="156" t="s">
        <v>699</v>
      </c>
      <c r="K133" s="157"/>
      <c r="AA133" t="s">
        <v>700</v>
      </c>
    </row>
    <row r="134" spans="9:27">
      <c r="I134" s="156" t="s">
        <v>701</v>
      </c>
      <c r="K134" s="157"/>
      <c r="AA134" t="s">
        <v>702</v>
      </c>
    </row>
    <row r="135" spans="9:27">
      <c r="I135" s="156" t="s">
        <v>703</v>
      </c>
      <c r="K135" s="157"/>
      <c r="AA135" t="s">
        <v>704</v>
      </c>
    </row>
    <row r="136" spans="9:27">
      <c r="I136" s="156" t="s">
        <v>705</v>
      </c>
      <c r="K136" s="157"/>
      <c r="AA136" t="s">
        <v>706</v>
      </c>
    </row>
    <row r="137" spans="9:27">
      <c r="I137" s="156" t="s">
        <v>707</v>
      </c>
      <c r="K137" s="157"/>
      <c r="AA137" t="s">
        <v>708</v>
      </c>
    </row>
    <row r="138" spans="9:27">
      <c r="I138" s="156" t="s">
        <v>709</v>
      </c>
      <c r="K138" s="157"/>
      <c r="AA138" t="s">
        <v>710</v>
      </c>
    </row>
    <row r="139" spans="9:27">
      <c r="I139" s="156" t="s">
        <v>711</v>
      </c>
      <c r="K139" s="157"/>
      <c r="AA139" t="s">
        <v>712</v>
      </c>
    </row>
    <row r="140" spans="9:27">
      <c r="I140" s="156" t="s">
        <v>713</v>
      </c>
      <c r="K140" s="157"/>
      <c r="AA140" t="s">
        <v>714</v>
      </c>
    </row>
    <row r="141" spans="9:27">
      <c r="I141" s="156" t="s">
        <v>715</v>
      </c>
      <c r="K141" s="157"/>
      <c r="AA141" t="s">
        <v>716</v>
      </c>
    </row>
    <row r="142" spans="9:27">
      <c r="I142" s="156" t="s">
        <v>717</v>
      </c>
      <c r="K142" s="157"/>
      <c r="AA142" t="s">
        <v>718</v>
      </c>
    </row>
    <row r="143" spans="9:27">
      <c r="I143" s="156" t="s">
        <v>719</v>
      </c>
      <c r="K143" s="157"/>
      <c r="AA143" t="s">
        <v>720</v>
      </c>
    </row>
    <row r="144" spans="9:27">
      <c r="I144" s="156" t="s">
        <v>721</v>
      </c>
      <c r="K144" s="157"/>
      <c r="AA144" t="s">
        <v>722</v>
      </c>
    </row>
    <row r="145" spans="9:27">
      <c r="I145" s="156" t="s">
        <v>723</v>
      </c>
      <c r="K145" s="157"/>
      <c r="AA145" t="s">
        <v>724</v>
      </c>
    </row>
    <row r="146" spans="9:27">
      <c r="I146" s="156" t="s">
        <v>725</v>
      </c>
      <c r="K146" s="157"/>
      <c r="AA146" t="s">
        <v>726</v>
      </c>
    </row>
    <row r="147" spans="9:27">
      <c r="I147" s="156" t="s">
        <v>727</v>
      </c>
      <c r="K147" s="157"/>
      <c r="AA147" t="s">
        <v>728</v>
      </c>
    </row>
    <row r="148" spans="9:27">
      <c r="I148" s="156" t="s">
        <v>729</v>
      </c>
      <c r="K148" s="157"/>
      <c r="AA148" t="s">
        <v>730</v>
      </c>
    </row>
    <row r="149" spans="9:27">
      <c r="I149" s="156" t="s">
        <v>731</v>
      </c>
      <c r="K149" s="157"/>
      <c r="AA149" t="s">
        <v>732</v>
      </c>
    </row>
    <row r="150" spans="9:27">
      <c r="I150" s="156" t="s">
        <v>733</v>
      </c>
      <c r="K150" s="157"/>
      <c r="AA150" t="s">
        <v>734</v>
      </c>
    </row>
    <row r="151" spans="9:27">
      <c r="I151" s="156" t="s">
        <v>735</v>
      </c>
      <c r="K151" s="157"/>
      <c r="AA151" t="s">
        <v>736</v>
      </c>
    </row>
    <row r="152" spans="9:27">
      <c r="I152" s="156" t="s">
        <v>737</v>
      </c>
      <c r="K152" s="157"/>
      <c r="AA152" t="s">
        <v>738</v>
      </c>
    </row>
    <row r="153" spans="9:27">
      <c r="I153" s="156" t="s">
        <v>739</v>
      </c>
      <c r="K153" s="157"/>
      <c r="AA153" t="s">
        <v>740</v>
      </c>
    </row>
    <row r="154" spans="9:27">
      <c r="I154" s="156" t="s">
        <v>741</v>
      </c>
      <c r="K154" s="157"/>
      <c r="AA154" t="s">
        <v>742</v>
      </c>
    </row>
    <row r="155" spans="9:27">
      <c r="I155" s="156" t="s">
        <v>743</v>
      </c>
      <c r="K155" s="157"/>
      <c r="AA155" t="s">
        <v>744</v>
      </c>
    </row>
    <row r="156" spans="9:27">
      <c r="I156" s="156" t="s">
        <v>745</v>
      </c>
      <c r="K156" s="157"/>
      <c r="AA156" t="s">
        <v>746</v>
      </c>
    </row>
    <row r="157" spans="9:27">
      <c r="I157" s="156" t="s">
        <v>747</v>
      </c>
      <c r="K157" s="157"/>
      <c r="AA157" t="s">
        <v>748</v>
      </c>
    </row>
    <row r="158" spans="9:27">
      <c r="I158" s="156" t="s">
        <v>749</v>
      </c>
      <c r="K158" s="157"/>
      <c r="AA158" t="s">
        <v>750</v>
      </c>
    </row>
    <row r="159" spans="9:27">
      <c r="I159" s="156" t="s">
        <v>751</v>
      </c>
      <c r="K159" s="157"/>
      <c r="AA159" t="s">
        <v>752</v>
      </c>
    </row>
    <row r="160" spans="9:27">
      <c r="I160" s="156" t="s">
        <v>753</v>
      </c>
      <c r="K160" s="157"/>
      <c r="AA160" t="s">
        <v>754</v>
      </c>
    </row>
    <row r="161" spans="9:27">
      <c r="I161" s="156" t="s">
        <v>755</v>
      </c>
      <c r="K161" s="157"/>
      <c r="AA161" t="s">
        <v>756</v>
      </c>
    </row>
    <row r="162" spans="9:27">
      <c r="I162" s="156" t="s">
        <v>757</v>
      </c>
      <c r="K162" s="157"/>
      <c r="AA162" t="s">
        <v>758</v>
      </c>
    </row>
    <row r="163" spans="9:27">
      <c r="I163" s="156" t="s">
        <v>759</v>
      </c>
      <c r="K163" s="157"/>
      <c r="AA163" t="s">
        <v>760</v>
      </c>
    </row>
    <row r="164" spans="9:27">
      <c r="I164" s="156" t="s">
        <v>761</v>
      </c>
      <c r="K164" s="157"/>
      <c r="AA164" t="s">
        <v>762</v>
      </c>
    </row>
    <row r="165" spans="9:27">
      <c r="I165" s="156" t="s">
        <v>763</v>
      </c>
      <c r="K165" s="157"/>
      <c r="AA165" t="s">
        <v>764</v>
      </c>
    </row>
    <row r="166" spans="9:27">
      <c r="I166" s="156" t="s">
        <v>765</v>
      </c>
      <c r="K166" s="157"/>
      <c r="AA166" t="s">
        <v>766</v>
      </c>
    </row>
    <row r="167" spans="9:27">
      <c r="I167" s="156" t="s">
        <v>767</v>
      </c>
      <c r="K167" s="157"/>
      <c r="AA167" t="s">
        <v>768</v>
      </c>
    </row>
    <row r="168" spans="9:27">
      <c r="I168" s="156" t="s">
        <v>769</v>
      </c>
      <c r="K168" s="157"/>
      <c r="AA168" t="s">
        <v>770</v>
      </c>
    </row>
    <row r="169" spans="9:27">
      <c r="I169" s="156" t="s">
        <v>771</v>
      </c>
      <c r="K169" s="157"/>
      <c r="AA169" t="s">
        <v>772</v>
      </c>
    </row>
    <row r="170" spans="9:27">
      <c r="I170" s="156" t="s">
        <v>773</v>
      </c>
      <c r="K170" s="157"/>
      <c r="AA170" t="s">
        <v>774</v>
      </c>
    </row>
    <row r="171" spans="9:27">
      <c r="I171" s="156" t="s">
        <v>775</v>
      </c>
      <c r="K171" s="157"/>
      <c r="AA171" t="s">
        <v>776</v>
      </c>
    </row>
    <row r="172" spans="9:27">
      <c r="I172" s="156" t="s">
        <v>777</v>
      </c>
      <c r="K172" s="157"/>
      <c r="AA172" t="s">
        <v>778</v>
      </c>
    </row>
    <row r="173" spans="9:27">
      <c r="I173" s="156" t="s">
        <v>779</v>
      </c>
      <c r="K173" s="157"/>
      <c r="AA173" t="s">
        <v>780</v>
      </c>
    </row>
    <row r="174" spans="9:27">
      <c r="I174" s="156" t="s">
        <v>781</v>
      </c>
      <c r="K174" s="157"/>
      <c r="AA174" t="s">
        <v>782</v>
      </c>
    </row>
    <row r="175" spans="9:27">
      <c r="I175" s="156" t="s">
        <v>783</v>
      </c>
      <c r="K175" s="157"/>
      <c r="AA175" t="s">
        <v>784</v>
      </c>
    </row>
    <row r="176" spans="9:27">
      <c r="I176" s="156" t="s">
        <v>785</v>
      </c>
      <c r="K176" s="157"/>
      <c r="AA176" t="s">
        <v>786</v>
      </c>
    </row>
    <row r="177" spans="9:27">
      <c r="I177" s="156" t="s">
        <v>787</v>
      </c>
      <c r="K177" s="157"/>
      <c r="AA177" t="s">
        <v>788</v>
      </c>
    </row>
    <row r="178" spans="9:27">
      <c r="I178" s="156" t="s">
        <v>789</v>
      </c>
      <c r="K178" s="157"/>
      <c r="AA178" t="s">
        <v>790</v>
      </c>
    </row>
    <row r="179" spans="9:27">
      <c r="I179" s="156" t="s">
        <v>791</v>
      </c>
      <c r="K179" s="157"/>
      <c r="AA179" t="s">
        <v>792</v>
      </c>
    </row>
    <row r="180" spans="9:27">
      <c r="I180" s="156" t="s">
        <v>793</v>
      </c>
      <c r="K180" s="157"/>
      <c r="AA180" t="s">
        <v>794</v>
      </c>
    </row>
    <row r="181" spans="9:27">
      <c r="I181" s="156" t="s">
        <v>795</v>
      </c>
      <c r="K181" s="157"/>
      <c r="AA181" t="s">
        <v>796</v>
      </c>
    </row>
    <row r="182" spans="9:27">
      <c r="I182" s="156" t="s">
        <v>797</v>
      </c>
      <c r="K182" s="157"/>
      <c r="AA182" t="s">
        <v>798</v>
      </c>
    </row>
    <row r="183" spans="9:27">
      <c r="I183" s="156" t="s">
        <v>799</v>
      </c>
      <c r="K183" s="157"/>
      <c r="AA183" t="s">
        <v>800</v>
      </c>
    </row>
    <row r="184" spans="9:27">
      <c r="I184" s="156" t="s">
        <v>801</v>
      </c>
      <c r="K184" s="157"/>
      <c r="AA184" t="s">
        <v>802</v>
      </c>
    </row>
    <row r="185" spans="9:27">
      <c r="I185" s="156" t="s">
        <v>803</v>
      </c>
      <c r="K185" s="157"/>
      <c r="AA185" t="s">
        <v>804</v>
      </c>
    </row>
    <row r="186" spans="9:27">
      <c r="I186" s="156" t="s">
        <v>805</v>
      </c>
      <c r="K186" s="157"/>
      <c r="AA186" t="s">
        <v>806</v>
      </c>
    </row>
    <row r="187" spans="9:27">
      <c r="I187" s="156" t="s">
        <v>807</v>
      </c>
      <c r="K187" s="157"/>
      <c r="AA187" t="s">
        <v>808</v>
      </c>
    </row>
    <row r="188" spans="9:27">
      <c r="I188" s="156" t="s">
        <v>809</v>
      </c>
      <c r="K188" s="157"/>
      <c r="AA188" t="s">
        <v>810</v>
      </c>
    </row>
    <row r="189" spans="9:27">
      <c r="I189" s="156" t="s">
        <v>811</v>
      </c>
      <c r="K189" s="157"/>
      <c r="AA189" t="s">
        <v>812</v>
      </c>
    </row>
    <row r="190" spans="9:27">
      <c r="I190" s="156" t="s">
        <v>813</v>
      </c>
      <c r="K190" s="157"/>
      <c r="AA190" t="s">
        <v>814</v>
      </c>
    </row>
    <row r="191" spans="9:27">
      <c r="I191" s="156" t="s">
        <v>815</v>
      </c>
      <c r="K191" s="157"/>
      <c r="AA191" t="s">
        <v>816</v>
      </c>
    </row>
    <row r="192" spans="9:27">
      <c r="I192" s="156" t="s">
        <v>817</v>
      </c>
      <c r="K192" s="157"/>
      <c r="AA192" t="s">
        <v>818</v>
      </c>
    </row>
    <row r="193" spans="9:27">
      <c r="I193" s="156" t="s">
        <v>819</v>
      </c>
      <c r="K193" s="157"/>
      <c r="AA193" t="s">
        <v>820</v>
      </c>
    </row>
    <row r="194" spans="9:27">
      <c r="I194" s="156" t="s">
        <v>821</v>
      </c>
      <c r="K194" s="157"/>
      <c r="AA194" t="s">
        <v>822</v>
      </c>
    </row>
    <row r="195" spans="9:27">
      <c r="I195" s="156" t="s">
        <v>823</v>
      </c>
      <c r="K195" s="157"/>
      <c r="AA195" t="s">
        <v>824</v>
      </c>
    </row>
    <row r="196" spans="9:27">
      <c r="I196" s="156" t="s">
        <v>825</v>
      </c>
      <c r="K196" s="157"/>
      <c r="AA196" t="s">
        <v>826</v>
      </c>
    </row>
    <row r="197" spans="9:27">
      <c r="I197" s="156" t="s">
        <v>827</v>
      </c>
      <c r="K197" s="157"/>
      <c r="AA197" t="s">
        <v>828</v>
      </c>
    </row>
    <row r="198" spans="9:27">
      <c r="I198" s="156" t="s">
        <v>829</v>
      </c>
      <c r="K198" s="157"/>
      <c r="AA198" t="s">
        <v>830</v>
      </c>
    </row>
    <row r="199" spans="9:27">
      <c r="I199" s="156" t="s">
        <v>831</v>
      </c>
      <c r="K199" s="157"/>
      <c r="AA199" t="s">
        <v>832</v>
      </c>
    </row>
    <row r="200" spans="9:27">
      <c r="I200" s="156" t="s">
        <v>833</v>
      </c>
      <c r="K200" s="157"/>
      <c r="AA200" t="s">
        <v>834</v>
      </c>
    </row>
    <row r="201" spans="9:27">
      <c r="I201" s="156" t="s">
        <v>835</v>
      </c>
      <c r="K201" s="157"/>
      <c r="AA201" t="s">
        <v>836</v>
      </c>
    </row>
    <row r="202" spans="9:27">
      <c r="I202" s="156" t="s">
        <v>837</v>
      </c>
      <c r="K202" s="157"/>
      <c r="AA202" t="s">
        <v>838</v>
      </c>
    </row>
    <row r="203" spans="9:27">
      <c r="I203" s="156" t="s">
        <v>839</v>
      </c>
      <c r="K203" s="157"/>
      <c r="AA203" t="s">
        <v>840</v>
      </c>
    </row>
    <row r="204" spans="9:27">
      <c r="I204" s="156" t="s">
        <v>841</v>
      </c>
      <c r="K204" s="157"/>
      <c r="AA204" t="s">
        <v>842</v>
      </c>
    </row>
    <row r="205" spans="9:27">
      <c r="I205" s="156" t="s">
        <v>843</v>
      </c>
      <c r="K205" s="157"/>
      <c r="AA205" t="s">
        <v>844</v>
      </c>
    </row>
    <row r="206" spans="9:27">
      <c r="I206" s="156" t="s">
        <v>845</v>
      </c>
      <c r="K206" s="157"/>
      <c r="AA206" t="s">
        <v>846</v>
      </c>
    </row>
    <row r="207" spans="9:27">
      <c r="I207" s="156" t="s">
        <v>847</v>
      </c>
      <c r="K207" s="157"/>
      <c r="AA207" t="s">
        <v>848</v>
      </c>
    </row>
    <row r="208" spans="9:27">
      <c r="I208" s="156" t="s">
        <v>849</v>
      </c>
      <c r="K208" s="157"/>
      <c r="AA208" t="s">
        <v>850</v>
      </c>
    </row>
    <row r="209" spans="9:27">
      <c r="I209" s="156" t="s">
        <v>851</v>
      </c>
      <c r="K209" s="157"/>
      <c r="AA209" t="s">
        <v>852</v>
      </c>
    </row>
    <row r="210" spans="9:27">
      <c r="I210" s="156" t="s">
        <v>853</v>
      </c>
      <c r="K210" s="157"/>
      <c r="AA210" t="s">
        <v>854</v>
      </c>
    </row>
    <row r="211" spans="9:27">
      <c r="I211" s="156" t="s">
        <v>855</v>
      </c>
      <c r="K211" s="157"/>
      <c r="AA211" t="s">
        <v>856</v>
      </c>
    </row>
    <row r="212" spans="9:27">
      <c r="I212" s="156" t="s">
        <v>857</v>
      </c>
      <c r="K212" s="157"/>
      <c r="AA212" t="s">
        <v>858</v>
      </c>
    </row>
    <row r="213" spans="9:27">
      <c r="I213" s="156" t="s">
        <v>859</v>
      </c>
      <c r="K213" s="157"/>
      <c r="AA213" t="s">
        <v>860</v>
      </c>
    </row>
    <row r="214" spans="9:27">
      <c r="I214" s="156" t="s">
        <v>861</v>
      </c>
      <c r="K214" s="157"/>
      <c r="AA214" t="s">
        <v>862</v>
      </c>
    </row>
    <row r="215" spans="9:27">
      <c r="I215" s="156" t="s">
        <v>863</v>
      </c>
      <c r="K215" s="157"/>
      <c r="AA215" t="s">
        <v>36</v>
      </c>
    </row>
    <row r="216" spans="9:27">
      <c r="I216" s="156" t="s">
        <v>864</v>
      </c>
      <c r="K216" s="157"/>
      <c r="AA216" t="s">
        <v>865</v>
      </c>
    </row>
    <row r="217" spans="9:27">
      <c r="I217" s="156" t="s">
        <v>866</v>
      </c>
      <c r="K217" s="157"/>
      <c r="AA217" t="s">
        <v>867</v>
      </c>
    </row>
    <row r="218" spans="9:27">
      <c r="I218" s="156" t="s">
        <v>868</v>
      </c>
      <c r="K218" s="157"/>
      <c r="AA218" t="s">
        <v>869</v>
      </c>
    </row>
    <row r="219" spans="9:27">
      <c r="I219" s="156" t="s">
        <v>870</v>
      </c>
      <c r="K219" s="157"/>
      <c r="AA219" t="s">
        <v>871</v>
      </c>
    </row>
    <row r="220" spans="9:27">
      <c r="I220" s="156" t="s">
        <v>872</v>
      </c>
      <c r="K220" s="157"/>
      <c r="AA220" t="s">
        <v>873</v>
      </c>
    </row>
    <row r="221" spans="9:27">
      <c r="I221" s="156" t="s">
        <v>874</v>
      </c>
      <c r="K221" s="157"/>
      <c r="AA221" t="s">
        <v>875</v>
      </c>
    </row>
    <row r="222" spans="9:27">
      <c r="I222" s="156" t="s">
        <v>876</v>
      </c>
      <c r="K222" s="157"/>
      <c r="AA222" t="s">
        <v>877</v>
      </c>
    </row>
    <row r="223" spans="9:27">
      <c r="I223" s="156" t="s">
        <v>878</v>
      </c>
      <c r="K223" s="157"/>
      <c r="AA223" t="s">
        <v>879</v>
      </c>
    </row>
    <row r="224" spans="9:27">
      <c r="I224" s="156" t="s">
        <v>880</v>
      </c>
      <c r="K224" s="157"/>
      <c r="AA224" t="s">
        <v>881</v>
      </c>
    </row>
    <row r="225" spans="9:27">
      <c r="I225" s="156" t="s">
        <v>882</v>
      </c>
      <c r="K225" s="157"/>
      <c r="AA225" t="s">
        <v>883</v>
      </c>
    </row>
    <row r="226" spans="9:27">
      <c r="I226" s="156" t="s">
        <v>884</v>
      </c>
      <c r="K226" s="157"/>
      <c r="AA226" t="s">
        <v>885</v>
      </c>
    </row>
    <row r="227" spans="9:27">
      <c r="I227" s="156" t="s">
        <v>886</v>
      </c>
      <c r="K227" s="157"/>
      <c r="AA227" t="s">
        <v>887</v>
      </c>
    </row>
    <row r="228" spans="9:27">
      <c r="I228" s="156" t="s">
        <v>888</v>
      </c>
      <c r="K228" s="157"/>
      <c r="AA228" t="s">
        <v>889</v>
      </c>
    </row>
    <row r="229" spans="9:27">
      <c r="I229" s="156" t="s">
        <v>890</v>
      </c>
      <c r="K229" s="157"/>
      <c r="AA229" t="s">
        <v>891</v>
      </c>
    </row>
    <row r="230" spans="9:27">
      <c r="I230" s="156" t="s">
        <v>892</v>
      </c>
      <c r="K230" s="157"/>
      <c r="AA230" t="s">
        <v>893</v>
      </c>
    </row>
    <row r="231" spans="9:27">
      <c r="I231" s="156" t="s">
        <v>894</v>
      </c>
      <c r="K231" s="157"/>
      <c r="AA231" t="s">
        <v>895</v>
      </c>
    </row>
    <row r="232" spans="9:27">
      <c r="I232" s="156" t="s">
        <v>896</v>
      </c>
      <c r="K232" s="157"/>
      <c r="AA232" t="s">
        <v>897</v>
      </c>
    </row>
    <row r="233" spans="9:27">
      <c r="I233" s="156" t="s">
        <v>898</v>
      </c>
      <c r="K233" s="157"/>
      <c r="AA233" t="s">
        <v>899</v>
      </c>
    </row>
    <row r="234" spans="9:27">
      <c r="I234" s="156" t="s">
        <v>900</v>
      </c>
      <c r="K234" s="157"/>
      <c r="AA234" t="s">
        <v>901</v>
      </c>
    </row>
    <row r="235" spans="9:27">
      <c r="I235" s="156" t="s">
        <v>902</v>
      </c>
      <c r="K235" s="157"/>
      <c r="AA235" t="s">
        <v>903</v>
      </c>
    </row>
    <row r="236" spans="9:27">
      <c r="I236" s="156" t="s">
        <v>904</v>
      </c>
      <c r="K236" s="157"/>
      <c r="AA236" t="s">
        <v>905</v>
      </c>
    </row>
    <row r="237" spans="9:27">
      <c r="I237" s="156" t="s">
        <v>906</v>
      </c>
      <c r="K237" s="157"/>
      <c r="AA237" t="s">
        <v>907</v>
      </c>
    </row>
    <row r="238" spans="9:27">
      <c r="I238" s="156" t="s">
        <v>908</v>
      </c>
      <c r="K238" s="157"/>
      <c r="AA238" t="s">
        <v>909</v>
      </c>
    </row>
    <row r="239" spans="9:27">
      <c r="I239" s="156" t="s">
        <v>910</v>
      </c>
      <c r="K239" s="157"/>
      <c r="AA239" t="s">
        <v>911</v>
      </c>
    </row>
    <row r="240" spans="9:27">
      <c r="I240" s="156" t="s">
        <v>912</v>
      </c>
      <c r="K240" s="157"/>
      <c r="AA240" t="s">
        <v>913</v>
      </c>
    </row>
    <row r="241" spans="9:27">
      <c r="I241" s="156" t="s">
        <v>914</v>
      </c>
      <c r="K241" s="157"/>
      <c r="AA241" t="s">
        <v>915</v>
      </c>
    </row>
    <row r="242" spans="9:27">
      <c r="I242" s="156" t="s">
        <v>916</v>
      </c>
      <c r="K242" s="157"/>
      <c r="AA242" t="s">
        <v>917</v>
      </c>
    </row>
    <row r="243" spans="9:27">
      <c r="I243" s="156" t="s">
        <v>918</v>
      </c>
      <c r="K243" s="157"/>
      <c r="AA243" t="s">
        <v>919</v>
      </c>
    </row>
    <row r="244" spans="9:27">
      <c r="I244" s="156" t="s">
        <v>920</v>
      </c>
      <c r="K244" s="157"/>
      <c r="AA244" t="s">
        <v>921</v>
      </c>
    </row>
    <row r="245" spans="9:27">
      <c r="I245" s="156" t="s">
        <v>922</v>
      </c>
      <c r="K245" s="157"/>
      <c r="AA245" t="s">
        <v>923</v>
      </c>
    </row>
    <row r="246" spans="9:27">
      <c r="I246" s="156" t="s">
        <v>924</v>
      </c>
      <c r="K246" s="157"/>
      <c r="AA246" t="s">
        <v>925</v>
      </c>
    </row>
    <row r="247" spans="9:27">
      <c r="I247" s="156" t="s">
        <v>926</v>
      </c>
      <c r="K247" s="157"/>
      <c r="AA247" t="s">
        <v>927</v>
      </c>
    </row>
    <row r="248" spans="9:27">
      <c r="I248" s="156" t="s">
        <v>928</v>
      </c>
      <c r="K248" s="157"/>
      <c r="AA248" t="s">
        <v>929</v>
      </c>
    </row>
    <row r="249" spans="9:27">
      <c r="I249" s="156" t="s">
        <v>930</v>
      </c>
      <c r="K249" s="157"/>
      <c r="AA249" t="s">
        <v>931</v>
      </c>
    </row>
    <row r="250" spans="9:27">
      <c r="I250" s="156" t="s">
        <v>932</v>
      </c>
      <c r="K250" s="157"/>
      <c r="AA250" t="s">
        <v>199</v>
      </c>
    </row>
    <row r="251" spans="9:27">
      <c r="I251" s="156" t="s">
        <v>933</v>
      </c>
      <c r="K251" s="157"/>
      <c r="AA251" t="s">
        <v>934</v>
      </c>
    </row>
    <row r="252" spans="9:27">
      <c r="I252" s="156" t="s">
        <v>935</v>
      </c>
      <c r="K252" s="157"/>
      <c r="AA252" t="s">
        <v>936</v>
      </c>
    </row>
    <row r="253" spans="9:27">
      <c r="I253" s="156" t="s">
        <v>937</v>
      </c>
      <c r="K253" s="157"/>
      <c r="AA253" t="s">
        <v>938</v>
      </c>
    </row>
    <row r="254" spans="9:27">
      <c r="I254" s="156" t="s">
        <v>939</v>
      </c>
      <c r="K254" s="157"/>
      <c r="AA254" t="s">
        <v>247</v>
      </c>
    </row>
    <row r="255" spans="9:27">
      <c r="I255" s="156" t="s">
        <v>940</v>
      </c>
      <c r="K255" s="157"/>
      <c r="AA255" t="s">
        <v>941</v>
      </c>
    </row>
    <row r="256" spans="9:27">
      <c r="I256" s="156" t="s">
        <v>942</v>
      </c>
      <c r="K256" s="157"/>
      <c r="AA256" t="s">
        <v>943</v>
      </c>
    </row>
    <row r="257" spans="9:27">
      <c r="I257" s="156" t="s">
        <v>944</v>
      </c>
      <c r="K257" s="157"/>
      <c r="AA257" t="s">
        <v>945</v>
      </c>
    </row>
    <row r="258" spans="9:27">
      <c r="I258" s="156" t="s">
        <v>946</v>
      </c>
      <c r="K258" s="157"/>
      <c r="AA258" t="s">
        <v>947</v>
      </c>
    </row>
    <row r="259" spans="9:27">
      <c r="I259" s="156" t="s">
        <v>948</v>
      </c>
      <c r="K259" s="157"/>
      <c r="AA259" t="s">
        <v>949</v>
      </c>
    </row>
    <row r="260" spans="9:27">
      <c r="I260" s="156" t="s">
        <v>950</v>
      </c>
      <c r="K260" s="157"/>
      <c r="AA260" t="s">
        <v>951</v>
      </c>
    </row>
    <row r="261" spans="9:27">
      <c r="I261" s="156" t="s">
        <v>952</v>
      </c>
      <c r="K261" s="157"/>
      <c r="AA261" t="s">
        <v>953</v>
      </c>
    </row>
    <row r="262" spans="9:27">
      <c r="I262" s="156" t="s">
        <v>954</v>
      </c>
      <c r="K262" s="157"/>
      <c r="AA262" t="s">
        <v>955</v>
      </c>
    </row>
    <row r="263" spans="9:27">
      <c r="I263" s="156" t="s">
        <v>956</v>
      </c>
      <c r="K263" s="157"/>
      <c r="AA263" t="s">
        <v>957</v>
      </c>
    </row>
    <row r="264" spans="9:27">
      <c r="I264" s="156" t="s">
        <v>958</v>
      </c>
      <c r="K264" s="157"/>
      <c r="AA264" t="s">
        <v>959</v>
      </c>
    </row>
    <row r="265" spans="9:27">
      <c r="I265" s="156" t="s">
        <v>960</v>
      </c>
      <c r="K265" s="157"/>
      <c r="AA265" t="s">
        <v>961</v>
      </c>
    </row>
    <row r="266" spans="9:27">
      <c r="I266" s="156" t="s">
        <v>962</v>
      </c>
      <c r="K266" s="157"/>
      <c r="AA266" t="s">
        <v>963</v>
      </c>
    </row>
    <row r="267" spans="9:27">
      <c r="I267" s="156" t="s">
        <v>964</v>
      </c>
      <c r="K267" s="157"/>
      <c r="AA267" t="s">
        <v>965</v>
      </c>
    </row>
    <row r="268" spans="9:27">
      <c r="I268" s="156" t="s">
        <v>966</v>
      </c>
      <c r="K268" s="157"/>
      <c r="AA268" t="s">
        <v>967</v>
      </c>
    </row>
    <row r="269" spans="9:27">
      <c r="I269" s="156" t="s">
        <v>968</v>
      </c>
      <c r="K269" s="157"/>
      <c r="AA269" t="s">
        <v>969</v>
      </c>
    </row>
    <row r="270" spans="9:27">
      <c r="I270" s="156" t="s">
        <v>970</v>
      </c>
      <c r="K270" s="157"/>
      <c r="AA270" t="s">
        <v>971</v>
      </c>
    </row>
    <row r="271" spans="9:27">
      <c r="I271" s="156" t="s">
        <v>972</v>
      </c>
      <c r="K271" s="157"/>
      <c r="AA271" t="s">
        <v>973</v>
      </c>
    </row>
    <row r="272" spans="9:27">
      <c r="I272" s="156" t="s">
        <v>974</v>
      </c>
      <c r="K272" s="157"/>
      <c r="AA272" t="s">
        <v>975</v>
      </c>
    </row>
    <row r="273" spans="9:27">
      <c r="I273" s="156" t="s">
        <v>976</v>
      </c>
      <c r="K273" s="157"/>
      <c r="AA273" t="s">
        <v>977</v>
      </c>
    </row>
    <row r="274" spans="9:27">
      <c r="I274" s="156" t="s">
        <v>978</v>
      </c>
      <c r="K274" s="157"/>
      <c r="AA274" t="s">
        <v>979</v>
      </c>
    </row>
    <row r="275" spans="9:27">
      <c r="I275" s="156" t="s">
        <v>980</v>
      </c>
      <c r="K275" s="157"/>
      <c r="AA275" t="s">
        <v>981</v>
      </c>
    </row>
    <row r="276" spans="9:27">
      <c r="I276" s="156" t="s">
        <v>982</v>
      </c>
      <c r="K276" s="157"/>
      <c r="AA276" t="s">
        <v>983</v>
      </c>
    </row>
    <row r="277" spans="9:27">
      <c r="I277" s="156" t="s">
        <v>984</v>
      </c>
      <c r="K277" s="157"/>
      <c r="AA277" t="s">
        <v>985</v>
      </c>
    </row>
    <row r="278" spans="9:27">
      <c r="I278" s="156" t="s">
        <v>986</v>
      </c>
      <c r="K278" s="157"/>
      <c r="AA278" t="s">
        <v>987</v>
      </c>
    </row>
    <row r="279" spans="9:27">
      <c r="I279" s="156" t="s">
        <v>988</v>
      </c>
      <c r="K279" s="157"/>
      <c r="AA279" t="s">
        <v>989</v>
      </c>
    </row>
    <row r="280" spans="9:27">
      <c r="I280" s="156" t="s">
        <v>990</v>
      </c>
      <c r="K280" s="157"/>
      <c r="AA280" t="s">
        <v>991</v>
      </c>
    </row>
    <row r="281" spans="9:27">
      <c r="I281" s="156" t="s">
        <v>992</v>
      </c>
      <c r="K281" s="157"/>
      <c r="AA281" t="s">
        <v>993</v>
      </c>
    </row>
    <row r="282" spans="9:27">
      <c r="I282" s="156" t="s">
        <v>994</v>
      </c>
      <c r="K282" s="157"/>
      <c r="AA282" t="s">
        <v>995</v>
      </c>
    </row>
    <row r="283" spans="9:27">
      <c r="I283" s="156" t="s">
        <v>996</v>
      </c>
      <c r="K283" s="157"/>
      <c r="AA283" t="s">
        <v>997</v>
      </c>
    </row>
    <row r="284" spans="9:27">
      <c r="I284" s="156" t="s">
        <v>998</v>
      </c>
      <c r="K284" s="157"/>
    </row>
    <row r="285" spans="9:27">
      <c r="I285" s="156" t="s">
        <v>999</v>
      </c>
      <c r="K285" s="157"/>
    </row>
    <row r="286" spans="9:27">
      <c r="I286" s="156" t="s">
        <v>1000</v>
      </c>
      <c r="K286" s="157"/>
    </row>
    <row r="287" spans="9:27">
      <c r="I287" s="156" t="s">
        <v>1001</v>
      </c>
      <c r="K287" s="157"/>
    </row>
    <row r="288" spans="9:27">
      <c r="I288" s="156" t="s">
        <v>1002</v>
      </c>
      <c r="K288" s="157"/>
    </row>
    <row r="289" spans="9:11">
      <c r="I289" s="156" t="s">
        <v>1003</v>
      </c>
      <c r="K289" s="157"/>
    </row>
    <row r="290" spans="9:11">
      <c r="I290" s="156" t="s">
        <v>1004</v>
      </c>
      <c r="K290" s="157"/>
    </row>
    <row r="291" spans="9:11">
      <c r="I291" s="156" t="s">
        <v>1005</v>
      </c>
      <c r="K291" s="157"/>
    </row>
    <row r="292" spans="9:11">
      <c r="I292" s="156" t="s">
        <v>1006</v>
      </c>
      <c r="K292" s="157"/>
    </row>
    <row r="293" spans="9:11">
      <c r="I293" s="156" t="s">
        <v>1007</v>
      </c>
      <c r="K293" s="157"/>
    </row>
    <row r="294" spans="9:11">
      <c r="I294" s="156" t="s">
        <v>1008</v>
      </c>
      <c r="K294" s="157"/>
    </row>
    <row r="295" spans="9:11">
      <c r="I295" s="156" t="s">
        <v>1009</v>
      </c>
      <c r="K295" s="157"/>
    </row>
    <row r="296" spans="9:11">
      <c r="I296" s="156" t="s">
        <v>1010</v>
      </c>
      <c r="K296" s="157"/>
    </row>
    <row r="297" spans="9:11">
      <c r="I297" s="156" t="s">
        <v>1011</v>
      </c>
      <c r="K297" s="157"/>
    </row>
    <row r="298" spans="9:11">
      <c r="I298" s="156" t="s">
        <v>1012</v>
      </c>
      <c r="K298" s="157"/>
    </row>
    <row r="299" spans="9:11">
      <c r="I299" s="156" t="s">
        <v>1013</v>
      </c>
      <c r="K299" s="157"/>
    </row>
    <row r="300" spans="9:11">
      <c r="I300" s="156" t="s">
        <v>1014</v>
      </c>
      <c r="K300" s="157"/>
    </row>
    <row r="301" spans="9:11">
      <c r="I301" s="156" t="s">
        <v>1015</v>
      </c>
      <c r="K301" s="157"/>
    </row>
    <row r="302" spans="9:11">
      <c r="I302" s="156" t="s">
        <v>1016</v>
      </c>
      <c r="K302" s="157"/>
    </row>
    <row r="303" spans="9:11">
      <c r="I303" s="156" t="s">
        <v>1017</v>
      </c>
      <c r="K303" s="157"/>
    </row>
    <row r="304" spans="9:11">
      <c r="I304" s="156" t="s">
        <v>1018</v>
      </c>
      <c r="K304" s="157"/>
    </row>
    <row r="305" spans="9:11">
      <c r="I305" s="156" t="s">
        <v>1019</v>
      </c>
      <c r="K305" s="157"/>
    </row>
    <row r="306" spans="9:11">
      <c r="I306" s="156" t="s">
        <v>1020</v>
      </c>
      <c r="K306" s="157"/>
    </row>
    <row r="307" spans="9:11">
      <c r="I307" s="156" t="s">
        <v>1021</v>
      </c>
      <c r="K307" s="157"/>
    </row>
    <row r="308" spans="9:11">
      <c r="I308" s="156" t="s">
        <v>1022</v>
      </c>
      <c r="K308" s="157"/>
    </row>
    <row r="309" spans="9:11">
      <c r="I309" s="156" t="s">
        <v>1023</v>
      </c>
      <c r="K309" s="157"/>
    </row>
    <row r="310" spans="9:11">
      <c r="I310" s="156" t="s">
        <v>1024</v>
      </c>
      <c r="K310" s="157"/>
    </row>
    <row r="311" spans="9:11">
      <c r="I311" s="156" t="s">
        <v>1025</v>
      </c>
      <c r="K311" s="157"/>
    </row>
    <row r="312" spans="9:11">
      <c r="I312" s="156" t="s">
        <v>1026</v>
      </c>
      <c r="K312" s="157"/>
    </row>
    <row r="313" spans="9:11">
      <c r="I313" s="156" t="s">
        <v>1027</v>
      </c>
      <c r="K313" s="157"/>
    </row>
    <row r="314" spans="9:11">
      <c r="I314" s="156" t="s">
        <v>1028</v>
      </c>
      <c r="K314" s="157"/>
    </row>
    <row r="315" spans="9:11">
      <c r="I315" s="156" t="s">
        <v>1029</v>
      </c>
      <c r="K315" s="157"/>
    </row>
    <row r="316" spans="9:11">
      <c r="I316" s="156" t="s">
        <v>1030</v>
      </c>
      <c r="K316" s="157"/>
    </row>
    <row r="317" spans="9:11">
      <c r="I317" s="156" t="s">
        <v>1031</v>
      </c>
      <c r="K317" s="157"/>
    </row>
    <row r="318" spans="9:11">
      <c r="I318" s="156" t="s">
        <v>1032</v>
      </c>
      <c r="K318" s="157"/>
    </row>
    <row r="319" spans="9:11">
      <c r="I319" s="156" t="s">
        <v>1033</v>
      </c>
      <c r="K319" s="157"/>
    </row>
    <row r="320" spans="9:11">
      <c r="I320" s="156" t="s">
        <v>1034</v>
      </c>
      <c r="K320" s="157"/>
    </row>
    <row r="321" spans="9:11">
      <c r="I321" s="156" t="s">
        <v>1035</v>
      </c>
      <c r="K321" s="157"/>
    </row>
    <row r="322" spans="9:11">
      <c r="I322" s="156" t="s">
        <v>1036</v>
      </c>
      <c r="K322" s="157"/>
    </row>
    <row r="323" spans="9:11">
      <c r="I323" s="156" t="s">
        <v>1037</v>
      </c>
      <c r="K323" s="157"/>
    </row>
    <row r="324" spans="9:11">
      <c r="I324" s="156" t="s">
        <v>1038</v>
      </c>
      <c r="K324" s="157"/>
    </row>
    <row r="325" spans="9:11">
      <c r="I325" s="156" t="s">
        <v>1039</v>
      </c>
      <c r="K325" s="157"/>
    </row>
    <row r="326" spans="9:11">
      <c r="I326" s="156" t="s">
        <v>1040</v>
      </c>
      <c r="K326" s="157"/>
    </row>
    <row r="327" spans="9:11">
      <c r="I327" s="156" t="s">
        <v>1041</v>
      </c>
      <c r="K327" s="157"/>
    </row>
    <row r="328" spans="9:11">
      <c r="I328" s="156" t="s">
        <v>1042</v>
      </c>
      <c r="K328" s="157"/>
    </row>
    <row r="329" spans="9:11">
      <c r="I329" s="156" t="s">
        <v>1043</v>
      </c>
      <c r="K329" s="157"/>
    </row>
    <row r="330" spans="9:11">
      <c r="I330" s="156" t="s">
        <v>1044</v>
      </c>
      <c r="K330" s="157"/>
    </row>
    <row r="331" spans="9:11">
      <c r="I331" s="156" t="s">
        <v>1045</v>
      </c>
      <c r="K331" s="157"/>
    </row>
    <row r="332" spans="9:11">
      <c r="I332" s="156" t="s">
        <v>1046</v>
      </c>
      <c r="K332" s="157"/>
    </row>
    <row r="333" spans="9:11">
      <c r="I333" s="156" t="s">
        <v>1047</v>
      </c>
      <c r="K333" s="157"/>
    </row>
    <row r="334" spans="9:11">
      <c r="I334" s="156" t="s">
        <v>1048</v>
      </c>
      <c r="K334" s="157"/>
    </row>
    <row r="335" spans="9:11">
      <c r="I335" s="156" t="s">
        <v>1049</v>
      </c>
      <c r="K335" s="157"/>
    </row>
    <row r="336" spans="9:11">
      <c r="I336" s="156" t="s">
        <v>1050</v>
      </c>
      <c r="K336" s="157"/>
    </row>
    <row r="337" spans="9:11">
      <c r="I337" s="156" t="s">
        <v>1051</v>
      </c>
      <c r="K337" s="157"/>
    </row>
    <row r="338" spans="9:11">
      <c r="I338" s="156" t="s">
        <v>1052</v>
      </c>
      <c r="K338" s="157"/>
    </row>
    <row r="339" spans="9:11">
      <c r="I339" s="156" t="s">
        <v>1053</v>
      </c>
      <c r="K339" s="157"/>
    </row>
    <row r="340" spans="9:11">
      <c r="I340" s="156" t="s">
        <v>1054</v>
      </c>
      <c r="K340" s="157"/>
    </row>
    <row r="341" spans="9:11">
      <c r="I341" s="156" t="s">
        <v>1055</v>
      </c>
      <c r="K341" s="157"/>
    </row>
    <row r="342" spans="9:11">
      <c r="I342" s="156" t="s">
        <v>1056</v>
      </c>
      <c r="K342" s="157"/>
    </row>
    <row r="343" spans="9:11">
      <c r="I343" s="156" t="s">
        <v>1057</v>
      </c>
      <c r="K343" s="157"/>
    </row>
    <row r="344" spans="9:11">
      <c r="I344" s="156" t="s">
        <v>1058</v>
      </c>
      <c r="K344" s="157"/>
    </row>
    <row r="345" spans="9:11">
      <c r="I345" s="156" t="s">
        <v>1059</v>
      </c>
      <c r="K345" s="157"/>
    </row>
    <row r="346" spans="9:11">
      <c r="I346" s="156" t="s">
        <v>1060</v>
      </c>
      <c r="K346" s="157"/>
    </row>
    <row r="347" spans="9:11">
      <c r="I347" s="156" t="s">
        <v>1061</v>
      </c>
      <c r="K347" s="157"/>
    </row>
    <row r="348" spans="9:11">
      <c r="I348" s="156" t="s">
        <v>1062</v>
      </c>
      <c r="K348" s="157"/>
    </row>
    <row r="349" spans="9:11">
      <c r="I349" s="156" t="s">
        <v>1063</v>
      </c>
      <c r="K349" s="157"/>
    </row>
    <row r="350" spans="9:11">
      <c r="I350" s="156" t="s">
        <v>1064</v>
      </c>
      <c r="K350" s="157"/>
    </row>
    <row r="351" spans="9:11">
      <c r="I351" s="156" t="s">
        <v>1065</v>
      </c>
      <c r="K351" s="157"/>
    </row>
    <row r="352" spans="9:11">
      <c r="I352" s="156" t="s">
        <v>1066</v>
      </c>
      <c r="K352" s="157"/>
    </row>
    <row r="353" spans="9:11">
      <c r="I353" s="156" t="s">
        <v>1067</v>
      </c>
      <c r="K353" s="157"/>
    </row>
    <row r="354" spans="9:11">
      <c r="I354" s="156" t="s">
        <v>1068</v>
      </c>
      <c r="K354" s="157"/>
    </row>
    <row r="355" spans="9:11">
      <c r="I355" s="156" t="s">
        <v>1069</v>
      </c>
      <c r="K355" s="157"/>
    </row>
    <row r="356" spans="9:11">
      <c r="I356" s="156" t="s">
        <v>1070</v>
      </c>
      <c r="K356" s="157"/>
    </row>
    <row r="357" spans="9:11">
      <c r="I357" s="156" t="s">
        <v>1071</v>
      </c>
      <c r="K357" s="157"/>
    </row>
    <row r="358" spans="9:11">
      <c r="I358" s="156" t="s">
        <v>1072</v>
      </c>
      <c r="K358" s="157"/>
    </row>
    <row r="359" spans="9:11">
      <c r="I359" s="156" t="s">
        <v>1073</v>
      </c>
      <c r="K359" s="157"/>
    </row>
    <row r="360" spans="9:11">
      <c r="I360" s="156" t="s">
        <v>1074</v>
      </c>
      <c r="K360" s="157"/>
    </row>
    <row r="361" spans="9:11">
      <c r="I361" s="156" t="s">
        <v>1075</v>
      </c>
      <c r="K361" s="157"/>
    </row>
    <row r="362" spans="9:11">
      <c r="I362" s="156" t="s">
        <v>1076</v>
      </c>
      <c r="K362" s="157"/>
    </row>
    <row r="363" spans="9:11">
      <c r="I363" s="156" t="s">
        <v>1077</v>
      </c>
      <c r="K363" s="157"/>
    </row>
    <row r="364" spans="9:11">
      <c r="I364" s="156" t="s">
        <v>1078</v>
      </c>
      <c r="K364" s="157"/>
    </row>
    <row r="365" spans="9:11">
      <c r="I365" s="156" t="s">
        <v>1079</v>
      </c>
      <c r="K365" s="157"/>
    </row>
    <row r="366" spans="9:11">
      <c r="I366" s="156" t="s">
        <v>1080</v>
      </c>
      <c r="K366" s="157"/>
    </row>
    <row r="367" spans="9:11">
      <c r="I367" s="156" t="s">
        <v>1081</v>
      </c>
      <c r="K367" s="157"/>
    </row>
    <row r="368" spans="9:11">
      <c r="I368" s="156" t="s">
        <v>1082</v>
      </c>
      <c r="K368" s="157"/>
    </row>
    <row r="369" spans="9:11">
      <c r="I369" s="156" t="s">
        <v>1083</v>
      </c>
      <c r="K369" s="157"/>
    </row>
    <row r="370" spans="9:11">
      <c r="I370" s="156" t="s">
        <v>1084</v>
      </c>
      <c r="K370" s="157"/>
    </row>
    <row r="371" spans="9:11">
      <c r="I371" s="156" t="s">
        <v>1085</v>
      </c>
      <c r="K371" s="157"/>
    </row>
    <row r="372" spans="9:11">
      <c r="I372" s="156" t="s">
        <v>1086</v>
      </c>
      <c r="K372" s="157"/>
    </row>
    <row r="373" spans="9:11">
      <c r="I373" s="156" t="s">
        <v>1087</v>
      </c>
      <c r="K373" s="157"/>
    </row>
    <row r="374" spans="9:11">
      <c r="I374" s="156" t="s">
        <v>1088</v>
      </c>
      <c r="K374" s="157"/>
    </row>
    <row r="375" spans="9:11">
      <c r="I375" s="156" t="s">
        <v>1089</v>
      </c>
      <c r="K375" s="157"/>
    </row>
    <row r="376" spans="9:11">
      <c r="I376" s="156" t="s">
        <v>1090</v>
      </c>
      <c r="K376" s="157"/>
    </row>
    <row r="377" spans="9:11">
      <c r="I377" s="156" t="s">
        <v>1091</v>
      </c>
      <c r="K377" s="157"/>
    </row>
    <row r="378" spans="9:11">
      <c r="I378" s="156" t="s">
        <v>1092</v>
      </c>
      <c r="K378" s="157"/>
    </row>
    <row r="379" spans="9:11">
      <c r="I379" s="156" t="s">
        <v>1093</v>
      </c>
      <c r="K379" s="157"/>
    </row>
    <row r="380" spans="9:11">
      <c r="I380" s="156" t="s">
        <v>1094</v>
      </c>
      <c r="K380" s="157"/>
    </row>
    <row r="381" spans="9:11">
      <c r="I381" s="156" t="s">
        <v>1095</v>
      </c>
      <c r="K381" s="157"/>
    </row>
    <row r="382" spans="9:11">
      <c r="I382" s="156" t="s">
        <v>1096</v>
      </c>
      <c r="K382" s="157"/>
    </row>
    <row r="383" spans="9:11">
      <c r="I383" s="156" t="s">
        <v>1097</v>
      </c>
      <c r="K383" s="157"/>
    </row>
    <row r="384" spans="9:11">
      <c r="I384" s="156" t="s">
        <v>1098</v>
      </c>
      <c r="K384" s="157"/>
    </row>
    <row r="385" spans="9:11">
      <c r="I385" s="156" t="s">
        <v>1099</v>
      </c>
      <c r="K385" s="157"/>
    </row>
    <row r="386" spans="9:11">
      <c r="I386" s="156" t="s">
        <v>1100</v>
      </c>
      <c r="K386" s="157"/>
    </row>
    <row r="387" spans="9:11">
      <c r="I387" s="156" t="s">
        <v>1101</v>
      </c>
      <c r="K387" s="157"/>
    </row>
    <row r="388" spans="9:11">
      <c r="I388" s="156" t="s">
        <v>1102</v>
      </c>
      <c r="K388" s="157"/>
    </row>
    <row r="389" spans="9:11">
      <c r="I389" s="156" t="s">
        <v>1103</v>
      </c>
      <c r="K389" s="157"/>
    </row>
    <row r="390" spans="9:11">
      <c r="I390" s="156" t="s">
        <v>1104</v>
      </c>
      <c r="K390" s="157"/>
    </row>
    <row r="391" spans="9:11">
      <c r="I391" s="156" t="s">
        <v>1105</v>
      </c>
      <c r="K391" s="157"/>
    </row>
    <row r="392" spans="9:11">
      <c r="I392" s="156" t="s">
        <v>1106</v>
      </c>
      <c r="K392" s="157"/>
    </row>
    <row r="393" spans="9:11">
      <c r="I393" s="156" t="s">
        <v>1107</v>
      </c>
      <c r="K393" s="157"/>
    </row>
    <row r="394" spans="9:11">
      <c r="I394" s="156" t="s">
        <v>1108</v>
      </c>
      <c r="K394" s="157"/>
    </row>
    <row r="395" spans="9:11">
      <c r="I395" s="156" t="s">
        <v>1109</v>
      </c>
      <c r="K395" s="157"/>
    </row>
    <row r="396" spans="9:11">
      <c r="I396" s="156" t="s">
        <v>1110</v>
      </c>
      <c r="K396" s="157"/>
    </row>
    <row r="397" spans="9:11">
      <c r="I397" s="156" t="s">
        <v>1111</v>
      </c>
      <c r="K397" s="157"/>
    </row>
    <row r="398" spans="9:11">
      <c r="I398" s="156" t="s">
        <v>1112</v>
      </c>
      <c r="K398" s="157"/>
    </row>
    <row r="399" spans="9:11">
      <c r="I399" s="156" t="s">
        <v>1113</v>
      </c>
      <c r="K399" s="157"/>
    </row>
    <row r="400" spans="9:11">
      <c r="I400" s="156" t="s">
        <v>1114</v>
      </c>
      <c r="K400" s="157"/>
    </row>
    <row r="401" spans="9:11">
      <c r="I401" s="156" t="s">
        <v>1115</v>
      </c>
      <c r="K401" s="157"/>
    </row>
    <row r="402" spans="9:11">
      <c r="I402" s="156" t="s">
        <v>1116</v>
      </c>
      <c r="K402" s="157"/>
    </row>
    <row r="403" spans="9:11">
      <c r="I403" s="156" t="s">
        <v>1117</v>
      </c>
      <c r="K403" s="157"/>
    </row>
    <row r="404" spans="9:11">
      <c r="I404" s="156" t="s">
        <v>1118</v>
      </c>
      <c r="K404" s="157"/>
    </row>
    <row r="405" spans="9:11">
      <c r="I405" s="156" t="s">
        <v>1119</v>
      </c>
      <c r="K405" s="157"/>
    </row>
    <row r="406" spans="9:11">
      <c r="I406" s="156" t="s">
        <v>1120</v>
      </c>
      <c r="K406" s="157"/>
    </row>
    <row r="407" spans="9:11">
      <c r="I407" s="156" t="s">
        <v>1121</v>
      </c>
      <c r="K407" s="157"/>
    </row>
    <row r="408" spans="9:11">
      <c r="I408" s="156" t="s">
        <v>1122</v>
      </c>
      <c r="K408" s="157"/>
    </row>
    <row r="409" spans="9:11">
      <c r="I409" s="156" t="s">
        <v>1123</v>
      </c>
      <c r="K409" s="157"/>
    </row>
    <row r="410" spans="9:11">
      <c r="I410" s="156" t="s">
        <v>1124</v>
      </c>
      <c r="K410" s="157"/>
    </row>
    <row r="411" spans="9:11">
      <c r="I411" s="156" t="s">
        <v>1125</v>
      </c>
      <c r="K411" s="157"/>
    </row>
    <row r="412" spans="9:11">
      <c r="I412" s="156" t="s">
        <v>1126</v>
      </c>
      <c r="K412" s="157"/>
    </row>
    <row r="413" spans="9:11">
      <c r="I413" s="156" t="s">
        <v>1127</v>
      </c>
      <c r="K413" s="157"/>
    </row>
    <row r="414" spans="9:11">
      <c r="I414" s="156" t="s">
        <v>1128</v>
      </c>
      <c r="K414" s="157"/>
    </row>
    <row r="415" spans="9:11">
      <c r="I415" s="156" t="s">
        <v>1129</v>
      </c>
      <c r="K415" s="157"/>
    </row>
    <row r="416" spans="9:11">
      <c r="I416" s="156" t="s">
        <v>1130</v>
      </c>
      <c r="K416" s="157"/>
    </row>
    <row r="417" spans="9:11">
      <c r="I417" s="156" t="s">
        <v>1131</v>
      </c>
      <c r="K417" s="157"/>
    </row>
    <row r="418" spans="9:11">
      <c r="I418" s="156" t="s">
        <v>1132</v>
      </c>
      <c r="K418" s="157"/>
    </row>
    <row r="419" spans="9:11">
      <c r="I419" s="156" t="s">
        <v>1133</v>
      </c>
      <c r="K419" s="157"/>
    </row>
    <row r="420" spans="9:11">
      <c r="I420" s="156" t="s">
        <v>1134</v>
      </c>
      <c r="K420" s="157"/>
    </row>
    <row r="421" spans="9:11">
      <c r="I421" s="156" t="s">
        <v>1135</v>
      </c>
      <c r="K421" s="157"/>
    </row>
    <row r="422" spans="9:11">
      <c r="I422" s="156" t="s">
        <v>1136</v>
      </c>
      <c r="K422" s="157"/>
    </row>
    <row r="423" spans="9:11">
      <c r="I423" s="156" t="s">
        <v>1137</v>
      </c>
      <c r="K423" s="157"/>
    </row>
    <row r="424" spans="9:11">
      <c r="I424" s="156" t="s">
        <v>1138</v>
      </c>
      <c r="K424" s="157"/>
    </row>
    <row r="425" spans="9:11">
      <c r="I425" s="156" t="s">
        <v>1139</v>
      </c>
      <c r="K425" s="157"/>
    </row>
    <row r="426" spans="9:11">
      <c r="I426" s="156" t="s">
        <v>1140</v>
      </c>
      <c r="K426" s="157"/>
    </row>
    <row r="427" spans="9:11">
      <c r="I427" s="156" t="s">
        <v>1141</v>
      </c>
      <c r="K427" s="157"/>
    </row>
    <row r="428" spans="9:11">
      <c r="I428" s="156" t="s">
        <v>1142</v>
      </c>
      <c r="K428" s="157"/>
    </row>
    <row r="429" spans="9:11">
      <c r="I429" s="156" t="s">
        <v>1143</v>
      </c>
      <c r="K429" s="157"/>
    </row>
    <row r="430" spans="9:11">
      <c r="I430" s="156" t="s">
        <v>1144</v>
      </c>
      <c r="K430" s="157"/>
    </row>
    <row r="431" spans="9:11">
      <c r="I431" s="156" t="s">
        <v>1145</v>
      </c>
      <c r="K431" s="157"/>
    </row>
    <row r="432" spans="9:11">
      <c r="I432" s="156" t="s">
        <v>1146</v>
      </c>
      <c r="K432" s="157"/>
    </row>
    <row r="433" spans="9:11">
      <c r="I433" s="156" t="s">
        <v>1147</v>
      </c>
      <c r="K433" s="157"/>
    </row>
    <row r="434" spans="9:11">
      <c r="I434" s="156" t="s">
        <v>1148</v>
      </c>
      <c r="K434" s="157"/>
    </row>
    <row r="435" spans="9:11">
      <c r="I435" s="156" t="s">
        <v>1149</v>
      </c>
      <c r="K435" s="157"/>
    </row>
    <row r="436" spans="9:11">
      <c r="I436" s="156" t="s">
        <v>1150</v>
      </c>
      <c r="K436" s="157"/>
    </row>
    <row r="437" spans="9:11">
      <c r="I437" s="156" t="s">
        <v>1151</v>
      </c>
      <c r="K437" s="157"/>
    </row>
    <row r="438" spans="9:11">
      <c r="I438" s="156" t="s">
        <v>1152</v>
      </c>
      <c r="K438" s="157"/>
    </row>
    <row r="439" spans="9:11">
      <c r="I439" s="156" t="s">
        <v>1153</v>
      </c>
      <c r="K439" s="157"/>
    </row>
    <row r="440" spans="9:11">
      <c r="I440" s="156" t="s">
        <v>1154</v>
      </c>
      <c r="K440" s="157"/>
    </row>
    <row r="441" spans="9:11">
      <c r="I441" s="156" t="s">
        <v>1155</v>
      </c>
      <c r="K441" s="157"/>
    </row>
    <row r="442" spans="9:11">
      <c r="I442" s="156" t="s">
        <v>1156</v>
      </c>
      <c r="K442" s="157"/>
    </row>
    <row r="443" spans="9:11">
      <c r="I443" s="156" t="s">
        <v>1157</v>
      </c>
      <c r="K443" s="157"/>
    </row>
    <row r="444" spans="9:11">
      <c r="I444" s="156" t="s">
        <v>1158</v>
      </c>
      <c r="K444" s="157"/>
    </row>
    <row r="445" spans="9:11">
      <c r="I445" s="156" t="s">
        <v>1159</v>
      </c>
      <c r="K445" s="157"/>
    </row>
    <row r="446" spans="9:11">
      <c r="I446" s="156" t="s">
        <v>1160</v>
      </c>
      <c r="K446" s="157"/>
    </row>
    <row r="447" spans="9:11">
      <c r="I447" s="156" t="s">
        <v>1161</v>
      </c>
      <c r="K447" s="157"/>
    </row>
    <row r="448" spans="9:11">
      <c r="I448" s="156" t="s">
        <v>1162</v>
      </c>
      <c r="K448" s="157"/>
    </row>
    <row r="449" spans="9:11">
      <c r="I449" s="156" t="s">
        <v>1163</v>
      </c>
      <c r="K449" s="157"/>
    </row>
    <row r="450" spans="9:11">
      <c r="I450" s="156" t="s">
        <v>1164</v>
      </c>
      <c r="K450" s="157"/>
    </row>
    <row r="451" spans="9:11">
      <c r="I451" s="156" t="s">
        <v>1165</v>
      </c>
      <c r="K451" s="157"/>
    </row>
    <row r="452" spans="9:11">
      <c r="I452" s="156" t="s">
        <v>1166</v>
      </c>
      <c r="K452" s="157"/>
    </row>
    <row r="453" spans="9:11">
      <c r="I453" s="156" t="s">
        <v>1167</v>
      </c>
      <c r="K453" s="157"/>
    </row>
    <row r="454" spans="9:11">
      <c r="I454" s="156" t="s">
        <v>1168</v>
      </c>
      <c r="K454" s="157"/>
    </row>
    <row r="455" spans="9:11">
      <c r="I455" s="156" t="s">
        <v>1169</v>
      </c>
      <c r="K455" s="157"/>
    </row>
    <row r="456" spans="9:11">
      <c r="I456" s="156" t="s">
        <v>1170</v>
      </c>
      <c r="K456" s="157"/>
    </row>
    <row r="457" spans="9:11">
      <c r="I457" s="156" t="s">
        <v>1171</v>
      </c>
      <c r="K457" s="157"/>
    </row>
    <row r="458" spans="9:11">
      <c r="I458" s="156" t="s">
        <v>1172</v>
      </c>
      <c r="K458" s="157"/>
    </row>
    <row r="459" spans="9:11">
      <c r="I459" s="156" t="s">
        <v>1173</v>
      </c>
      <c r="K459" s="157"/>
    </row>
    <row r="460" spans="9:11">
      <c r="I460" s="156" t="s">
        <v>1174</v>
      </c>
      <c r="K460" s="157"/>
    </row>
    <row r="461" spans="9:11">
      <c r="I461" s="156" t="s">
        <v>1175</v>
      </c>
      <c r="K461" s="157"/>
    </row>
    <row r="462" spans="9:11">
      <c r="I462" s="156" t="s">
        <v>1176</v>
      </c>
      <c r="K462" s="157"/>
    </row>
    <row r="463" spans="9:11">
      <c r="I463" s="156" t="s">
        <v>1177</v>
      </c>
      <c r="K463" s="157"/>
    </row>
    <row r="464" spans="9:11">
      <c r="I464" s="156" t="s">
        <v>1178</v>
      </c>
      <c r="K464" s="157"/>
    </row>
    <row r="465" spans="9:11">
      <c r="I465" s="156" t="s">
        <v>1179</v>
      </c>
      <c r="K465" s="157"/>
    </row>
    <row r="466" spans="9:11">
      <c r="I466" s="156" t="s">
        <v>1180</v>
      </c>
      <c r="K466" s="157"/>
    </row>
    <row r="467" spans="9:11">
      <c r="I467" s="156" t="s">
        <v>1181</v>
      </c>
      <c r="K467" s="157"/>
    </row>
    <row r="468" spans="9:11">
      <c r="I468" s="156" t="s">
        <v>1182</v>
      </c>
      <c r="K468" s="157"/>
    </row>
    <row r="469" spans="9:11">
      <c r="I469" s="156" t="s">
        <v>1183</v>
      </c>
      <c r="K469" s="157"/>
    </row>
    <row r="470" spans="9:11">
      <c r="I470" s="156" t="s">
        <v>1184</v>
      </c>
      <c r="K470" s="157"/>
    </row>
    <row r="471" spans="9:11">
      <c r="I471" s="156" t="s">
        <v>1185</v>
      </c>
      <c r="K471" s="157"/>
    </row>
    <row r="472" spans="9:11">
      <c r="I472" s="156" t="s">
        <v>1186</v>
      </c>
      <c r="K472" s="157"/>
    </row>
    <row r="473" spans="9:11">
      <c r="I473" s="156" t="s">
        <v>1187</v>
      </c>
      <c r="K473" s="157"/>
    </row>
    <row r="474" spans="9:11">
      <c r="I474" s="156" t="s">
        <v>1188</v>
      </c>
      <c r="K474" s="157"/>
    </row>
    <row r="475" spans="9:11">
      <c r="I475" s="156" t="s">
        <v>1189</v>
      </c>
      <c r="K475" s="157"/>
    </row>
    <row r="476" spans="9:11">
      <c r="I476" s="156" t="s">
        <v>1190</v>
      </c>
      <c r="K476" s="157"/>
    </row>
    <row r="477" spans="9:11">
      <c r="I477" s="156" t="s">
        <v>1191</v>
      </c>
      <c r="K477" s="157"/>
    </row>
    <row r="478" spans="9:11">
      <c r="I478" s="156" t="s">
        <v>1192</v>
      </c>
      <c r="K478" s="157"/>
    </row>
    <row r="479" spans="9:11">
      <c r="I479" s="156" t="s">
        <v>1193</v>
      </c>
      <c r="K479" s="157"/>
    </row>
    <row r="480" spans="9:11">
      <c r="I480" s="156" t="s">
        <v>1194</v>
      </c>
      <c r="K480" s="157"/>
    </row>
    <row r="481" spans="9:11">
      <c r="I481" s="156" t="s">
        <v>1195</v>
      </c>
      <c r="K481" s="157"/>
    </row>
    <row r="482" spans="9:11">
      <c r="I482" s="156" t="s">
        <v>1196</v>
      </c>
      <c r="K482" s="157"/>
    </row>
    <row r="483" spans="9:11">
      <c r="I483" s="156" t="s">
        <v>1197</v>
      </c>
      <c r="K483" s="157"/>
    </row>
    <row r="484" spans="9:11">
      <c r="I484" s="156" t="s">
        <v>1198</v>
      </c>
      <c r="K484" s="157"/>
    </row>
    <row r="485" spans="9:11">
      <c r="I485" s="156" t="s">
        <v>1199</v>
      </c>
      <c r="K485" s="157"/>
    </row>
    <row r="486" spans="9:11">
      <c r="I486" s="156" t="s">
        <v>1200</v>
      </c>
      <c r="K486" s="157"/>
    </row>
    <row r="487" spans="9:11">
      <c r="I487" s="156" t="s">
        <v>1201</v>
      </c>
      <c r="K487" s="157"/>
    </row>
    <row r="488" spans="9:11">
      <c r="I488" s="156" t="s">
        <v>1202</v>
      </c>
      <c r="K488" s="157"/>
    </row>
    <row r="489" spans="9:11">
      <c r="I489" s="156" t="s">
        <v>1203</v>
      </c>
      <c r="K489" s="157"/>
    </row>
    <row r="490" spans="9:11">
      <c r="I490" s="156" t="s">
        <v>1204</v>
      </c>
      <c r="K490" s="157"/>
    </row>
    <row r="491" spans="9:11">
      <c r="I491" s="156" t="s">
        <v>1205</v>
      </c>
      <c r="K491" s="157"/>
    </row>
    <row r="492" spans="9:11">
      <c r="I492" s="156" t="s">
        <v>1206</v>
      </c>
      <c r="K492" s="157"/>
    </row>
    <row r="493" spans="9:11">
      <c r="I493" s="156" t="s">
        <v>1207</v>
      </c>
      <c r="K493" s="157"/>
    </row>
    <row r="494" spans="9:11">
      <c r="I494" s="156" t="s">
        <v>1208</v>
      </c>
      <c r="K494" s="157"/>
    </row>
    <row r="495" spans="9:11">
      <c r="I495" s="156" t="s">
        <v>1209</v>
      </c>
      <c r="K495" s="157"/>
    </row>
    <row r="496" spans="9:11">
      <c r="I496" s="156" t="s">
        <v>1210</v>
      </c>
      <c r="K496" s="157"/>
    </row>
    <row r="497" spans="9:11">
      <c r="I497" s="156" t="s">
        <v>1211</v>
      </c>
      <c r="K497" s="157"/>
    </row>
    <row r="498" spans="9:11">
      <c r="I498" s="156" t="s">
        <v>1212</v>
      </c>
      <c r="K498" s="157"/>
    </row>
    <row r="499" spans="9:11">
      <c r="I499" s="156" t="s">
        <v>1213</v>
      </c>
      <c r="K499" s="157"/>
    </row>
    <row r="500" spans="9:11">
      <c r="I500" s="156" t="s">
        <v>1214</v>
      </c>
      <c r="K500" s="157"/>
    </row>
    <row r="501" spans="9:11">
      <c r="I501" s="156" t="s">
        <v>1215</v>
      </c>
      <c r="K501" s="157"/>
    </row>
    <row r="502" spans="9:11">
      <c r="I502" s="156" t="s">
        <v>1216</v>
      </c>
      <c r="K502" s="157"/>
    </row>
    <row r="503" spans="9:11">
      <c r="I503" s="156" t="s">
        <v>1217</v>
      </c>
      <c r="K503" s="157"/>
    </row>
    <row r="504" spans="9:11">
      <c r="I504" s="156" t="s">
        <v>1218</v>
      </c>
      <c r="K504" s="157"/>
    </row>
    <row r="505" spans="9:11">
      <c r="I505" s="156" t="s">
        <v>1219</v>
      </c>
      <c r="K505" s="157"/>
    </row>
    <row r="506" spans="9:11">
      <c r="I506" s="156" t="s">
        <v>1220</v>
      </c>
      <c r="K506" s="157"/>
    </row>
    <row r="507" spans="9:11">
      <c r="I507" s="156" t="s">
        <v>1221</v>
      </c>
      <c r="K507" s="157"/>
    </row>
    <row r="508" spans="9:11">
      <c r="I508" s="156" t="s">
        <v>1222</v>
      </c>
      <c r="K508" s="157"/>
    </row>
    <row r="509" spans="9:11">
      <c r="I509" s="156" t="s">
        <v>1223</v>
      </c>
      <c r="K509" s="157"/>
    </row>
    <row r="510" spans="9:11">
      <c r="I510" s="156" t="s">
        <v>1224</v>
      </c>
      <c r="K510" s="157"/>
    </row>
    <row r="511" spans="9:11">
      <c r="I511" s="156" t="s">
        <v>1225</v>
      </c>
      <c r="K511" s="157"/>
    </row>
    <row r="512" spans="9:11">
      <c r="I512" s="156" t="s">
        <v>1226</v>
      </c>
      <c r="K512" s="157"/>
    </row>
    <row r="513" spans="9:11">
      <c r="I513" s="156" t="s">
        <v>1227</v>
      </c>
      <c r="K513" s="157"/>
    </row>
    <row r="514" spans="9:11">
      <c r="I514" s="156" t="s">
        <v>1228</v>
      </c>
      <c r="K514" s="157"/>
    </row>
    <row r="515" spans="9:11">
      <c r="I515" s="156" t="s">
        <v>1229</v>
      </c>
      <c r="K515" s="157"/>
    </row>
    <row r="516" spans="9:11">
      <c r="I516" s="156" t="s">
        <v>1230</v>
      </c>
      <c r="K516" s="157"/>
    </row>
    <row r="517" spans="9:11">
      <c r="I517" s="156" t="s">
        <v>1231</v>
      </c>
      <c r="K517" s="157"/>
    </row>
    <row r="518" spans="9:11">
      <c r="I518" s="156" t="s">
        <v>1232</v>
      </c>
      <c r="K518" s="157"/>
    </row>
    <row r="519" spans="9:11">
      <c r="I519" s="156" t="s">
        <v>1233</v>
      </c>
      <c r="K519" s="157"/>
    </row>
    <row r="520" spans="9:11">
      <c r="I520" s="156" t="s">
        <v>1234</v>
      </c>
      <c r="K520" s="157"/>
    </row>
    <row r="521" spans="9:11">
      <c r="I521" s="156" t="s">
        <v>1235</v>
      </c>
      <c r="K521" s="157"/>
    </row>
    <row r="522" spans="9:11">
      <c r="I522" s="156" t="s">
        <v>1236</v>
      </c>
      <c r="K522" s="157"/>
    </row>
    <row r="523" spans="9:11">
      <c r="I523" s="156" t="s">
        <v>1237</v>
      </c>
      <c r="K523" s="157"/>
    </row>
    <row r="524" spans="9:11">
      <c r="I524" s="156" t="s">
        <v>1238</v>
      </c>
      <c r="K524" s="157"/>
    </row>
    <row r="525" spans="9:11">
      <c r="I525" s="156" t="s">
        <v>1239</v>
      </c>
      <c r="K525" s="157"/>
    </row>
    <row r="526" spans="9:11">
      <c r="I526" s="156" t="s">
        <v>1240</v>
      </c>
      <c r="K526" s="157"/>
    </row>
    <row r="527" spans="9:11">
      <c r="I527" s="156" t="s">
        <v>1241</v>
      </c>
      <c r="K527" s="157"/>
    </row>
    <row r="528" spans="9:11">
      <c r="I528" s="156" t="s">
        <v>1242</v>
      </c>
      <c r="K528" s="157"/>
    </row>
    <row r="529" spans="9:11">
      <c r="I529" s="156" t="s">
        <v>1243</v>
      </c>
      <c r="K529" s="157"/>
    </row>
    <row r="530" spans="9:11">
      <c r="I530" s="156" t="s">
        <v>1244</v>
      </c>
      <c r="K530" s="157"/>
    </row>
    <row r="531" spans="9:11">
      <c r="I531" s="156" t="s">
        <v>1245</v>
      </c>
      <c r="K531" s="157"/>
    </row>
    <row r="532" spans="9:11">
      <c r="I532" s="156" t="s">
        <v>1246</v>
      </c>
      <c r="K532" s="157"/>
    </row>
    <row r="533" spans="9:11">
      <c r="I533" s="156" t="s">
        <v>1247</v>
      </c>
      <c r="K533" s="157"/>
    </row>
    <row r="534" spans="9:11">
      <c r="I534" s="156" t="s">
        <v>1248</v>
      </c>
      <c r="K534" s="157"/>
    </row>
    <row r="535" spans="9:11">
      <c r="I535" s="156" t="s">
        <v>1249</v>
      </c>
      <c r="K535" s="157"/>
    </row>
    <row r="536" spans="9:11">
      <c r="I536" s="156" t="s">
        <v>1250</v>
      </c>
      <c r="K536" s="157"/>
    </row>
    <row r="537" spans="9:11">
      <c r="I537" s="156" t="s">
        <v>1251</v>
      </c>
      <c r="K537" s="157"/>
    </row>
    <row r="538" spans="9:11">
      <c r="I538" s="156" t="s">
        <v>1252</v>
      </c>
      <c r="K538" s="157"/>
    </row>
    <row r="539" spans="9:11">
      <c r="I539" s="156" t="s">
        <v>1253</v>
      </c>
      <c r="K539" s="157"/>
    </row>
    <row r="540" spans="9:11">
      <c r="I540" s="156" t="s">
        <v>1254</v>
      </c>
      <c r="K540" s="157"/>
    </row>
    <row r="541" spans="9:11">
      <c r="I541" s="156" t="s">
        <v>1255</v>
      </c>
      <c r="K541" s="157"/>
    </row>
    <row r="542" spans="9:11">
      <c r="I542" s="156" t="s">
        <v>1256</v>
      </c>
      <c r="K542" s="157"/>
    </row>
    <row r="543" spans="9:11">
      <c r="I543" s="156" t="s">
        <v>1257</v>
      </c>
      <c r="K543" s="157"/>
    </row>
    <row r="544" spans="9:11">
      <c r="I544" s="156" t="s">
        <v>1258</v>
      </c>
      <c r="K544" s="157"/>
    </row>
    <row r="545" spans="9:11">
      <c r="I545" s="156" t="s">
        <v>1259</v>
      </c>
      <c r="K545" s="157"/>
    </row>
    <row r="546" spans="9:11">
      <c r="I546" s="156" t="s">
        <v>1260</v>
      </c>
      <c r="K546" s="157"/>
    </row>
    <row r="547" spans="9:11">
      <c r="I547" s="156" t="s">
        <v>1261</v>
      </c>
      <c r="K547" s="157"/>
    </row>
    <row r="548" spans="9:11">
      <c r="I548" s="156" t="s">
        <v>1262</v>
      </c>
      <c r="K548" s="157"/>
    </row>
    <row r="549" spans="9:11">
      <c r="I549" s="156" t="s">
        <v>1263</v>
      </c>
      <c r="K549" s="157"/>
    </row>
    <row r="550" spans="9:11">
      <c r="I550" s="156" t="s">
        <v>1264</v>
      </c>
      <c r="K550" s="157"/>
    </row>
    <row r="551" spans="9:11">
      <c r="I551" s="156" t="s">
        <v>1265</v>
      </c>
      <c r="K551" s="157"/>
    </row>
    <row r="552" spans="9:11">
      <c r="I552" s="156" t="s">
        <v>1266</v>
      </c>
      <c r="K552" s="157"/>
    </row>
    <row r="553" spans="9:11">
      <c r="I553" s="156" t="s">
        <v>1267</v>
      </c>
      <c r="K553" s="157"/>
    </row>
    <row r="554" spans="9:11">
      <c r="I554" s="156" t="s">
        <v>1268</v>
      </c>
      <c r="K554" s="157"/>
    </row>
    <row r="555" spans="9:11">
      <c r="I555" s="156" t="s">
        <v>1269</v>
      </c>
      <c r="K555" s="157"/>
    </row>
    <row r="556" spans="9:11">
      <c r="I556" s="156" t="s">
        <v>1270</v>
      </c>
      <c r="K556" s="157"/>
    </row>
    <row r="557" spans="9:11">
      <c r="I557" s="156" t="s">
        <v>1271</v>
      </c>
      <c r="K557" s="157"/>
    </row>
    <row r="558" spans="9:11">
      <c r="I558" s="156" t="s">
        <v>1272</v>
      </c>
      <c r="K558" s="157"/>
    </row>
    <row r="559" spans="9:11">
      <c r="I559" s="156" t="s">
        <v>1273</v>
      </c>
      <c r="K559" s="157"/>
    </row>
    <row r="560" spans="9:11">
      <c r="I560" s="156" t="s">
        <v>1274</v>
      </c>
      <c r="K560" s="157"/>
    </row>
    <row r="561" spans="9:11">
      <c r="I561" s="156" t="s">
        <v>1275</v>
      </c>
      <c r="K561" s="157"/>
    </row>
    <row r="562" spans="9:11">
      <c r="I562" s="156" t="s">
        <v>1276</v>
      </c>
      <c r="K562" s="157"/>
    </row>
    <row r="563" spans="9:11">
      <c r="I563" s="156" t="s">
        <v>1277</v>
      </c>
      <c r="K563" s="157"/>
    </row>
    <row r="564" spans="9:11">
      <c r="I564" s="156" t="s">
        <v>1278</v>
      </c>
      <c r="K564" s="157"/>
    </row>
    <row r="565" spans="9:11">
      <c r="I565" s="156" t="s">
        <v>1279</v>
      </c>
      <c r="K565" s="157"/>
    </row>
    <row r="566" spans="9:11">
      <c r="I566" s="156" t="s">
        <v>1280</v>
      </c>
      <c r="K566" s="157"/>
    </row>
    <row r="567" spans="9:11">
      <c r="I567" s="156" t="s">
        <v>1281</v>
      </c>
      <c r="K567" s="157"/>
    </row>
    <row r="568" spans="9:11">
      <c r="I568" s="156" t="s">
        <v>1282</v>
      </c>
      <c r="K568" s="157"/>
    </row>
    <row r="569" spans="9:11">
      <c r="I569" s="156" t="s">
        <v>1283</v>
      </c>
      <c r="K569" s="157"/>
    </row>
    <row r="570" spans="9:11">
      <c r="I570" s="156" t="s">
        <v>1284</v>
      </c>
      <c r="K570" s="157"/>
    </row>
    <row r="571" spans="9:11">
      <c r="I571" s="156" t="s">
        <v>1285</v>
      </c>
      <c r="K571" s="157"/>
    </row>
    <row r="572" spans="9:11">
      <c r="I572" s="156" t="s">
        <v>1286</v>
      </c>
      <c r="K572" s="157"/>
    </row>
    <row r="573" spans="9:11">
      <c r="I573" s="156" t="s">
        <v>1287</v>
      </c>
      <c r="K573" s="157"/>
    </row>
    <row r="574" spans="9:11">
      <c r="I574" s="156" t="s">
        <v>1288</v>
      </c>
      <c r="K574" s="157"/>
    </row>
    <row r="575" spans="9:11">
      <c r="I575" s="156" t="s">
        <v>1289</v>
      </c>
      <c r="K575" s="157"/>
    </row>
    <row r="576" spans="9:11">
      <c r="I576" s="156" t="s">
        <v>1290</v>
      </c>
      <c r="K576" s="157"/>
    </row>
    <row r="577" spans="9:11">
      <c r="I577" s="156" t="s">
        <v>1291</v>
      </c>
      <c r="K577" s="157"/>
    </row>
    <row r="578" spans="9:11">
      <c r="I578" s="156" t="s">
        <v>1292</v>
      </c>
      <c r="K578" s="157"/>
    </row>
    <row r="579" spans="9:11">
      <c r="I579" s="156" t="s">
        <v>1293</v>
      </c>
      <c r="K579" s="157"/>
    </row>
    <row r="580" spans="9:11">
      <c r="I580" s="156" t="s">
        <v>1294</v>
      </c>
      <c r="K580" s="157"/>
    </row>
    <row r="581" spans="9:11">
      <c r="I581" s="156" t="s">
        <v>1295</v>
      </c>
      <c r="K581" s="157"/>
    </row>
    <row r="582" spans="9:11">
      <c r="I582" s="156" t="s">
        <v>1296</v>
      </c>
      <c r="K582" s="157"/>
    </row>
    <row r="583" spans="9:11">
      <c r="I583" s="156" t="s">
        <v>1297</v>
      </c>
      <c r="K583" s="157"/>
    </row>
    <row r="584" spans="9:11">
      <c r="I584" s="156" t="s">
        <v>1298</v>
      </c>
      <c r="K584" s="157"/>
    </row>
    <row r="585" spans="9:11">
      <c r="I585" s="156" t="s">
        <v>1299</v>
      </c>
      <c r="K585" s="157"/>
    </row>
    <row r="586" spans="9:11">
      <c r="I586" s="156" t="s">
        <v>1300</v>
      </c>
      <c r="K586" s="157"/>
    </row>
    <row r="587" spans="9:11">
      <c r="I587" s="156" t="s">
        <v>1301</v>
      </c>
      <c r="K587" s="157"/>
    </row>
    <row r="588" spans="9:11">
      <c r="I588" s="156" t="s">
        <v>1302</v>
      </c>
      <c r="K588" s="157"/>
    </row>
    <row r="589" spans="9:11">
      <c r="I589" s="156" t="s">
        <v>1303</v>
      </c>
      <c r="K589" s="157"/>
    </row>
    <row r="590" spans="9:11">
      <c r="I590" s="156" t="s">
        <v>1304</v>
      </c>
      <c r="K590" s="157"/>
    </row>
    <row r="591" spans="9:11">
      <c r="I591" s="156" t="s">
        <v>1305</v>
      </c>
      <c r="K591" s="157"/>
    </row>
    <row r="592" spans="9:11">
      <c r="I592" s="156" t="s">
        <v>1306</v>
      </c>
      <c r="K592" s="157"/>
    </row>
    <row r="593" spans="9:11">
      <c r="I593" s="156" t="s">
        <v>1307</v>
      </c>
      <c r="K593" s="157"/>
    </row>
    <row r="594" spans="9:11">
      <c r="I594" s="156" t="s">
        <v>1308</v>
      </c>
      <c r="K594" s="157"/>
    </row>
    <row r="595" spans="9:11">
      <c r="I595" s="156" t="s">
        <v>1309</v>
      </c>
      <c r="K595" s="157"/>
    </row>
    <row r="596" spans="9:11">
      <c r="I596" s="156" t="s">
        <v>1310</v>
      </c>
      <c r="K596" s="157"/>
    </row>
    <row r="597" spans="9:11">
      <c r="I597" s="156" t="s">
        <v>1311</v>
      </c>
      <c r="K597" s="157"/>
    </row>
    <row r="598" spans="9:11">
      <c r="I598" s="156" t="s">
        <v>1312</v>
      </c>
      <c r="K598" s="157"/>
    </row>
    <row r="599" spans="9:11">
      <c r="I599" s="156" t="s">
        <v>1313</v>
      </c>
      <c r="K599" s="157"/>
    </row>
    <row r="600" spans="9:11">
      <c r="I600" s="156" t="s">
        <v>1314</v>
      </c>
      <c r="K600" s="157"/>
    </row>
    <row r="601" spans="9:11">
      <c r="I601" s="156" t="s">
        <v>1315</v>
      </c>
      <c r="K601" s="157"/>
    </row>
    <row r="602" spans="9:11">
      <c r="I602" s="156" t="s">
        <v>1316</v>
      </c>
      <c r="K602" s="157"/>
    </row>
    <row r="603" spans="9:11">
      <c r="I603" s="156" t="s">
        <v>1317</v>
      </c>
      <c r="K603" s="157"/>
    </row>
    <row r="604" spans="9:11">
      <c r="I604" s="156" t="s">
        <v>1318</v>
      </c>
      <c r="K604" s="157"/>
    </row>
    <row r="605" spans="9:11">
      <c r="I605" s="156" t="s">
        <v>1319</v>
      </c>
      <c r="K605" s="157"/>
    </row>
    <row r="606" spans="9:11">
      <c r="I606" s="156" t="s">
        <v>1320</v>
      </c>
      <c r="K606" s="157"/>
    </row>
    <row r="607" spans="9:11">
      <c r="I607" s="156" t="s">
        <v>1321</v>
      </c>
      <c r="K607" s="157"/>
    </row>
    <row r="608" spans="9:11">
      <c r="I608" s="156" t="s">
        <v>1322</v>
      </c>
      <c r="K608" s="157"/>
    </row>
    <row r="609" spans="9:11">
      <c r="I609" s="156" t="s">
        <v>1323</v>
      </c>
      <c r="K609" s="157"/>
    </row>
    <row r="610" spans="9:11">
      <c r="I610" s="156" t="s">
        <v>1324</v>
      </c>
      <c r="K610" s="157"/>
    </row>
    <row r="611" spans="9:11">
      <c r="I611" s="156" t="s">
        <v>1325</v>
      </c>
      <c r="K611" s="157"/>
    </row>
    <row r="612" spans="9:11">
      <c r="I612" s="156" t="s">
        <v>1326</v>
      </c>
      <c r="K612" s="157"/>
    </row>
    <row r="613" spans="9:11">
      <c r="I613" s="156" t="s">
        <v>1327</v>
      </c>
      <c r="K613" s="157"/>
    </row>
    <row r="614" spans="9:11">
      <c r="I614" s="156" t="s">
        <v>1328</v>
      </c>
      <c r="K614" s="157"/>
    </row>
    <row r="615" spans="9:11">
      <c r="I615" s="156" t="s">
        <v>1329</v>
      </c>
      <c r="K615" s="157"/>
    </row>
    <row r="616" spans="9:11">
      <c r="I616" s="156" t="s">
        <v>1330</v>
      </c>
      <c r="K616" s="157"/>
    </row>
    <row r="617" spans="9:11">
      <c r="I617" s="156" t="s">
        <v>1331</v>
      </c>
      <c r="K617" s="157"/>
    </row>
    <row r="618" spans="9:11">
      <c r="I618" s="156" t="s">
        <v>1332</v>
      </c>
      <c r="K618" s="157"/>
    </row>
    <row r="619" spans="9:11">
      <c r="I619" s="156" t="s">
        <v>1333</v>
      </c>
      <c r="K619" s="157"/>
    </row>
    <row r="620" spans="9:11">
      <c r="I620" s="156" t="s">
        <v>1334</v>
      </c>
      <c r="K620" s="157"/>
    </row>
    <row r="621" spans="9:11">
      <c r="I621" s="156" t="s">
        <v>1335</v>
      </c>
      <c r="K621" s="157"/>
    </row>
    <row r="622" spans="9:11">
      <c r="I622" s="156" t="s">
        <v>1336</v>
      </c>
      <c r="K622" s="157"/>
    </row>
    <row r="623" spans="9:11">
      <c r="I623" s="156" t="s">
        <v>1337</v>
      </c>
      <c r="K623" s="157"/>
    </row>
    <row r="624" spans="9:11">
      <c r="I624" s="156" t="s">
        <v>1338</v>
      </c>
      <c r="K624" s="157"/>
    </row>
    <row r="625" spans="9:11">
      <c r="I625" s="156" t="s">
        <v>1339</v>
      </c>
      <c r="K625" s="157"/>
    </row>
    <row r="626" spans="9:11">
      <c r="I626" s="156" t="s">
        <v>1340</v>
      </c>
      <c r="K626" s="157"/>
    </row>
    <row r="627" spans="9:11">
      <c r="I627" s="156" t="s">
        <v>1341</v>
      </c>
      <c r="K627" s="157"/>
    </row>
    <row r="628" spans="9:11">
      <c r="I628" s="156" t="s">
        <v>1342</v>
      </c>
      <c r="K628" s="157"/>
    </row>
    <row r="629" spans="9:11">
      <c r="I629" s="156" t="s">
        <v>1343</v>
      </c>
      <c r="K629" s="157"/>
    </row>
    <row r="630" spans="9:11">
      <c r="I630" s="156" t="s">
        <v>1344</v>
      </c>
      <c r="K630" s="157"/>
    </row>
    <row r="631" spans="9:11">
      <c r="I631" s="156" t="s">
        <v>1345</v>
      </c>
      <c r="K631" s="157"/>
    </row>
    <row r="632" spans="9:11">
      <c r="I632" s="156" t="s">
        <v>1346</v>
      </c>
      <c r="K632" s="157"/>
    </row>
    <row r="633" spans="9:11">
      <c r="I633" s="156" t="s">
        <v>1347</v>
      </c>
      <c r="K633" s="157"/>
    </row>
    <row r="634" spans="9:11">
      <c r="I634" s="156" t="s">
        <v>1348</v>
      </c>
      <c r="K634" s="157"/>
    </row>
    <row r="635" spans="9:11">
      <c r="I635" s="156" t="s">
        <v>1349</v>
      </c>
      <c r="K635" s="157"/>
    </row>
    <row r="636" spans="9:11">
      <c r="I636" s="156" t="s">
        <v>1350</v>
      </c>
      <c r="K636" s="157"/>
    </row>
    <row r="637" spans="9:11">
      <c r="I637" s="156" t="s">
        <v>1351</v>
      </c>
      <c r="K637" s="157"/>
    </row>
    <row r="638" spans="9:11">
      <c r="I638" s="156" t="s">
        <v>1352</v>
      </c>
      <c r="K638" s="157"/>
    </row>
    <row r="639" spans="9:11">
      <c r="I639" s="156" t="s">
        <v>1353</v>
      </c>
      <c r="K639" s="157"/>
    </row>
    <row r="640" spans="9:11">
      <c r="I640" s="156" t="s">
        <v>1354</v>
      </c>
      <c r="K640" s="157"/>
    </row>
    <row r="641" spans="9:11">
      <c r="I641" s="156" t="s">
        <v>1355</v>
      </c>
      <c r="K641" s="157"/>
    </row>
    <row r="642" spans="9:11">
      <c r="I642" s="156" t="s">
        <v>1356</v>
      </c>
      <c r="K642" s="157"/>
    </row>
    <row r="643" spans="9:11">
      <c r="I643" s="156" t="s">
        <v>1357</v>
      </c>
      <c r="K643" s="157"/>
    </row>
    <row r="644" spans="9:11">
      <c r="I644" s="156" t="s">
        <v>1358</v>
      </c>
      <c r="K644" s="157"/>
    </row>
    <row r="645" spans="9:11">
      <c r="I645" s="156" t="s">
        <v>1359</v>
      </c>
      <c r="K645" s="157"/>
    </row>
    <row r="646" spans="9:11">
      <c r="I646" s="156" t="s">
        <v>1360</v>
      </c>
      <c r="K646" s="157"/>
    </row>
    <row r="647" spans="9:11">
      <c r="I647" s="156" t="s">
        <v>1361</v>
      </c>
      <c r="K647" s="157"/>
    </row>
    <row r="648" spans="9:11">
      <c r="I648" s="156" t="s">
        <v>1362</v>
      </c>
      <c r="K648" s="157"/>
    </row>
    <row r="649" spans="9:11">
      <c r="I649" s="156" t="s">
        <v>1363</v>
      </c>
      <c r="K649" s="157"/>
    </row>
    <row r="650" spans="9:11">
      <c r="I650" s="156" t="s">
        <v>1364</v>
      </c>
      <c r="K650" s="157"/>
    </row>
    <row r="651" spans="9:11">
      <c r="I651" s="156" t="s">
        <v>1365</v>
      </c>
      <c r="K651" s="157"/>
    </row>
    <row r="652" spans="9:11">
      <c r="I652" s="156" t="s">
        <v>1366</v>
      </c>
      <c r="K652" s="157"/>
    </row>
    <row r="653" spans="9:11">
      <c r="I653" s="156" t="s">
        <v>1367</v>
      </c>
      <c r="K653" s="157"/>
    </row>
    <row r="654" spans="9:11">
      <c r="I654" s="156" t="s">
        <v>1368</v>
      </c>
      <c r="K654" s="157"/>
    </row>
    <row r="655" spans="9:11">
      <c r="I655" s="156" t="s">
        <v>1369</v>
      </c>
      <c r="K655" s="157"/>
    </row>
    <row r="656" spans="9:11">
      <c r="I656" s="156" t="s">
        <v>1370</v>
      </c>
      <c r="K656" s="157"/>
    </row>
    <row r="657" spans="9:11">
      <c r="I657" s="156" t="s">
        <v>1371</v>
      </c>
      <c r="K657" s="157"/>
    </row>
    <row r="658" spans="9:11">
      <c r="I658" s="156" t="s">
        <v>1372</v>
      </c>
      <c r="K658" s="157"/>
    </row>
    <row r="659" spans="9:11">
      <c r="I659" s="156" t="s">
        <v>1373</v>
      </c>
      <c r="K659" s="157"/>
    </row>
    <row r="660" spans="9:11">
      <c r="I660" s="156" t="s">
        <v>1374</v>
      </c>
      <c r="K660" s="157"/>
    </row>
    <row r="661" spans="9:11">
      <c r="I661" s="156" t="s">
        <v>1375</v>
      </c>
      <c r="K661" s="157"/>
    </row>
    <row r="662" spans="9:11">
      <c r="I662" s="156" t="s">
        <v>1376</v>
      </c>
      <c r="K662" s="157"/>
    </row>
    <row r="663" spans="9:11">
      <c r="I663" s="156" t="s">
        <v>1377</v>
      </c>
      <c r="K663" s="157"/>
    </row>
    <row r="664" spans="9:11">
      <c r="I664" s="156" t="s">
        <v>1378</v>
      </c>
      <c r="K664" s="157"/>
    </row>
    <row r="665" spans="9:11">
      <c r="I665" s="156" t="s">
        <v>1379</v>
      </c>
      <c r="K665" s="157"/>
    </row>
    <row r="666" spans="9:11">
      <c r="I666" s="156" t="s">
        <v>1380</v>
      </c>
      <c r="K666" s="157"/>
    </row>
    <row r="667" spans="9:11">
      <c r="I667" s="156" t="s">
        <v>1381</v>
      </c>
      <c r="K667" s="157"/>
    </row>
    <row r="668" spans="9:11">
      <c r="I668" s="156" t="s">
        <v>1382</v>
      </c>
      <c r="K668" s="157"/>
    </row>
    <row r="669" spans="9:11">
      <c r="I669" s="156" t="s">
        <v>1383</v>
      </c>
      <c r="K669" s="157"/>
    </row>
    <row r="670" spans="9:11">
      <c r="I670" s="156" t="s">
        <v>1384</v>
      </c>
      <c r="K670" s="157"/>
    </row>
    <row r="671" spans="9:11">
      <c r="I671" s="156" t="s">
        <v>1385</v>
      </c>
      <c r="K671" s="157"/>
    </row>
    <row r="672" spans="9:11">
      <c r="I672" s="156" t="s">
        <v>1386</v>
      </c>
      <c r="K672" s="157"/>
    </row>
    <row r="673" spans="9:11">
      <c r="I673" s="156" t="s">
        <v>1387</v>
      </c>
      <c r="K673" s="157"/>
    </row>
    <row r="674" spans="9:11">
      <c r="I674" s="156" t="s">
        <v>1388</v>
      </c>
      <c r="K674" s="157"/>
    </row>
    <row r="675" spans="9:11">
      <c r="I675" s="156" t="s">
        <v>1389</v>
      </c>
      <c r="K675" s="157"/>
    </row>
    <row r="676" spans="9:11">
      <c r="I676" s="156" t="s">
        <v>1390</v>
      </c>
      <c r="K676" s="157"/>
    </row>
    <row r="677" spans="9:11">
      <c r="I677" s="156" t="s">
        <v>1391</v>
      </c>
      <c r="K677" s="157"/>
    </row>
    <row r="678" spans="9:11">
      <c r="I678" s="156" t="s">
        <v>1392</v>
      </c>
      <c r="K678" s="157"/>
    </row>
    <row r="679" spans="9:11">
      <c r="I679" s="156" t="s">
        <v>1393</v>
      </c>
      <c r="K679" s="157"/>
    </row>
    <row r="680" spans="9:11">
      <c r="I680" s="156" t="s">
        <v>1394</v>
      </c>
      <c r="K680" s="157"/>
    </row>
    <row r="681" spans="9:11">
      <c r="I681" s="156" t="s">
        <v>1395</v>
      </c>
      <c r="K681" s="157"/>
    </row>
    <row r="682" spans="9:11">
      <c r="I682" s="156" t="s">
        <v>1396</v>
      </c>
      <c r="K682" s="157"/>
    </row>
    <row r="683" spans="9:11">
      <c r="I683" s="156" t="s">
        <v>1397</v>
      </c>
      <c r="K683" s="157"/>
    </row>
    <row r="684" spans="9:11">
      <c r="I684" s="156" t="s">
        <v>1398</v>
      </c>
      <c r="K684" s="157"/>
    </row>
    <row r="685" spans="9:11">
      <c r="I685" s="156" t="s">
        <v>1399</v>
      </c>
      <c r="K685" s="157"/>
    </row>
    <row r="686" spans="9:11">
      <c r="I686" s="156" t="s">
        <v>1400</v>
      </c>
      <c r="K686" s="157"/>
    </row>
    <row r="687" spans="9:11">
      <c r="I687" s="156" t="s">
        <v>1401</v>
      </c>
      <c r="K687" s="157"/>
    </row>
    <row r="688" spans="9:11">
      <c r="I688" s="156" t="s">
        <v>1402</v>
      </c>
      <c r="K688" s="157"/>
    </row>
    <row r="689" spans="9:11">
      <c r="I689" s="156" t="s">
        <v>1403</v>
      </c>
      <c r="K689" s="157"/>
    </row>
    <row r="690" spans="9:11">
      <c r="I690" s="156" t="s">
        <v>1404</v>
      </c>
      <c r="K690" s="157"/>
    </row>
    <row r="691" spans="9:11">
      <c r="I691" s="156" t="s">
        <v>1405</v>
      </c>
      <c r="K691" s="157"/>
    </row>
    <row r="692" spans="9:11">
      <c r="I692" s="156" t="s">
        <v>1406</v>
      </c>
      <c r="K692" s="157"/>
    </row>
    <row r="693" spans="9:11">
      <c r="I693" s="156" t="s">
        <v>1407</v>
      </c>
      <c r="K693" s="157"/>
    </row>
    <row r="694" spans="9:11">
      <c r="I694" s="156" t="s">
        <v>1408</v>
      </c>
      <c r="K694" s="157"/>
    </row>
    <row r="695" spans="9:11">
      <c r="I695" s="156" t="s">
        <v>1409</v>
      </c>
      <c r="K695" s="157"/>
    </row>
    <row r="696" spans="9:11">
      <c r="I696" s="156" t="s">
        <v>1410</v>
      </c>
      <c r="K696" s="157"/>
    </row>
    <row r="697" spans="9:11">
      <c r="I697" s="156" t="s">
        <v>1411</v>
      </c>
      <c r="K697" s="157"/>
    </row>
    <row r="698" spans="9:11">
      <c r="I698" s="156" t="s">
        <v>1412</v>
      </c>
      <c r="K698" s="157"/>
    </row>
    <row r="699" spans="9:11">
      <c r="I699" s="156" t="s">
        <v>1413</v>
      </c>
      <c r="K699" s="157"/>
    </row>
    <row r="700" spans="9:11">
      <c r="I700" s="156" t="s">
        <v>1414</v>
      </c>
      <c r="K700" s="157"/>
    </row>
    <row r="701" spans="9:11">
      <c r="I701" s="156" t="s">
        <v>1415</v>
      </c>
      <c r="K701" s="157"/>
    </row>
    <row r="702" spans="9:11">
      <c r="I702" s="156" t="s">
        <v>1416</v>
      </c>
      <c r="K702" s="157"/>
    </row>
    <row r="703" spans="9:11">
      <c r="I703" s="156" t="s">
        <v>1417</v>
      </c>
      <c r="K703" s="157"/>
    </row>
    <row r="704" spans="9:11">
      <c r="I704" s="156" t="s">
        <v>1418</v>
      </c>
      <c r="K704" s="157"/>
    </row>
    <row r="705" spans="9:11">
      <c r="I705" s="156" t="s">
        <v>1419</v>
      </c>
      <c r="K705" s="157"/>
    </row>
    <row r="706" spans="9:11">
      <c r="I706" s="156" t="s">
        <v>1420</v>
      </c>
      <c r="K706" s="157"/>
    </row>
    <row r="707" spans="9:11">
      <c r="I707" s="156" t="s">
        <v>1421</v>
      </c>
      <c r="K707" s="157"/>
    </row>
    <row r="708" spans="9:11">
      <c r="I708" s="156" t="s">
        <v>1422</v>
      </c>
      <c r="K708" s="157"/>
    </row>
    <row r="709" spans="9:11">
      <c r="I709" s="156" t="s">
        <v>1423</v>
      </c>
      <c r="K709" s="157"/>
    </row>
    <row r="710" spans="9:11">
      <c r="I710" s="156" t="s">
        <v>1424</v>
      </c>
      <c r="K710" s="157"/>
    </row>
    <row r="711" spans="9:11">
      <c r="I711" s="156" t="s">
        <v>1425</v>
      </c>
      <c r="K711" s="157"/>
    </row>
    <row r="712" spans="9:11">
      <c r="I712" s="156" t="s">
        <v>1426</v>
      </c>
      <c r="K712" s="157"/>
    </row>
    <row r="713" spans="9:11">
      <c r="I713" s="156" t="s">
        <v>1427</v>
      </c>
      <c r="K713" s="157"/>
    </row>
    <row r="714" spans="9:11">
      <c r="I714" s="156" t="s">
        <v>1428</v>
      </c>
      <c r="K714" s="157"/>
    </row>
    <row r="715" spans="9:11">
      <c r="I715" s="156" t="s">
        <v>1429</v>
      </c>
      <c r="K715" s="157"/>
    </row>
    <row r="716" spans="9:11">
      <c r="I716" s="156" t="s">
        <v>1430</v>
      </c>
      <c r="K716" s="157"/>
    </row>
    <row r="717" spans="9:11">
      <c r="I717" s="156" t="s">
        <v>1431</v>
      </c>
      <c r="K717" s="157"/>
    </row>
    <row r="718" spans="9:11">
      <c r="I718" s="156" t="s">
        <v>1432</v>
      </c>
      <c r="K718" s="157"/>
    </row>
    <row r="719" spans="9:11">
      <c r="I719" s="156" t="s">
        <v>1433</v>
      </c>
      <c r="K719" s="157"/>
    </row>
    <row r="720" spans="9:11">
      <c r="I720" s="156" t="s">
        <v>1434</v>
      </c>
      <c r="K720" s="157"/>
    </row>
    <row r="721" spans="9:11">
      <c r="I721" s="156" t="s">
        <v>1435</v>
      </c>
      <c r="K721" s="157"/>
    </row>
    <row r="722" spans="9:11">
      <c r="I722" s="156" t="s">
        <v>1436</v>
      </c>
      <c r="K722" s="157"/>
    </row>
    <row r="723" spans="9:11">
      <c r="I723" s="156" t="s">
        <v>1437</v>
      </c>
      <c r="K723" s="157"/>
    </row>
    <row r="724" spans="9:11">
      <c r="I724" s="156" t="s">
        <v>1438</v>
      </c>
      <c r="K724" s="157"/>
    </row>
    <row r="725" spans="9:11">
      <c r="I725" s="156" t="s">
        <v>1439</v>
      </c>
      <c r="K725" s="157"/>
    </row>
    <row r="726" spans="9:11">
      <c r="I726" s="156" t="s">
        <v>1440</v>
      </c>
      <c r="K726" s="157"/>
    </row>
    <row r="727" spans="9:11">
      <c r="I727" s="156" t="s">
        <v>1441</v>
      </c>
      <c r="K727" s="157"/>
    </row>
    <row r="728" spans="9:11">
      <c r="I728" s="156" t="s">
        <v>1442</v>
      </c>
      <c r="K728" s="157"/>
    </row>
    <row r="729" spans="9:11">
      <c r="I729" s="156" t="s">
        <v>1443</v>
      </c>
      <c r="K729" s="157"/>
    </row>
    <row r="730" spans="9:11">
      <c r="I730" s="156" t="s">
        <v>1444</v>
      </c>
      <c r="K730" s="157"/>
    </row>
    <row r="731" spans="9:11">
      <c r="I731" s="156" t="s">
        <v>1445</v>
      </c>
      <c r="K731" s="157"/>
    </row>
    <row r="732" spans="9:11">
      <c r="I732" s="156" t="s">
        <v>1446</v>
      </c>
      <c r="K732" s="157"/>
    </row>
    <row r="733" spans="9:11">
      <c r="I733" s="156" t="s">
        <v>1447</v>
      </c>
      <c r="K733" s="157"/>
    </row>
    <row r="734" spans="9:11">
      <c r="I734" s="156" t="s">
        <v>1448</v>
      </c>
      <c r="K734" s="157"/>
    </row>
    <row r="735" spans="9:11">
      <c r="I735" s="156" t="s">
        <v>1449</v>
      </c>
      <c r="K735" s="157"/>
    </row>
    <row r="736" spans="9:11">
      <c r="I736" s="156" t="s">
        <v>1450</v>
      </c>
      <c r="K736" s="157"/>
    </row>
    <row r="737" spans="9:11">
      <c r="I737" s="156" t="s">
        <v>1451</v>
      </c>
      <c r="K737" s="157"/>
    </row>
    <row r="738" spans="9:11">
      <c r="I738" s="156" t="s">
        <v>1452</v>
      </c>
      <c r="K738" s="157"/>
    </row>
    <row r="739" spans="9:11">
      <c r="I739" s="156" t="s">
        <v>1453</v>
      </c>
      <c r="K739" s="157"/>
    </row>
    <row r="740" spans="9:11">
      <c r="I740" s="156" t="s">
        <v>1454</v>
      </c>
      <c r="K740" s="157"/>
    </row>
    <row r="741" spans="9:11">
      <c r="I741" s="156" t="s">
        <v>1455</v>
      </c>
      <c r="K741" s="157"/>
    </row>
    <row r="742" spans="9:11">
      <c r="I742" s="156" t="s">
        <v>1456</v>
      </c>
      <c r="K742" s="157"/>
    </row>
    <row r="743" spans="9:11">
      <c r="I743" s="156" t="s">
        <v>1457</v>
      </c>
      <c r="K743" s="157"/>
    </row>
    <row r="744" spans="9:11">
      <c r="I744" s="156" t="s">
        <v>1458</v>
      </c>
      <c r="K744" s="157"/>
    </row>
    <row r="745" spans="9:11">
      <c r="I745" s="156" t="s">
        <v>1459</v>
      </c>
      <c r="K745" s="157"/>
    </row>
    <row r="746" spans="9:11">
      <c r="I746" s="156" t="s">
        <v>1460</v>
      </c>
      <c r="K746" s="157"/>
    </row>
    <row r="747" spans="9:11">
      <c r="I747" s="156" t="s">
        <v>1461</v>
      </c>
      <c r="K747" s="157"/>
    </row>
    <row r="748" spans="9:11">
      <c r="I748" s="156" t="s">
        <v>1462</v>
      </c>
      <c r="K748" s="157"/>
    </row>
    <row r="749" spans="9:11">
      <c r="I749" s="156" t="s">
        <v>1463</v>
      </c>
      <c r="K749" s="157"/>
    </row>
    <row r="750" spans="9:11">
      <c r="I750" s="156" t="s">
        <v>1464</v>
      </c>
      <c r="K750" s="157"/>
    </row>
    <row r="751" spans="9:11">
      <c r="I751" s="156" t="s">
        <v>1465</v>
      </c>
      <c r="K751" s="157"/>
    </row>
    <row r="752" spans="9:11">
      <c r="I752" s="156" t="s">
        <v>1466</v>
      </c>
      <c r="K752" s="157"/>
    </row>
    <row r="753" spans="9:11">
      <c r="I753" s="156" t="s">
        <v>1467</v>
      </c>
      <c r="K753" s="157"/>
    </row>
    <row r="754" spans="9:11">
      <c r="I754" s="156" t="s">
        <v>1468</v>
      </c>
      <c r="K754" s="157"/>
    </row>
    <row r="755" spans="9:11">
      <c r="I755" s="156" t="s">
        <v>1469</v>
      </c>
      <c r="K755" s="157"/>
    </row>
    <row r="756" spans="9:11">
      <c r="I756" s="156" t="s">
        <v>1470</v>
      </c>
      <c r="K756" s="157"/>
    </row>
    <row r="757" spans="9:11">
      <c r="I757" s="156" t="s">
        <v>1471</v>
      </c>
      <c r="K757" s="157"/>
    </row>
    <row r="758" spans="9:11">
      <c r="I758" s="156" t="s">
        <v>1472</v>
      </c>
      <c r="K758" s="157"/>
    </row>
    <row r="759" spans="9:11">
      <c r="I759" s="156" t="s">
        <v>1473</v>
      </c>
      <c r="K759" s="157"/>
    </row>
    <row r="760" spans="9:11">
      <c r="I760" s="156" t="s">
        <v>1474</v>
      </c>
      <c r="K760" s="157"/>
    </row>
    <row r="761" spans="9:11">
      <c r="I761" s="156" t="s">
        <v>1475</v>
      </c>
      <c r="K761" s="157"/>
    </row>
    <row r="762" spans="9:11">
      <c r="I762" s="156" t="s">
        <v>1476</v>
      </c>
      <c r="K762" s="157"/>
    </row>
    <row r="763" spans="9:11">
      <c r="I763" s="156" t="s">
        <v>1477</v>
      </c>
      <c r="K763" s="157"/>
    </row>
    <row r="764" spans="9:11">
      <c r="I764" s="156" t="s">
        <v>1478</v>
      </c>
      <c r="K764" s="157"/>
    </row>
    <row r="765" spans="9:11">
      <c r="I765" s="156" t="s">
        <v>1479</v>
      </c>
      <c r="K765" s="157"/>
    </row>
    <row r="766" spans="9:11">
      <c r="I766" s="156" t="s">
        <v>1480</v>
      </c>
      <c r="K766" s="157"/>
    </row>
    <row r="767" spans="9:11">
      <c r="I767" s="156" t="s">
        <v>1481</v>
      </c>
      <c r="K767" s="157"/>
    </row>
    <row r="768" spans="9:11">
      <c r="I768" s="156" t="s">
        <v>1482</v>
      </c>
      <c r="K768" s="157"/>
    </row>
    <row r="769" spans="9:11">
      <c r="I769" s="156" t="s">
        <v>1483</v>
      </c>
      <c r="K769" s="157"/>
    </row>
    <row r="770" spans="9:11">
      <c r="I770" s="156" t="s">
        <v>1484</v>
      </c>
      <c r="K770" s="157"/>
    </row>
    <row r="771" spans="9:11">
      <c r="I771" s="156" t="s">
        <v>1485</v>
      </c>
      <c r="K771" s="157"/>
    </row>
    <row r="772" spans="9:11">
      <c r="I772" s="156" t="s">
        <v>1486</v>
      </c>
      <c r="K772" s="157"/>
    </row>
    <row r="773" spans="9:11">
      <c r="I773" s="156" t="s">
        <v>1487</v>
      </c>
      <c r="K773" s="157"/>
    </row>
    <row r="774" spans="9:11">
      <c r="I774" s="156" t="s">
        <v>1488</v>
      </c>
      <c r="K774" s="157"/>
    </row>
    <row r="775" spans="9:11">
      <c r="I775" s="156" t="s">
        <v>1489</v>
      </c>
      <c r="K775" s="157"/>
    </row>
    <row r="776" spans="9:11">
      <c r="I776" s="156" t="s">
        <v>1490</v>
      </c>
      <c r="K776" s="157"/>
    </row>
    <row r="777" spans="9:11">
      <c r="I777" s="156" t="s">
        <v>1491</v>
      </c>
      <c r="K777" s="157"/>
    </row>
    <row r="778" spans="9:11">
      <c r="I778" s="156" t="s">
        <v>1492</v>
      </c>
      <c r="K778" s="157"/>
    </row>
    <row r="779" spans="9:11">
      <c r="I779" s="156" t="s">
        <v>1493</v>
      </c>
      <c r="K779" s="157"/>
    </row>
    <row r="780" spans="9:11">
      <c r="I780" s="156" t="s">
        <v>1494</v>
      </c>
      <c r="K780" s="157"/>
    </row>
    <row r="781" spans="9:11">
      <c r="I781" s="156" t="s">
        <v>1495</v>
      </c>
      <c r="K781" s="157"/>
    </row>
    <row r="782" spans="9:11">
      <c r="I782" s="156" t="s">
        <v>1496</v>
      </c>
      <c r="K782" s="157"/>
    </row>
    <row r="783" spans="9:11">
      <c r="I783" s="156" t="s">
        <v>1497</v>
      </c>
      <c r="K783" s="157"/>
    </row>
    <row r="784" spans="9:11">
      <c r="I784" s="156" t="s">
        <v>1498</v>
      </c>
      <c r="K784" s="157"/>
    </row>
    <row r="785" spans="9:11">
      <c r="I785" s="156" t="s">
        <v>1499</v>
      </c>
      <c r="K785" s="157"/>
    </row>
    <row r="786" spans="9:11">
      <c r="I786" s="156" t="s">
        <v>1500</v>
      </c>
      <c r="K786" s="157"/>
    </row>
    <row r="787" spans="9:11">
      <c r="I787" s="156" t="s">
        <v>1501</v>
      </c>
      <c r="K787" s="157"/>
    </row>
    <row r="788" spans="9:11">
      <c r="I788" s="156" t="s">
        <v>1502</v>
      </c>
      <c r="K788" s="157"/>
    </row>
    <row r="789" spans="9:11">
      <c r="I789" s="156" t="s">
        <v>1503</v>
      </c>
      <c r="K789" s="157"/>
    </row>
    <row r="790" spans="9:11">
      <c r="I790" s="156" t="s">
        <v>1504</v>
      </c>
      <c r="K790" s="157"/>
    </row>
    <row r="791" spans="9:11">
      <c r="I791" s="156" t="s">
        <v>1505</v>
      </c>
      <c r="K791" s="157"/>
    </row>
    <row r="792" spans="9:11">
      <c r="I792" s="156" t="s">
        <v>1506</v>
      </c>
      <c r="K792" s="157"/>
    </row>
    <row r="793" spans="9:11">
      <c r="I793" s="156" t="s">
        <v>1507</v>
      </c>
      <c r="K793" s="157"/>
    </row>
    <row r="794" spans="9:11">
      <c r="I794" s="156" t="s">
        <v>1508</v>
      </c>
      <c r="K794" s="157"/>
    </row>
    <row r="795" spans="9:11">
      <c r="I795" s="156" t="s">
        <v>1509</v>
      </c>
      <c r="K795" s="157"/>
    </row>
    <row r="796" spans="9:11">
      <c r="I796" s="156" t="s">
        <v>1510</v>
      </c>
      <c r="K796" s="157"/>
    </row>
    <row r="797" spans="9:11">
      <c r="I797" s="156" t="s">
        <v>1511</v>
      </c>
      <c r="K797" s="157"/>
    </row>
    <row r="798" spans="9:11">
      <c r="I798" s="156" t="s">
        <v>1512</v>
      </c>
      <c r="K798" s="157"/>
    </row>
    <row r="799" spans="9:11">
      <c r="I799" s="156" t="s">
        <v>1513</v>
      </c>
      <c r="K799" s="157"/>
    </row>
    <row r="800" spans="9:11">
      <c r="I800" s="156" t="s">
        <v>1514</v>
      </c>
      <c r="K800" s="157"/>
    </row>
    <row r="801" spans="9:11">
      <c r="I801" s="156" t="s">
        <v>1515</v>
      </c>
      <c r="K801" s="157"/>
    </row>
    <row r="802" spans="9:11">
      <c r="I802" s="156" t="s">
        <v>1516</v>
      </c>
      <c r="K802" s="157"/>
    </row>
    <row r="803" spans="9:11">
      <c r="I803" s="156" t="s">
        <v>1517</v>
      </c>
      <c r="K803" s="157"/>
    </row>
    <row r="804" spans="9:11">
      <c r="I804" s="156" t="s">
        <v>1518</v>
      </c>
      <c r="K804" s="157"/>
    </row>
    <row r="805" spans="9:11">
      <c r="I805" s="156" t="s">
        <v>1519</v>
      </c>
      <c r="K805" s="157"/>
    </row>
    <row r="806" spans="9:11">
      <c r="I806" s="156" t="s">
        <v>1520</v>
      </c>
      <c r="K806" s="157"/>
    </row>
    <row r="807" spans="9:11">
      <c r="I807" s="156" t="s">
        <v>1521</v>
      </c>
      <c r="K807" s="157"/>
    </row>
    <row r="808" spans="9:11">
      <c r="I808" s="156" t="s">
        <v>1522</v>
      </c>
      <c r="K808" s="157"/>
    </row>
    <row r="809" spans="9:11">
      <c r="I809" s="156" t="s">
        <v>1523</v>
      </c>
      <c r="K809" s="157"/>
    </row>
    <row r="810" spans="9:11">
      <c r="I810" s="156" t="s">
        <v>1524</v>
      </c>
      <c r="K810" s="157"/>
    </row>
    <row r="811" spans="9:11">
      <c r="I811" s="156" t="s">
        <v>1525</v>
      </c>
      <c r="K811" s="157"/>
    </row>
    <row r="812" spans="9:11">
      <c r="I812" s="156" t="s">
        <v>1526</v>
      </c>
      <c r="K812" s="157"/>
    </row>
    <row r="813" spans="9:11">
      <c r="I813" s="156" t="s">
        <v>1527</v>
      </c>
      <c r="K813" s="157"/>
    </row>
    <row r="814" spans="9:11">
      <c r="I814" s="156" t="s">
        <v>1528</v>
      </c>
      <c r="K814" s="157"/>
    </row>
    <row r="815" spans="9:11">
      <c r="I815" s="156" t="s">
        <v>1529</v>
      </c>
      <c r="K815" s="157"/>
    </row>
    <row r="816" spans="9:11">
      <c r="I816" s="156" t="s">
        <v>1530</v>
      </c>
      <c r="K816" s="157"/>
    </row>
    <row r="817" spans="9:11">
      <c r="I817" s="156" t="s">
        <v>1531</v>
      </c>
      <c r="K817" s="157"/>
    </row>
    <row r="818" spans="9:11">
      <c r="I818" s="156" t="s">
        <v>1532</v>
      </c>
      <c r="K818" s="157"/>
    </row>
    <row r="819" spans="9:11">
      <c r="I819" s="156" t="s">
        <v>1533</v>
      </c>
      <c r="K819" s="157"/>
    </row>
    <row r="820" spans="9:11">
      <c r="I820" s="156" t="s">
        <v>1534</v>
      </c>
      <c r="K820" s="157"/>
    </row>
    <row r="821" spans="9:11">
      <c r="I821" s="156" t="s">
        <v>1535</v>
      </c>
      <c r="K821" s="157"/>
    </row>
    <row r="822" spans="9:11">
      <c r="I822" s="156" t="s">
        <v>1536</v>
      </c>
      <c r="K822" s="157"/>
    </row>
    <row r="823" spans="9:11">
      <c r="I823" s="156" t="s">
        <v>1537</v>
      </c>
      <c r="K823" s="157"/>
    </row>
    <row r="824" spans="9:11">
      <c r="I824" s="156" t="s">
        <v>1538</v>
      </c>
      <c r="K824" s="157"/>
    </row>
    <row r="825" spans="9:11">
      <c r="I825" s="156" t="s">
        <v>1539</v>
      </c>
      <c r="K825" s="157"/>
    </row>
    <row r="826" spans="9:11">
      <c r="I826" s="156" t="s">
        <v>1540</v>
      </c>
      <c r="K826" s="157"/>
    </row>
    <row r="827" spans="9:11">
      <c r="I827" s="156" t="s">
        <v>1541</v>
      </c>
      <c r="K827" s="157"/>
    </row>
    <row r="828" spans="9:11">
      <c r="I828" s="156" t="s">
        <v>1542</v>
      </c>
      <c r="K828" s="157"/>
    </row>
    <row r="829" spans="9:11">
      <c r="I829" s="156" t="s">
        <v>1543</v>
      </c>
      <c r="K829" s="157"/>
    </row>
    <row r="830" spans="9:11">
      <c r="I830" s="156" t="s">
        <v>1544</v>
      </c>
      <c r="K830" s="157"/>
    </row>
    <row r="831" spans="9:11">
      <c r="I831" s="156" t="s">
        <v>1545</v>
      </c>
      <c r="K831" s="157"/>
    </row>
    <row r="832" spans="9:11">
      <c r="I832" s="156" t="s">
        <v>1546</v>
      </c>
      <c r="K832" s="157"/>
    </row>
    <row r="833" spans="9:11">
      <c r="I833" s="156" t="s">
        <v>1547</v>
      </c>
      <c r="K833" s="157"/>
    </row>
    <row r="834" spans="9:11">
      <c r="I834" s="156" t="s">
        <v>1548</v>
      </c>
      <c r="K834" s="157"/>
    </row>
    <row r="835" spans="9:11">
      <c r="I835" s="156" t="s">
        <v>1549</v>
      </c>
      <c r="K835" s="157"/>
    </row>
    <row r="836" spans="9:11">
      <c r="I836" s="156" t="s">
        <v>1550</v>
      </c>
      <c r="K836" s="157"/>
    </row>
    <row r="837" spans="9:11">
      <c r="I837" s="156" t="s">
        <v>1551</v>
      </c>
      <c r="K837" s="157"/>
    </row>
    <row r="838" spans="9:11">
      <c r="I838" s="156" t="s">
        <v>1552</v>
      </c>
      <c r="K838" s="157"/>
    </row>
    <row r="839" spans="9:11">
      <c r="I839" s="156" t="s">
        <v>1553</v>
      </c>
      <c r="K839" s="157"/>
    </row>
    <row r="840" spans="9:11">
      <c r="I840" s="156" t="s">
        <v>1554</v>
      </c>
      <c r="K840" s="157"/>
    </row>
    <row r="841" spans="9:11">
      <c r="I841" s="156" t="s">
        <v>1555</v>
      </c>
      <c r="K841" s="157"/>
    </row>
    <row r="842" spans="9:11">
      <c r="I842" s="156" t="s">
        <v>1556</v>
      </c>
      <c r="K842" s="157"/>
    </row>
    <row r="843" spans="9:11">
      <c r="I843" s="156" t="s">
        <v>1557</v>
      </c>
      <c r="K843" s="157"/>
    </row>
    <row r="844" spans="9:11">
      <c r="I844" s="156" t="s">
        <v>1558</v>
      </c>
      <c r="K844" s="157"/>
    </row>
    <row r="845" spans="9:11">
      <c r="I845" s="156" t="s">
        <v>1559</v>
      </c>
      <c r="K845" s="157"/>
    </row>
    <row r="846" spans="9:11">
      <c r="I846" s="156" t="s">
        <v>1560</v>
      </c>
      <c r="K846" s="157"/>
    </row>
    <row r="847" spans="9:11">
      <c r="I847" s="156" t="s">
        <v>1561</v>
      </c>
      <c r="K847" s="157"/>
    </row>
    <row r="848" spans="9:11">
      <c r="I848" s="156" t="s">
        <v>1562</v>
      </c>
      <c r="K848" s="157"/>
    </row>
    <row r="849" spans="9:11">
      <c r="I849" s="156" t="s">
        <v>1563</v>
      </c>
      <c r="K849" s="157"/>
    </row>
    <row r="850" spans="9:11">
      <c r="I850" s="156" t="s">
        <v>1564</v>
      </c>
      <c r="K850" s="157"/>
    </row>
    <row r="851" spans="9:11">
      <c r="I851" s="156" t="s">
        <v>1565</v>
      </c>
      <c r="K851" s="157"/>
    </row>
    <row r="852" spans="9:11">
      <c r="I852" s="156" t="s">
        <v>1566</v>
      </c>
      <c r="K852" s="157"/>
    </row>
    <row r="853" spans="9:11">
      <c r="I853" s="156" t="s">
        <v>1567</v>
      </c>
      <c r="K853" s="157"/>
    </row>
    <row r="854" spans="9:11">
      <c r="I854" s="156" t="s">
        <v>1568</v>
      </c>
      <c r="K854" s="157"/>
    </row>
    <row r="855" spans="9:11">
      <c r="I855" s="156" t="s">
        <v>1569</v>
      </c>
      <c r="K855" s="157"/>
    </row>
    <row r="856" spans="9:11">
      <c r="I856" s="156" t="s">
        <v>1570</v>
      </c>
      <c r="K856" s="157"/>
    </row>
    <row r="857" spans="9:11">
      <c r="I857" s="156" t="s">
        <v>1571</v>
      </c>
      <c r="K857" s="157"/>
    </row>
    <row r="858" spans="9:11">
      <c r="I858" s="156" t="s">
        <v>1572</v>
      </c>
      <c r="K858" s="157"/>
    </row>
    <row r="859" spans="9:11">
      <c r="I859" s="156" t="s">
        <v>1573</v>
      </c>
      <c r="K859" s="157"/>
    </row>
    <row r="860" spans="9:11">
      <c r="I860" s="156" t="s">
        <v>1574</v>
      </c>
      <c r="K860" s="157"/>
    </row>
    <row r="861" spans="9:11">
      <c r="I861" s="156" t="s">
        <v>1575</v>
      </c>
      <c r="K861" s="157"/>
    </row>
    <row r="862" spans="9:11">
      <c r="I862" s="156" t="s">
        <v>1576</v>
      </c>
      <c r="K862" s="157"/>
    </row>
    <row r="863" spans="9:11">
      <c r="I863" s="156" t="s">
        <v>1577</v>
      </c>
      <c r="K863" s="157"/>
    </row>
    <row r="864" spans="9:11">
      <c r="I864" s="156" t="s">
        <v>1578</v>
      </c>
      <c r="K864" s="157"/>
    </row>
    <row r="865" spans="9:11">
      <c r="I865" s="156" t="s">
        <v>1579</v>
      </c>
      <c r="K865" s="157"/>
    </row>
    <row r="866" spans="9:11">
      <c r="I866" s="156" t="s">
        <v>1580</v>
      </c>
      <c r="K866" s="157"/>
    </row>
    <row r="867" spans="9:11">
      <c r="I867" s="156" t="s">
        <v>1581</v>
      </c>
      <c r="K867" s="157"/>
    </row>
    <row r="868" spans="9:11">
      <c r="I868" s="156" t="s">
        <v>1582</v>
      </c>
      <c r="K868" s="157"/>
    </row>
    <row r="869" spans="9:11">
      <c r="I869" s="156" t="s">
        <v>1583</v>
      </c>
      <c r="K869" s="157"/>
    </row>
    <row r="870" spans="9:11">
      <c r="I870" s="156" t="s">
        <v>1584</v>
      </c>
      <c r="K870" s="157"/>
    </row>
    <row r="871" spans="9:11">
      <c r="I871" s="156" t="s">
        <v>1585</v>
      </c>
      <c r="K871" s="157"/>
    </row>
    <row r="872" spans="9:11">
      <c r="I872" s="156" t="s">
        <v>1586</v>
      </c>
      <c r="K872" s="157"/>
    </row>
    <row r="873" spans="9:11">
      <c r="I873" s="156" t="s">
        <v>1587</v>
      </c>
      <c r="K873" s="157"/>
    </row>
    <row r="874" spans="9:11">
      <c r="I874" s="156" t="s">
        <v>1588</v>
      </c>
      <c r="K874" s="157"/>
    </row>
    <row r="875" spans="9:11">
      <c r="I875" s="156" t="s">
        <v>1589</v>
      </c>
      <c r="K875" s="157"/>
    </row>
    <row r="876" spans="9:11">
      <c r="I876" s="156" t="s">
        <v>1590</v>
      </c>
      <c r="K876" s="157"/>
    </row>
    <row r="877" spans="9:11">
      <c r="I877" s="156" t="s">
        <v>1591</v>
      </c>
      <c r="K877" s="157"/>
    </row>
    <row r="878" spans="9:11">
      <c r="I878" s="156" t="s">
        <v>1592</v>
      </c>
      <c r="K878" s="157"/>
    </row>
    <row r="879" spans="9:11">
      <c r="I879" s="156" t="s">
        <v>1593</v>
      </c>
      <c r="K879" s="157"/>
    </row>
    <row r="880" spans="9:11">
      <c r="I880" s="156" t="s">
        <v>1594</v>
      </c>
      <c r="K880" s="157"/>
    </row>
    <row r="881" spans="9:11">
      <c r="I881" s="156" t="s">
        <v>1595</v>
      </c>
      <c r="K881" s="157"/>
    </row>
    <row r="882" spans="9:11">
      <c r="I882" s="156" t="s">
        <v>1596</v>
      </c>
      <c r="K882" s="157"/>
    </row>
    <row r="883" spans="9:11">
      <c r="I883" s="156" t="s">
        <v>1597</v>
      </c>
      <c r="K883" s="157"/>
    </row>
    <row r="884" spans="9:11">
      <c r="I884" s="156" t="s">
        <v>1598</v>
      </c>
      <c r="K884" s="157"/>
    </row>
    <row r="885" spans="9:11">
      <c r="I885" s="156" t="s">
        <v>1599</v>
      </c>
      <c r="K885" s="157"/>
    </row>
    <row r="886" spans="9:11">
      <c r="I886" s="156" t="s">
        <v>1600</v>
      </c>
      <c r="K886" s="157"/>
    </row>
    <row r="887" spans="9:11">
      <c r="I887" s="156" t="s">
        <v>1601</v>
      </c>
      <c r="K887" s="157"/>
    </row>
    <row r="888" spans="9:11">
      <c r="I888" s="156" t="s">
        <v>1602</v>
      </c>
      <c r="K888" s="157"/>
    </row>
    <row r="889" spans="9:11">
      <c r="I889" s="156" t="s">
        <v>1603</v>
      </c>
      <c r="K889" s="157"/>
    </row>
    <row r="890" spans="9:11">
      <c r="I890" s="156" t="s">
        <v>1604</v>
      </c>
      <c r="K890" s="157"/>
    </row>
    <row r="891" spans="9:11">
      <c r="I891" s="156" t="s">
        <v>1605</v>
      </c>
      <c r="K891" s="157"/>
    </row>
    <row r="892" spans="9:11">
      <c r="I892" s="156" t="s">
        <v>1606</v>
      </c>
      <c r="K892" s="157"/>
    </row>
    <row r="893" spans="9:11">
      <c r="I893" s="156" t="s">
        <v>1607</v>
      </c>
      <c r="K893" s="157"/>
    </row>
    <row r="894" spans="9:11">
      <c r="I894" s="156" t="s">
        <v>1608</v>
      </c>
      <c r="K894" s="157"/>
    </row>
    <row r="895" spans="9:11">
      <c r="I895" s="156" t="s">
        <v>1609</v>
      </c>
      <c r="K895" s="157"/>
    </row>
    <row r="896" spans="9:11">
      <c r="I896" s="156" t="s">
        <v>1610</v>
      </c>
      <c r="K896" s="157"/>
    </row>
    <row r="897" spans="9:11">
      <c r="I897" s="156" t="s">
        <v>1611</v>
      </c>
      <c r="K897" s="157"/>
    </row>
    <row r="898" spans="9:11">
      <c r="I898" s="156" t="s">
        <v>1612</v>
      </c>
      <c r="K898" s="157"/>
    </row>
    <row r="899" spans="9:11">
      <c r="I899" s="156" t="s">
        <v>1613</v>
      </c>
      <c r="K899" s="157"/>
    </row>
    <row r="900" spans="9:11">
      <c r="I900" s="156" t="s">
        <v>1614</v>
      </c>
      <c r="K900" s="157"/>
    </row>
    <row r="901" spans="9:11">
      <c r="I901" s="156" t="s">
        <v>1615</v>
      </c>
      <c r="K901" s="157"/>
    </row>
    <row r="902" spans="9:11">
      <c r="I902" s="156" t="s">
        <v>1616</v>
      </c>
      <c r="K902" s="157"/>
    </row>
    <row r="903" spans="9:11">
      <c r="I903" s="156" t="s">
        <v>1617</v>
      </c>
      <c r="K903" s="157"/>
    </row>
    <row r="904" spans="9:11">
      <c r="I904" s="156" t="s">
        <v>1618</v>
      </c>
      <c r="K904" s="157"/>
    </row>
    <row r="905" spans="9:11">
      <c r="I905" s="156" t="s">
        <v>1619</v>
      </c>
      <c r="K905" s="157"/>
    </row>
    <row r="906" spans="9:11">
      <c r="I906" s="156" t="s">
        <v>1620</v>
      </c>
      <c r="K906" s="157"/>
    </row>
    <row r="907" spans="9:11">
      <c r="I907" s="156" t="s">
        <v>1621</v>
      </c>
      <c r="K907" s="157"/>
    </row>
    <row r="908" spans="9:11">
      <c r="I908" s="156" t="s">
        <v>1622</v>
      </c>
      <c r="K908" s="157"/>
    </row>
    <row r="909" spans="9:11">
      <c r="I909" s="156" t="s">
        <v>1623</v>
      </c>
      <c r="K909" s="157"/>
    </row>
    <row r="910" spans="9:11">
      <c r="I910" s="156" t="s">
        <v>1624</v>
      </c>
      <c r="K910" s="157"/>
    </row>
    <row r="911" spans="9:11">
      <c r="I911" s="156" t="s">
        <v>1625</v>
      </c>
      <c r="K911" s="157"/>
    </row>
    <row r="912" spans="9:11">
      <c r="I912" s="156" t="s">
        <v>1626</v>
      </c>
      <c r="K912" s="157"/>
    </row>
    <row r="913" spans="9:11">
      <c r="I913" s="156" t="s">
        <v>1627</v>
      </c>
      <c r="K913" s="157"/>
    </row>
    <row r="914" spans="9:11">
      <c r="I914" s="156" t="s">
        <v>1628</v>
      </c>
      <c r="K914" s="157"/>
    </row>
    <row r="915" spans="9:11">
      <c r="I915" s="156" t="s">
        <v>1629</v>
      </c>
      <c r="K915" s="157"/>
    </row>
    <row r="916" spans="9:11">
      <c r="I916" s="156" t="s">
        <v>1630</v>
      </c>
      <c r="K916" s="157"/>
    </row>
    <row r="917" spans="9:11">
      <c r="I917" s="156" t="s">
        <v>1631</v>
      </c>
      <c r="K917" s="157"/>
    </row>
    <row r="918" spans="9:11">
      <c r="I918" s="156" t="s">
        <v>1632</v>
      </c>
      <c r="K918" s="157"/>
    </row>
    <row r="919" spans="9:11">
      <c r="I919" s="156" t="s">
        <v>1633</v>
      </c>
      <c r="K919" s="157"/>
    </row>
    <row r="920" spans="9:11">
      <c r="I920" s="156" t="s">
        <v>1634</v>
      </c>
      <c r="K920" s="157"/>
    </row>
    <row r="921" spans="9:11">
      <c r="I921" s="156" t="s">
        <v>1635</v>
      </c>
      <c r="K921" s="157"/>
    </row>
    <row r="922" spans="9:11">
      <c r="I922" s="156" t="s">
        <v>1636</v>
      </c>
      <c r="K922" s="157"/>
    </row>
    <row r="923" spans="9:11">
      <c r="I923" s="156" t="s">
        <v>1637</v>
      </c>
      <c r="K923" s="157"/>
    </row>
    <row r="924" spans="9:11">
      <c r="I924" s="156" t="s">
        <v>1638</v>
      </c>
      <c r="K924" s="157"/>
    </row>
    <row r="925" spans="9:11">
      <c r="I925" s="156" t="s">
        <v>1639</v>
      </c>
      <c r="K925" s="157"/>
    </row>
    <row r="926" spans="9:11">
      <c r="I926" s="156" t="s">
        <v>1640</v>
      </c>
      <c r="K926" s="157"/>
    </row>
    <row r="927" spans="9:11">
      <c r="I927" s="156" t="s">
        <v>1641</v>
      </c>
      <c r="K927" s="157"/>
    </row>
    <row r="928" spans="9:11">
      <c r="I928" s="156" t="s">
        <v>1642</v>
      </c>
      <c r="K928" s="157"/>
    </row>
    <row r="929" spans="9:11">
      <c r="I929" s="156" t="s">
        <v>1643</v>
      </c>
      <c r="K929" s="157"/>
    </row>
    <row r="930" spans="9:11">
      <c r="I930" s="156" t="s">
        <v>1644</v>
      </c>
      <c r="K930" s="157"/>
    </row>
    <row r="931" spans="9:11">
      <c r="I931" s="156" t="s">
        <v>1645</v>
      </c>
      <c r="K931" s="157"/>
    </row>
    <row r="932" spans="9:11">
      <c r="I932" s="156" t="s">
        <v>1646</v>
      </c>
      <c r="K932" s="157"/>
    </row>
    <row r="933" spans="9:11">
      <c r="I933" s="156" t="s">
        <v>1647</v>
      </c>
      <c r="K933" s="157"/>
    </row>
    <row r="934" spans="9:11">
      <c r="I934" s="156" t="s">
        <v>1648</v>
      </c>
      <c r="K934" s="157"/>
    </row>
    <row r="935" spans="9:11">
      <c r="I935" s="156" t="s">
        <v>1649</v>
      </c>
      <c r="K935" s="157"/>
    </row>
    <row r="936" spans="9:11">
      <c r="I936" s="156" t="s">
        <v>1650</v>
      </c>
      <c r="K936" s="157"/>
    </row>
    <row r="937" spans="9:11">
      <c r="I937" s="156" t="s">
        <v>1651</v>
      </c>
      <c r="K937" s="157"/>
    </row>
    <row r="938" spans="9:11">
      <c r="I938" s="156" t="s">
        <v>1652</v>
      </c>
      <c r="K938" s="157"/>
    </row>
    <row r="939" spans="9:11">
      <c r="I939" s="156" t="s">
        <v>1653</v>
      </c>
      <c r="K939" s="157"/>
    </row>
    <row r="940" spans="9:11">
      <c r="I940" s="156" t="s">
        <v>1654</v>
      </c>
      <c r="K940" s="157"/>
    </row>
    <row r="941" spans="9:11">
      <c r="I941" s="156" t="s">
        <v>1655</v>
      </c>
      <c r="K941" s="157"/>
    </row>
    <row r="942" spans="9:11">
      <c r="I942" s="156" t="s">
        <v>1656</v>
      </c>
      <c r="K942" s="157"/>
    </row>
    <row r="943" spans="9:11">
      <c r="I943" s="156" t="s">
        <v>1657</v>
      </c>
      <c r="K943" s="157"/>
    </row>
    <row r="944" spans="9:11">
      <c r="I944" s="156" t="s">
        <v>1658</v>
      </c>
      <c r="K944" s="157"/>
    </row>
    <row r="945" spans="9:11">
      <c r="I945" s="156" t="s">
        <v>1659</v>
      </c>
      <c r="K945" s="157"/>
    </row>
    <row r="946" spans="9:11">
      <c r="I946" s="156" t="s">
        <v>1660</v>
      </c>
      <c r="K946" s="157"/>
    </row>
    <row r="947" spans="9:11">
      <c r="I947" s="156" t="s">
        <v>1661</v>
      </c>
      <c r="K947" s="157"/>
    </row>
    <row r="948" spans="9:11">
      <c r="I948" s="156" t="s">
        <v>1662</v>
      </c>
      <c r="K948" s="157"/>
    </row>
    <row r="949" spans="9:11">
      <c r="I949" s="156" t="s">
        <v>1663</v>
      </c>
      <c r="K949" s="157"/>
    </row>
    <row r="950" spans="9:11">
      <c r="I950" s="156" t="s">
        <v>1664</v>
      </c>
      <c r="K950" s="157"/>
    </row>
    <row r="951" spans="9:11">
      <c r="I951" s="156" t="s">
        <v>1665</v>
      </c>
      <c r="K951" s="157"/>
    </row>
    <row r="952" spans="9:11">
      <c r="I952" s="156" t="s">
        <v>1666</v>
      </c>
      <c r="K952" s="157"/>
    </row>
    <row r="953" spans="9:11">
      <c r="I953" s="156" t="s">
        <v>1667</v>
      </c>
      <c r="K953" s="157"/>
    </row>
    <row r="954" spans="9:11">
      <c r="I954" s="156" t="s">
        <v>1668</v>
      </c>
      <c r="K954" s="157"/>
    </row>
    <row r="955" spans="9:11">
      <c r="I955" s="156" t="s">
        <v>1669</v>
      </c>
      <c r="K955" s="157"/>
    </row>
    <row r="956" spans="9:11">
      <c r="I956" s="156" t="s">
        <v>1670</v>
      </c>
      <c r="K956" s="157"/>
    </row>
    <row r="957" spans="9:11">
      <c r="I957" s="156" t="s">
        <v>1671</v>
      </c>
      <c r="K957" s="157"/>
    </row>
    <row r="958" spans="9:11">
      <c r="I958" s="156" t="s">
        <v>1672</v>
      </c>
      <c r="K958" s="157"/>
    </row>
    <row r="959" spans="9:11">
      <c r="I959" s="156" t="s">
        <v>1673</v>
      </c>
      <c r="K959" s="157"/>
    </row>
    <row r="960" spans="9:11">
      <c r="I960" s="156" t="s">
        <v>1674</v>
      </c>
      <c r="K960" s="157"/>
    </row>
    <row r="961" spans="9:11">
      <c r="I961" s="156" t="s">
        <v>1675</v>
      </c>
      <c r="K961" s="157"/>
    </row>
    <row r="962" spans="9:11">
      <c r="I962" s="156" t="s">
        <v>1676</v>
      </c>
      <c r="K962" s="157"/>
    </row>
    <row r="963" spans="9:11">
      <c r="I963" s="156" t="s">
        <v>1677</v>
      </c>
      <c r="K963" s="157"/>
    </row>
    <row r="964" spans="9:11">
      <c r="I964" s="156" t="s">
        <v>1678</v>
      </c>
      <c r="K964" s="157"/>
    </row>
    <row r="965" spans="9:11">
      <c r="I965" s="156" t="s">
        <v>1679</v>
      </c>
      <c r="K965" s="157"/>
    </row>
    <row r="966" spans="9:11">
      <c r="I966" s="156" t="s">
        <v>1680</v>
      </c>
      <c r="K966" s="157"/>
    </row>
    <row r="967" spans="9:11">
      <c r="I967" s="156" t="s">
        <v>1681</v>
      </c>
      <c r="K967" s="157"/>
    </row>
    <row r="968" spans="9:11">
      <c r="I968" s="156" t="s">
        <v>1682</v>
      </c>
      <c r="K968" s="157"/>
    </row>
    <row r="969" spans="9:11">
      <c r="I969" s="156" t="s">
        <v>1683</v>
      </c>
      <c r="K969" s="157"/>
    </row>
    <row r="970" spans="9:11">
      <c r="I970" s="156" t="s">
        <v>1684</v>
      </c>
      <c r="K970" s="157"/>
    </row>
    <row r="971" spans="9:11">
      <c r="I971" s="156" t="s">
        <v>1685</v>
      </c>
      <c r="K971" s="157"/>
    </row>
    <row r="972" spans="9:11">
      <c r="I972" s="156" t="s">
        <v>1686</v>
      </c>
      <c r="K972" s="157"/>
    </row>
    <row r="973" spans="9:11">
      <c r="I973" s="156" t="s">
        <v>1687</v>
      </c>
      <c r="K973" s="157"/>
    </row>
    <row r="974" spans="9:11">
      <c r="I974" s="156" t="s">
        <v>1688</v>
      </c>
      <c r="K974" s="157"/>
    </row>
    <row r="975" spans="9:11">
      <c r="I975" s="156" t="s">
        <v>1689</v>
      </c>
      <c r="K975" s="157"/>
    </row>
    <row r="976" spans="9:11">
      <c r="I976" s="156" t="s">
        <v>1690</v>
      </c>
      <c r="K976" s="157"/>
    </row>
    <row r="977" spans="9:11">
      <c r="I977" s="156" t="s">
        <v>1691</v>
      </c>
      <c r="K977" s="157"/>
    </row>
    <row r="978" spans="9:11">
      <c r="I978" s="156" t="s">
        <v>1692</v>
      </c>
      <c r="K978" s="157"/>
    </row>
    <row r="979" spans="9:11">
      <c r="I979" s="156" t="s">
        <v>1693</v>
      </c>
      <c r="K979" s="157"/>
    </row>
    <row r="980" spans="9:11">
      <c r="I980" s="156" t="s">
        <v>1694</v>
      </c>
      <c r="K980" s="157"/>
    </row>
    <row r="981" spans="9:11">
      <c r="I981" s="156" t="s">
        <v>1695</v>
      </c>
      <c r="K981" s="157"/>
    </row>
    <row r="982" spans="9:11">
      <c r="I982" s="156" t="s">
        <v>1696</v>
      </c>
      <c r="K982" s="157"/>
    </row>
    <row r="983" spans="9:11">
      <c r="I983" s="156" t="s">
        <v>1697</v>
      </c>
      <c r="K983" s="157"/>
    </row>
    <row r="984" spans="9:11">
      <c r="I984" s="156" t="s">
        <v>1698</v>
      </c>
      <c r="K984" s="157"/>
    </row>
    <row r="985" spans="9:11">
      <c r="I985" s="156" t="s">
        <v>1699</v>
      </c>
      <c r="K985" s="157"/>
    </row>
    <row r="986" spans="9:11">
      <c r="I986" s="156" t="s">
        <v>1700</v>
      </c>
      <c r="K986" s="157"/>
    </row>
    <row r="987" spans="9:11">
      <c r="I987" s="156" t="s">
        <v>1701</v>
      </c>
      <c r="K987" s="157"/>
    </row>
    <row r="988" spans="9:11">
      <c r="I988" s="156" t="s">
        <v>1702</v>
      </c>
      <c r="K988" s="157"/>
    </row>
    <row r="989" spans="9:11">
      <c r="I989" s="156" t="s">
        <v>1703</v>
      </c>
      <c r="K989" s="157"/>
    </row>
    <row r="990" spans="9:11">
      <c r="I990" s="156" t="s">
        <v>1704</v>
      </c>
      <c r="K990" s="157"/>
    </row>
    <row r="991" spans="9:11">
      <c r="I991" s="156" t="s">
        <v>1705</v>
      </c>
      <c r="K991" s="157"/>
    </row>
    <row r="992" spans="9:11">
      <c r="I992" s="156" t="s">
        <v>1706</v>
      </c>
      <c r="K992" s="157"/>
    </row>
    <row r="993" spans="9:11">
      <c r="I993" s="156" t="s">
        <v>1707</v>
      </c>
      <c r="K993" s="157"/>
    </row>
    <row r="994" spans="9:11">
      <c r="I994" s="156" t="s">
        <v>1708</v>
      </c>
      <c r="K994" s="157"/>
    </row>
    <row r="995" spans="9:11">
      <c r="I995" s="156" t="s">
        <v>1709</v>
      </c>
      <c r="K995" s="157"/>
    </row>
    <row r="996" spans="9:11">
      <c r="I996" s="156" t="s">
        <v>1710</v>
      </c>
      <c r="K996" s="157"/>
    </row>
    <row r="997" spans="9:11">
      <c r="I997" s="156" t="s">
        <v>1711</v>
      </c>
      <c r="K997" s="157"/>
    </row>
    <row r="998" spans="9:11">
      <c r="I998" s="156" t="s">
        <v>1712</v>
      </c>
      <c r="K998" s="157"/>
    </row>
    <row r="999" spans="9:11">
      <c r="I999" s="156" t="s">
        <v>1713</v>
      </c>
      <c r="K999" s="157"/>
    </row>
    <row r="1000" spans="9:11">
      <c r="I1000" s="156" t="s">
        <v>1714</v>
      </c>
      <c r="K1000" s="157"/>
    </row>
    <row r="1001" spans="9:11">
      <c r="I1001" s="156" t="s">
        <v>1715</v>
      </c>
      <c r="K1001" s="157"/>
    </row>
    <row r="1002" spans="9:11">
      <c r="I1002" s="156" t="s">
        <v>1716</v>
      </c>
      <c r="K1002" s="157"/>
    </row>
    <row r="1003" spans="9:11">
      <c r="I1003" s="156" t="s">
        <v>1717</v>
      </c>
      <c r="K1003" s="157"/>
    </row>
    <row r="1004" spans="9:11">
      <c r="I1004" s="156" t="s">
        <v>1718</v>
      </c>
      <c r="K1004" s="157"/>
    </row>
    <row r="1005" spans="9:11">
      <c r="I1005" s="156" t="s">
        <v>1719</v>
      </c>
      <c r="K1005" s="157"/>
    </row>
    <row r="1006" spans="9:11">
      <c r="I1006" s="156" t="s">
        <v>1720</v>
      </c>
      <c r="K1006" s="157"/>
    </row>
    <row r="1007" spans="9:11">
      <c r="I1007" s="156" t="s">
        <v>1721</v>
      </c>
      <c r="K1007" s="157"/>
    </row>
    <row r="1008" spans="9:11">
      <c r="I1008" s="156" t="s">
        <v>1722</v>
      </c>
      <c r="K1008" s="157"/>
    </row>
    <row r="1009" spans="9:11">
      <c r="I1009" s="156" t="s">
        <v>1723</v>
      </c>
      <c r="K1009" s="157"/>
    </row>
    <row r="1010" spans="9:11">
      <c r="I1010" s="156" t="s">
        <v>1724</v>
      </c>
      <c r="K1010" s="157"/>
    </row>
    <row r="1011" spans="9:11">
      <c r="I1011" s="156" t="s">
        <v>1725</v>
      </c>
      <c r="K1011" s="157"/>
    </row>
    <row r="1012" spans="9:11">
      <c r="I1012" s="156" t="s">
        <v>1726</v>
      </c>
      <c r="K1012" s="157"/>
    </row>
    <row r="1013" spans="9:11">
      <c r="I1013" s="156" t="s">
        <v>1727</v>
      </c>
      <c r="K1013" s="157"/>
    </row>
    <row r="1014" spans="9:11">
      <c r="I1014" s="156" t="s">
        <v>1728</v>
      </c>
      <c r="K1014" s="157"/>
    </row>
    <row r="1015" spans="9:11">
      <c r="I1015" s="156" t="s">
        <v>1729</v>
      </c>
      <c r="K1015" s="157"/>
    </row>
    <row r="1016" spans="9:11">
      <c r="I1016" s="156" t="s">
        <v>1730</v>
      </c>
      <c r="K1016" s="157"/>
    </row>
    <row r="1017" spans="9:11">
      <c r="I1017" s="156" t="s">
        <v>1731</v>
      </c>
      <c r="K1017" s="157"/>
    </row>
    <row r="1018" spans="9:11">
      <c r="I1018" s="156" t="s">
        <v>1732</v>
      </c>
      <c r="K1018" s="157"/>
    </row>
    <row r="1019" spans="9:11">
      <c r="I1019" s="156" t="s">
        <v>1733</v>
      </c>
      <c r="K1019" s="157"/>
    </row>
    <row r="1020" spans="9:11">
      <c r="I1020" s="156" t="s">
        <v>1734</v>
      </c>
      <c r="K1020" s="157"/>
    </row>
    <row r="1021" spans="9:11">
      <c r="I1021" s="156" t="s">
        <v>1735</v>
      </c>
      <c r="K1021" s="157"/>
    </row>
    <row r="1022" spans="9:11">
      <c r="I1022" s="156" t="s">
        <v>1736</v>
      </c>
      <c r="K1022" s="157"/>
    </row>
    <row r="1023" spans="9:11">
      <c r="I1023" s="156" t="s">
        <v>1737</v>
      </c>
      <c r="K1023" s="157"/>
    </row>
    <row r="1024" spans="9:11">
      <c r="I1024" s="156" t="s">
        <v>1738</v>
      </c>
      <c r="K1024" s="157"/>
    </row>
    <row r="1025" spans="9:11">
      <c r="I1025" s="156" t="s">
        <v>1739</v>
      </c>
      <c r="K1025" s="157"/>
    </row>
    <row r="1026" spans="9:11">
      <c r="I1026" s="156" t="s">
        <v>1740</v>
      </c>
      <c r="K1026" s="157"/>
    </row>
    <row r="1027" spans="9:11">
      <c r="I1027" s="156" t="s">
        <v>1741</v>
      </c>
      <c r="K1027" s="157"/>
    </row>
    <row r="1028" spans="9:11">
      <c r="I1028" s="156" t="s">
        <v>1742</v>
      </c>
      <c r="K1028" s="157"/>
    </row>
    <row r="1029" spans="9:11">
      <c r="I1029" s="156" t="s">
        <v>1743</v>
      </c>
      <c r="K1029" s="157"/>
    </row>
    <row r="1030" spans="9:11">
      <c r="I1030" s="156" t="s">
        <v>1744</v>
      </c>
      <c r="K1030" s="157"/>
    </row>
    <row r="1031" spans="9:11">
      <c r="I1031" s="156" t="s">
        <v>1745</v>
      </c>
      <c r="K1031" s="157"/>
    </row>
    <row r="1032" spans="9:11">
      <c r="I1032" s="156" t="s">
        <v>1746</v>
      </c>
      <c r="K1032" s="157"/>
    </row>
    <row r="1033" spans="9:11">
      <c r="I1033" s="156" t="s">
        <v>1747</v>
      </c>
      <c r="K1033" s="157"/>
    </row>
    <row r="1034" spans="9:11">
      <c r="I1034" s="156" t="s">
        <v>1748</v>
      </c>
      <c r="K1034" s="157"/>
    </row>
    <row r="1035" spans="9:11">
      <c r="I1035" s="156" t="s">
        <v>1749</v>
      </c>
      <c r="K1035" s="157"/>
    </row>
    <row r="1036" spans="9:11">
      <c r="I1036" s="156" t="s">
        <v>1750</v>
      </c>
      <c r="K1036" s="157"/>
    </row>
    <row r="1037" spans="9:11">
      <c r="I1037" s="156" t="s">
        <v>1751</v>
      </c>
      <c r="K1037" s="157"/>
    </row>
    <row r="1038" spans="9:11">
      <c r="I1038" s="156" t="s">
        <v>1752</v>
      </c>
      <c r="K1038" s="157"/>
    </row>
    <row r="1039" spans="9:11">
      <c r="I1039" s="156" t="s">
        <v>1753</v>
      </c>
      <c r="K1039" s="157"/>
    </row>
    <row r="1040" spans="9:11">
      <c r="I1040" s="156" t="s">
        <v>1754</v>
      </c>
      <c r="K1040" s="157"/>
    </row>
    <row r="1041" spans="9:11">
      <c r="I1041" s="156" t="s">
        <v>1755</v>
      </c>
      <c r="K1041" s="157"/>
    </row>
    <row r="1042" spans="9:11">
      <c r="I1042" s="156" t="s">
        <v>1756</v>
      </c>
      <c r="K1042" s="157"/>
    </row>
    <row r="1043" spans="9:11">
      <c r="I1043" s="156" t="s">
        <v>1757</v>
      </c>
      <c r="K1043" s="157"/>
    </row>
    <row r="1044" spans="9:11">
      <c r="I1044" s="156" t="s">
        <v>1758</v>
      </c>
      <c r="K1044" s="157"/>
    </row>
    <row r="1045" spans="9:11">
      <c r="I1045" s="156" t="s">
        <v>1759</v>
      </c>
      <c r="K1045" s="157"/>
    </row>
    <row r="1046" spans="9:11">
      <c r="I1046" s="156" t="s">
        <v>1760</v>
      </c>
      <c r="K1046" s="157"/>
    </row>
    <row r="1047" spans="9:11">
      <c r="I1047" s="156" t="s">
        <v>1761</v>
      </c>
      <c r="K1047" s="157"/>
    </row>
    <row r="1048" spans="9:11">
      <c r="I1048" s="156" t="s">
        <v>1762</v>
      </c>
      <c r="K1048" s="157"/>
    </row>
    <row r="1049" spans="9:11">
      <c r="I1049" s="156" t="s">
        <v>1763</v>
      </c>
      <c r="K1049" s="157"/>
    </row>
    <row r="1050" spans="9:11">
      <c r="I1050" s="156" t="s">
        <v>1764</v>
      </c>
      <c r="K1050" s="157"/>
    </row>
    <row r="1051" spans="9:11">
      <c r="I1051" s="156" t="s">
        <v>1765</v>
      </c>
      <c r="K1051" s="157"/>
    </row>
    <row r="1052" spans="9:11">
      <c r="I1052" s="156" t="s">
        <v>1766</v>
      </c>
      <c r="K1052" s="157"/>
    </row>
    <row r="1053" spans="9:11">
      <c r="I1053" s="156" t="s">
        <v>1767</v>
      </c>
      <c r="K1053" s="157"/>
    </row>
    <row r="1054" spans="9:11">
      <c r="I1054" s="156" t="s">
        <v>1768</v>
      </c>
      <c r="K1054" s="157"/>
    </row>
    <row r="1055" spans="9:11">
      <c r="I1055" s="156" t="s">
        <v>1769</v>
      </c>
      <c r="K1055" s="157"/>
    </row>
    <row r="1056" spans="9:11">
      <c r="I1056" s="156" t="s">
        <v>1770</v>
      </c>
      <c r="K1056" s="157"/>
    </row>
    <row r="1057" spans="9:11">
      <c r="I1057" s="156" t="s">
        <v>1771</v>
      </c>
      <c r="K1057" s="157"/>
    </row>
    <row r="1058" spans="9:11">
      <c r="I1058" s="156" t="s">
        <v>1772</v>
      </c>
      <c r="K1058" s="157"/>
    </row>
    <row r="1059" spans="9:11">
      <c r="I1059" s="156" t="s">
        <v>1773</v>
      </c>
      <c r="K1059" s="157"/>
    </row>
    <row r="1060" spans="9:11">
      <c r="I1060" s="156" t="s">
        <v>1774</v>
      </c>
      <c r="K1060" s="157"/>
    </row>
    <row r="1061" spans="9:11">
      <c r="I1061" s="156" t="s">
        <v>1775</v>
      </c>
      <c r="K1061" s="157"/>
    </row>
    <row r="1062" spans="9:11">
      <c r="I1062" s="156" t="s">
        <v>1776</v>
      </c>
      <c r="K1062" s="157"/>
    </row>
    <row r="1063" spans="9:11">
      <c r="I1063" s="156" t="s">
        <v>1777</v>
      </c>
      <c r="K1063" s="157"/>
    </row>
    <row r="1064" spans="9:11">
      <c r="I1064" s="156" t="s">
        <v>1778</v>
      </c>
      <c r="K1064" s="157"/>
    </row>
    <row r="1065" spans="9:11">
      <c r="I1065" s="156" t="s">
        <v>1779</v>
      </c>
      <c r="K1065" s="157"/>
    </row>
    <row r="1066" spans="9:11">
      <c r="I1066" s="156" t="s">
        <v>1780</v>
      </c>
      <c r="K1066" s="157"/>
    </row>
    <row r="1067" spans="9:11">
      <c r="I1067" s="156" t="s">
        <v>1781</v>
      </c>
      <c r="K1067" s="157"/>
    </row>
    <row r="1068" spans="9:11">
      <c r="I1068" s="156" t="s">
        <v>1782</v>
      </c>
      <c r="K1068" s="157"/>
    </row>
    <row r="1069" spans="9:11">
      <c r="I1069" s="156" t="s">
        <v>1783</v>
      </c>
      <c r="K1069" s="157"/>
    </row>
    <row r="1070" spans="9:11">
      <c r="I1070" s="156" t="s">
        <v>1784</v>
      </c>
      <c r="K1070" s="157"/>
    </row>
    <row r="1071" spans="9:11">
      <c r="I1071" s="156" t="s">
        <v>1785</v>
      </c>
      <c r="K1071" s="157"/>
    </row>
    <row r="1072" spans="9:11">
      <c r="I1072" s="156" t="s">
        <v>1786</v>
      </c>
      <c r="K1072" s="157"/>
    </row>
    <row r="1073" spans="9:11">
      <c r="I1073" s="156" t="s">
        <v>1787</v>
      </c>
      <c r="K1073" s="157"/>
    </row>
    <row r="1074" spans="9:11">
      <c r="I1074" s="156" t="s">
        <v>1788</v>
      </c>
      <c r="K1074" s="157"/>
    </row>
    <row r="1075" spans="9:11">
      <c r="I1075" s="156" t="s">
        <v>1789</v>
      </c>
      <c r="K1075" s="157"/>
    </row>
    <row r="1076" spans="9:11">
      <c r="I1076" s="156" t="s">
        <v>1790</v>
      </c>
      <c r="K1076" s="157"/>
    </row>
    <row r="1077" spans="9:11">
      <c r="I1077" s="156" t="s">
        <v>1791</v>
      </c>
      <c r="K1077" s="157"/>
    </row>
    <row r="1078" spans="9:11">
      <c r="I1078" s="156" t="s">
        <v>1792</v>
      </c>
      <c r="K1078" s="157"/>
    </row>
    <row r="1079" spans="9:11">
      <c r="I1079" s="156" t="s">
        <v>1793</v>
      </c>
      <c r="K1079" s="157"/>
    </row>
    <row r="1080" spans="9:11">
      <c r="I1080" s="156" t="s">
        <v>1794</v>
      </c>
      <c r="K1080" s="157"/>
    </row>
    <row r="1081" spans="9:11">
      <c r="I1081" s="156" t="s">
        <v>1795</v>
      </c>
      <c r="K1081" s="157"/>
    </row>
    <row r="1082" spans="9:11">
      <c r="I1082" s="156" t="s">
        <v>1796</v>
      </c>
      <c r="K1082" s="157"/>
    </row>
    <row r="1083" spans="9:11">
      <c r="I1083" s="156" t="s">
        <v>1797</v>
      </c>
      <c r="K1083" s="157"/>
    </row>
    <row r="1084" spans="9:11">
      <c r="I1084" s="156" t="s">
        <v>1798</v>
      </c>
      <c r="K1084" s="157"/>
    </row>
    <row r="1085" spans="9:11">
      <c r="I1085" s="156" t="s">
        <v>1799</v>
      </c>
      <c r="K1085" s="157"/>
    </row>
    <row r="1086" spans="9:11">
      <c r="I1086" s="156" t="s">
        <v>1800</v>
      </c>
      <c r="K1086" s="157"/>
    </row>
    <row r="1087" spans="9:11">
      <c r="I1087" s="156" t="s">
        <v>1801</v>
      </c>
      <c r="K1087" s="157"/>
    </row>
    <row r="1088" spans="9:11">
      <c r="I1088" s="156" t="s">
        <v>1802</v>
      </c>
      <c r="K1088" s="157"/>
    </row>
    <row r="1089" spans="9:11">
      <c r="I1089" s="156" t="s">
        <v>1803</v>
      </c>
      <c r="K1089" s="157"/>
    </row>
    <row r="1090" spans="9:11">
      <c r="I1090" s="156" t="s">
        <v>1804</v>
      </c>
      <c r="K1090" s="157"/>
    </row>
    <row r="1091" spans="9:11">
      <c r="I1091" s="156" t="s">
        <v>1805</v>
      </c>
      <c r="K1091" s="157"/>
    </row>
    <row r="1092" spans="9:11">
      <c r="I1092" s="156" t="s">
        <v>1806</v>
      </c>
      <c r="K1092" s="157"/>
    </row>
    <row r="1093" spans="9:11">
      <c r="I1093" s="156" t="s">
        <v>1807</v>
      </c>
      <c r="K1093" s="157"/>
    </row>
    <row r="1094" spans="9:11">
      <c r="I1094" s="156" t="s">
        <v>1808</v>
      </c>
      <c r="K1094" s="157"/>
    </row>
    <row r="1095" spans="9:11">
      <c r="I1095" s="156" t="s">
        <v>1809</v>
      </c>
      <c r="K1095" s="157"/>
    </row>
    <row r="1096" spans="9:11">
      <c r="I1096" s="156" t="s">
        <v>1810</v>
      </c>
      <c r="K1096" s="157"/>
    </row>
    <row r="1097" spans="9:11">
      <c r="I1097" s="156" t="s">
        <v>1811</v>
      </c>
      <c r="K1097" s="157"/>
    </row>
    <row r="1098" spans="9:11">
      <c r="I1098" s="156" t="s">
        <v>1812</v>
      </c>
      <c r="K1098" s="157"/>
    </row>
    <row r="1099" spans="9:11">
      <c r="I1099" s="156" t="s">
        <v>1813</v>
      </c>
      <c r="K1099" s="157"/>
    </row>
    <row r="1100" spans="9:11">
      <c r="I1100" s="156" t="s">
        <v>1814</v>
      </c>
      <c r="K1100" s="157"/>
    </row>
    <row r="1101" spans="9:11">
      <c r="I1101" s="156" t="s">
        <v>1815</v>
      </c>
      <c r="K1101" s="157"/>
    </row>
    <row r="1102" spans="9:11">
      <c r="I1102" s="156" t="s">
        <v>1816</v>
      </c>
      <c r="K1102" s="157"/>
    </row>
    <row r="1103" spans="9:11">
      <c r="I1103" s="156" t="s">
        <v>1817</v>
      </c>
      <c r="K1103" s="157"/>
    </row>
    <row r="1104" spans="9:11">
      <c r="I1104" s="156" t="s">
        <v>1818</v>
      </c>
      <c r="K1104" s="157"/>
    </row>
    <row r="1105" spans="9:11">
      <c r="I1105" s="156" t="s">
        <v>1819</v>
      </c>
      <c r="K1105" s="157"/>
    </row>
    <row r="1106" spans="9:11">
      <c r="I1106" s="156" t="s">
        <v>1820</v>
      </c>
      <c r="K1106" s="157"/>
    </row>
    <row r="1107" spans="9:11">
      <c r="I1107" s="156" t="s">
        <v>1821</v>
      </c>
      <c r="K1107" s="157"/>
    </row>
    <row r="1108" spans="9:11">
      <c r="I1108" s="156" t="s">
        <v>1822</v>
      </c>
      <c r="K1108" s="157"/>
    </row>
    <row r="1109" spans="9:11">
      <c r="I1109" s="156" t="s">
        <v>1823</v>
      </c>
      <c r="K1109" s="157"/>
    </row>
    <row r="1110" spans="9:11">
      <c r="I1110" s="156" t="s">
        <v>1824</v>
      </c>
      <c r="K1110" s="157"/>
    </row>
    <row r="1111" spans="9:11">
      <c r="I1111" s="156" t="s">
        <v>1825</v>
      </c>
      <c r="K1111" s="157"/>
    </row>
    <row r="1112" spans="9:11">
      <c r="I1112" s="156" t="s">
        <v>1826</v>
      </c>
      <c r="K1112" s="157"/>
    </row>
    <row r="1113" spans="9:11">
      <c r="I1113" s="156" t="s">
        <v>1827</v>
      </c>
      <c r="K1113" s="157"/>
    </row>
    <row r="1114" spans="9:11">
      <c r="I1114" s="156" t="s">
        <v>1828</v>
      </c>
      <c r="K1114" s="157"/>
    </row>
    <row r="1115" spans="9:11">
      <c r="I1115" s="156" t="s">
        <v>1829</v>
      </c>
      <c r="K1115" s="157"/>
    </row>
    <row r="1116" spans="9:11">
      <c r="I1116" s="156" t="s">
        <v>1830</v>
      </c>
      <c r="K1116" s="157"/>
    </row>
    <row r="1117" spans="9:11">
      <c r="I1117" s="156" t="s">
        <v>1831</v>
      </c>
      <c r="K1117" s="157"/>
    </row>
    <row r="1118" spans="9:11">
      <c r="I1118" s="156" t="s">
        <v>1832</v>
      </c>
      <c r="K1118" s="157"/>
    </row>
    <row r="1119" spans="9:11">
      <c r="I1119" s="156" t="s">
        <v>1833</v>
      </c>
      <c r="K1119" s="157"/>
    </row>
    <row r="1120" spans="9:11">
      <c r="I1120" s="156" t="s">
        <v>1834</v>
      </c>
      <c r="K1120" s="157"/>
    </row>
    <row r="1121" spans="9:11">
      <c r="I1121" s="156" t="s">
        <v>1835</v>
      </c>
      <c r="K1121" s="157"/>
    </row>
    <row r="1122" spans="9:11">
      <c r="I1122" s="156" t="s">
        <v>1836</v>
      </c>
      <c r="K1122" s="157"/>
    </row>
    <row r="1123" spans="9:11">
      <c r="I1123" s="156" t="s">
        <v>1837</v>
      </c>
      <c r="K1123" s="157"/>
    </row>
    <row r="1124" spans="9:11">
      <c r="I1124" s="156" t="s">
        <v>1838</v>
      </c>
      <c r="K1124" s="157"/>
    </row>
    <row r="1125" spans="9:11">
      <c r="I1125" s="156" t="s">
        <v>1839</v>
      </c>
      <c r="K1125" s="157"/>
    </row>
    <row r="1126" spans="9:11">
      <c r="I1126" s="156" t="s">
        <v>1840</v>
      </c>
      <c r="K1126" s="157"/>
    </row>
    <row r="1127" spans="9:11">
      <c r="I1127" s="156" t="s">
        <v>1841</v>
      </c>
      <c r="K1127" s="157"/>
    </row>
    <row r="1128" spans="9:11">
      <c r="I1128" s="156" t="s">
        <v>1842</v>
      </c>
      <c r="K1128" s="157"/>
    </row>
    <row r="1129" spans="9:11">
      <c r="I1129" s="156" t="s">
        <v>1843</v>
      </c>
      <c r="K1129" s="157"/>
    </row>
    <row r="1130" spans="9:11">
      <c r="I1130" s="156" t="s">
        <v>1844</v>
      </c>
      <c r="K1130" s="157"/>
    </row>
    <row r="1131" spans="9:11">
      <c r="I1131" s="156" t="s">
        <v>1845</v>
      </c>
      <c r="K1131" s="157"/>
    </row>
    <row r="1132" spans="9:11">
      <c r="I1132" s="156" t="s">
        <v>1846</v>
      </c>
      <c r="K1132" s="157"/>
    </row>
    <row r="1133" spans="9:11">
      <c r="I1133" s="156" t="s">
        <v>1847</v>
      </c>
      <c r="K1133" s="157"/>
    </row>
    <row r="1134" spans="9:11">
      <c r="I1134" s="156" t="s">
        <v>1848</v>
      </c>
      <c r="K1134" s="157"/>
    </row>
    <row r="1135" spans="9:11">
      <c r="I1135" s="156" t="s">
        <v>1849</v>
      </c>
      <c r="K1135" s="157"/>
    </row>
    <row r="1136" spans="9:11">
      <c r="I1136" s="156" t="s">
        <v>1850</v>
      </c>
      <c r="K1136" s="157"/>
    </row>
    <row r="1137" spans="9:11">
      <c r="I1137" s="156" t="s">
        <v>1851</v>
      </c>
      <c r="K1137" s="157"/>
    </row>
    <row r="1138" spans="9:11">
      <c r="I1138" s="156" t="s">
        <v>1852</v>
      </c>
      <c r="K1138" s="157"/>
    </row>
    <row r="1139" spans="9:11">
      <c r="I1139" s="156" t="s">
        <v>1853</v>
      </c>
      <c r="K1139" s="157"/>
    </row>
    <row r="1140" spans="9:11">
      <c r="I1140" s="156" t="s">
        <v>1854</v>
      </c>
      <c r="K1140" s="157"/>
    </row>
    <row r="1141" spans="9:11">
      <c r="I1141" s="156" t="s">
        <v>1855</v>
      </c>
      <c r="K1141" s="157"/>
    </row>
    <row r="1142" spans="9:11">
      <c r="I1142" s="156" t="s">
        <v>1856</v>
      </c>
      <c r="K1142" s="157"/>
    </row>
    <row r="1143" spans="9:11">
      <c r="I1143" s="156" t="s">
        <v>1857</v>
      </c>
      <c r="K1143" s="157"/>
    </row>
    <row r="1144" spans="9:11">
      <c r="I1144" s="156" t="s">
        <v>1858</v>
      </c>
      <c r="K1144" s="157"/>
    </row>
    <row r="1145" spans="9:11">
      <c r="I1145" s="156" t="s">
        <v>1859</v>
      </c>
      <c r="K1145" s="157"/>
    </row>
    <row r="1146" spans="9:11">
      <c r="I1146" s="156" t="s">
        <v>1860</v>
      </c>
      <c r="K1146" s="157"/>
    </row>
    <row r="1147" spans="9:11">
      <c r="I1147" s="156" t="s">
        <v>1861</v>
      </c>
      <c r="K1147" s="157"/>
    </row>
    <row r="1148" spans="9:11">
      <c r="I1148" s="156" t="s">
        <v>1862</v>
      </c>
      <c r="K1148" s="157"/>
    </row>
    <row r="1149" spans="9:11">
      <c r="I1149" s="156" t="s">
        <v>1863</v>
      </c>
      <c r="K1149" s="157"/>
    </row>
    <row r="1150" spans="9:11">
      <c r="I1150" s="156" t="s">
        <v>1864</v>
      </c>
      <c r="K1150" s="157"/>
    </row>
    <row r="1151" spans="9:11">
      <c r="I1151" s="156" t="s">
        <v>1865</v>
      </c>
      <c r="K1151" s="157"/>
    </row>
    <row r="1152" spans="9:11">
      <c r="I1152" s="156" t="s">
        <v>1866</v>
      </c>
      <c r="K1152" s="157"/>
    </row>
    <row r="1153" spans="9:11">
      <c r="I1153" s="156" t="s">
        <v>1867</v>
      </c>
      <c r="K1153" s="157"/>
    </row>
    <row r="1154" spans="9:11">
      <c r="I1154" s="156" t="s">
        <v>1868</v>
      </c>
      <c r="K1154" s="157"/>
    </row>
    <row r="1155" spans="9:11">
      <c r="I1155" s="156" t="s">
        <v>1869</v>
      </c>
      <c r="K1155" s="157"/>
    </row>
    <row r="1156" spans="9:11">
      <c r="I1156" s="156" t="s">
        <v>1870</v>
      </c>
      <c r="K1156" s="157"/>
    </row>
    <row r="1157" spans="9:11">
      <c r="I1157" s="156" t="s">
        <v>1871</v>
      </c>
      <c r="K1157" s="157"/>
    </row>
    <row r="1158" spans="9:11">
      <c r="I1158" s="156" t="s">
        <v>1872</v>
      </c>
      <c r="K1158" s="157"/>
    </row>
    <row r="1159" spans="9:11">
      <c r="I1159" s="156" t="s">
        <v>1873</v>
      </c>
      <c r="K1159" s="157"/>
    </row>
    <row r="1160" spans="9:11">
      <c r="I1160" s="156" t="s">
        <v>1874</v>
      </c>
      <c r="K1160" s="157"/>
    </row>
    <row r="1161" spans="9:11">
      <c r="I1161" s="156" t="s">
        <v>1875</v>
      </c>
      <c r="K1161" s="157"/>
    </row>
    <row r="1162" spans="9:11">
      <c r="I1162" s="156" t="s">
        <v>1876</v>
      </c>
      <c r="K1162" s="157"/>
    </row>
    <row r="1163" spans="9:11">
      <c r="I1163" s="156" t="s">
        <v>1877</v>
      </c>
      <c r="K1163" s="157"/>
    </row>
    <row r="1164" spans="9:11">
      <c r="I1164" s="156" t="s">
        <v>1878</v>
      </c>
      <c r="K1164" s="157"/>
    </row>
    <row r="1165" spans="9:11">
      <c r="I1165" s="156" t="s">
        <v>1879</v>
      </c>
      <c r="K1165" s="157"/>
    </row>
    <row r="1166" spans="9:11">
      <c r="I1166" s="156" t="s">
        <v>1880</v>
      </c>
      <c r="K1166" s="157"/>
    </row>
    <row r="1167" spans="9:11">
      <c r="I1167" s="156" t="s">
        <v>1881</v>
      </c>
      <c r="K1167" s="157"/>
    </row>
    <row r="1168" spans="9:11">
      <c r="I1168" s="156" t="s">
        <v>1882</v>
      </c>
      <c r="K1168" s="157"/>
    </row>
    <row r="1169" spans="9:11">
      <c r="I1169" s="156" t="s">
        <v>1883</v>
      </c>
      <c r="K1169" s="157"/>
    </row>
    <row r="1170" spans="9:11">
      <c r="I1170" s="156" t="s">
        <v>1884</v>
      </c>
      <c r="K1170" s="157"/>
    </row>
    <row r="1171" spans="9:11">
      <c r="I1171" s="156" t="s">
        <v>1885</v>
      </c>
      <c r="K1171" s="157"/>
    </row>
    <row r="1172" spans="9:11">
      <c r="I1172" s="156" t="s">
        <v>1886</v>
      </c>
      <c r="K1172" s="157"/>
    </row>
    <row r="1173" spans="9:11">
      <c r="I1173" s="156" t="s">
        <v>1887</v>
      </c>
      <c r="K1173" s="157"/>
    </row>
    <row r="1174" spans="9:11">
      <c r="I1174" s="156" t="s">
        <v>1888</v>
      </c>
      <c r="K1174" s="157"/>
    </row>
    <row r="1175" spans="9:11">
      <c r="I1175" s="156" t="s">
        <v>1889</v>
      </c>
      <c r="K1175" s="157"/>
    </row>
    <row r="1176" spans="9:11">
      <c r="I1176" s="156" t="s">
        <v>1890</v>
      </c>
      <c r="K1176" s="157"/>
    </row>
    <row r="1177" spans="9:11">
      <c r="I1177" s="156" t="s">
        <v>1891</v>
      </c>
      <c r="K1177" s="157"/>
    </row>
    <row r="1178" spans="9:11">
      <c r="I1178" s="156" t="s">
        <v>1892</v>
      </c>
      <c r="K1178" s="157"/>
    </row>
    <row r="1179" spans="9:11">
      <c r="I1179" s="156" t="s">
        <v>1893</v>
      </c>
      <c r="K1179" s="157"/>
    </row>
    <row r="1180" spans="9:11">
      <c r="I1180" s="156" t="s">
        <v>1894</v>
      </c>
      <c r="K1180" s="157"/>
    </row>
    <row r="1181" spans="9:11">
      <c r="I1181" s="156" t="s">
        <v>1895</v>
      </c>
      <c r="K1181" s="157"/>
    </row>
    <row r="1182" spans="9:11">
      <c r="I1182" s="156" t="s">
        <v>1896</v>
      </c>
      <c r="K1182" s="157"/>
    </row>
    <row r="1183" spans="9:11">
      <c r="I1183" s="156" t="s">
        <v>1897</v>
      </c>
      <c r="K1183" s="157"/>
    </row>
    <row r="1184" spans="9:11">
      <c r="I1184" s="156" t="s">
        <v>1898</v>
      </c>
      <c r="K1184" s="157"/>
    </row>
    <row r="1185" spans="9:11">
      <c r="I1185" s="156" t="s">
        <v>1899</v>
      </c>
      <c r="K1185" s="157"/>
    </row>
    <row r="1186" spans="9:11">
      <c r="I1186" s="156" t="s">
        <v>1900</v>
      </c>
      <c r="K1186" s="157"/>
    </row>
    <row r="1187" spans="9:11">
      <c r="I1187" s="156" t="s">
        <v>1901</v>
      </c>
      <c r="K1187" s="157"/>
    </row>
    <row r="1188" spans="9:11">
      <c r="I1188" s="156" t="s">
        <v>1902</v>
      </c>
      <c r="K1188" s="157"/>
    </row>
    <row r="1189" spans="9:11">
      <c r="I1189" s="156" t="s">
        <v>1903</v>
      </c>
      <c r="K1189" s="157"/>
    </row>
    <row r="1190" spans="9:11">
      <c r="I1190" s="156" t="s">
        <v>1904</v>
      </c>
      <c r="K1190" s="157"/>
    </row>
    <row r="1191" spans="9:11">
      <c r="I1191" s="156" t="s">
        <v>1905</v>
      </c>
      <c r="K1191" s="157"/>
    </row>
    <row r="1192" spans="9:11">
      <c r="I1192" s="156" t="s">
        <v>1906</v>
      </c>
      <c r="K1192" s="157"/>
    </row>
    <row r="1193" spans="9:11">
      <c r="I1193" s="156" t="s">
        <v>1907</v>
      </c>
      <c r="K1193" s="157"/>
    </row>
    <row r="1194" spans="9:11">
      <c r="I1194" s="156" t="s">
        <v>1908</v>
      </c>
      <c r="K1194" s="157"/>
    </row>
    <row r="1195" spans="9:11">
      <c r="I1195" s="156" t="s">
        <v>1909</v>
      </c>
      <c r="K1195" s="157"/>
    </row>
    <row r="1196" spans="9:11">
      <c r="I1196" s="156" t="s">
        <v>1910</v>
      </c>
      <c r="K1196" s="157"/>
    </row>
    <row r="1197" spans="9:11">
      <c r="I1197" s="156" t="s">
        <v>1911</v>
      </c>
      <c r="K1197" s="157"/>
    </row>
    <row r="1198" spans="9:11">
      <c r="I1198" s="156" t="s">
        <v>1912</v>
      </c>
      <c r="K1198" s="157"/>
    </row>
    <row r="1199" spans="9:11">
      <c r="I1199" s="156" t="s">
        <v>1913</v>
      </c>
      <c r="K1199" s="157"/>
    </row>
    <row r="1200" spans="9:11">
      <c r="I1200" s="156" t="s">
        <v>1914</v>
      </c>
      <c r="K1200" s="157"/>
    </row>
    <row r="1201" spans="9:11">
      <c r="I1201" s="156" t="s">
        <v>1915</v>
      </c>
      <c r="K1201" s="157"/>
    </row>
    <row r="1202" spans="9:11">
      <c r="I1202" s="156" t="s">
        <v>1916</v>
      </c>
      <c r="K1202" s="157"/>
    </row>
    <row r="1203" spans="9:11">
      <c r="I1203" s="156" t="s">
        <v>1917</v>
      </c>
      <c r="K1203" s="157"/>
    </row>
    <row r="1204" spans="9:11">
      <c r="I1204" s="156" t="s">
        <v>1918</v>
      </c>
      <c r="K1204" s="157"/>
    </row>
    <row r="1205" spans="9:11">
      <c r="I1205" s="156" t="s">
        <v>1919</v>
      </c>
      <c r="K1205" s="157"/>
    </row>
    <row r="1206" spans="9:11">
      <c r="I1206" s="156" t="s">
        <v>1920</v>
      </c>
      <c r="K1206" s="157"/>
    </row>
    <row r="1207" spans="9:11">
      <c r="I1207" s="156" t="s">
        <v>1921</v>
      </c>
      <c r="K1207" s="157"/>
    </row>
    <row r="1208" spans="9:11">
      <c r="I1208" s="156" t="s">
        <v>1922</v>
      </c>
      <c r="K1208" s="157"/>
    </row>
    <row r="1209" spans="9:11">
      <c r="I1209" s="156" t="s">
        <v>1923</v>
      </c>
      <c r="K1209" s="157"/>
    </row>
    <row r="1210" spans="9:11">
      <c r="I1210" s="156" t="s">
        <v>1924</v>
      </c>
      <c r="K1210" s="157"/>
    </row>
    <row r="1211" spans="9:11">
      <c r="I1211" s="156" t="s">
        <v>1925</v>
      </c>
      <c r="K1211" s="157"/>
    </row>
    <row r="1212" spans="9:11">
      <c r="I1212" s="156" t="s">
        <v>1926</v>
      </c>
      <c r="K1212" s="157"/>
    </row>
    <row r="1213" spans="9:11">
      <c r="I1213" s="156" t="s">
        <v>1927</v>
      </c>
      <c r="K1213" s="157"/>
    </row>
    <row r="1214" spans="9:11">
      <c r="I1214" s="156" t="s">
        <v>1928</v>
      </c>
      <c r="K1214" s="157"/>
    </row>
    <row r="1215" spans="9:11">
      <c r="I1215" s="156" t="s">
        <v>1929</v>
      </c>
      <c r="K1215" s="157"/>
    </row>
    <row r="1216" spans="9:11">
      <c r="I1216" s="156" t="s">
        <v>1930</v>
      </c>
      <c r="K1216" s="157"/>
    </row>
    <row r="1217" spans="9:11">
      <c r="I1217" s="156" t="s">
        <v>1931</v>
      </c>
      <c r="K1217" s="157"/>
    </row>
    <row r="1218" spans="9:11">
      <c r="I1218" s="156" t="s">
        <v>1932</v>
      </c>
      <c r="K1218" s="157"/>
    </row>
    <row r="1219" spans="9:11">
      <c r="I1219" s="156" t="s">
        <v>1933</v>
      </c>
      <c r="K1219" s="157"/>
    </row>
    <row r="1220" spans="9:11">
      <c r="I1220" s="156" t="s">
        <v>1934</v>
      </c>
      <c r="K1220" s="157"/>
    </row>
    <row r="1221" spans="9:11">
      <c r="I1221" s="156" t="s">
        <v>1935</v>
      </c>
      <c r="K1221" s="157"/>
    </row>
    <row r="1222" spans="9:11">
      <c r="I1222" s="156" t="s">
        <v>1936</v>
      </c>
      <c r="K1222" s="157"/>
    </row>
    <row r="1223" spans="9:11">
      <c r="I1223" s="156" t="s">
        <v>1937</v>
      </c>
      <c r="K1223" s="157"/>
    </row>
    <row r="1224" spans="9:11">
      <c r="I1224" s="156" t="s">
        <v>1938</v>
      </c>
      <c r="K1224" s="157"/>
    </row>
    <row r="1225" spans="9:11">
      <c r="I1225" s="156" t="s">
        <v>1939</v>
      </c>
      <c r="K1225" s="157"/>
    </row>
    <row r="1226" spans="9:11">
      <c r="I1226" s="156" t="s">
        <v>1940</v>
      </c>
      <c r="K1226" s="157"/>
    </row>
    <row r="1227" spans="9:11">
      <c r="I1227" s="156" t="s">
        <v>1941</v>
      </c>
      <c r="K1227" s="157"/>
    </row>
    <row r="1228" spans="9:11">
      <c r="I1228" s="156" t="s">
        <v>1942</v>
      </c>
      <c r="K1228" s="157"/>
    </row>
    <row r="1229" spans="9:11">
      <c r="I1229" s="156" t="s">
        <v>1943</v>
      </c>
      <c r="K1229" s="157"/>
    </row>
    <row r="1230" spans="9:11">
      <c r="I1230" s="156" t="s">
        <v>1944</v>
      </c>
      <c r="K1230" s="157"/>
    </row>
    <row r="1231" spans="9:11">
      <c r="I1231" s="156" t="s">
        <v>1945</v>
      </c>
      <c r="K1231" s="157"/>
    </row>
    <row r="1232" spans="9:11">
      <c r="I1232" s="156" t="s">
        <v>1946</v>
      </c>
      <c r="K1232" s="157"/>
    </row>
    <row r="1233" spans="9:11">
      <c r="I1233" s="156" t="s">
        <v>1947</v>
      </c>
      <c r="K1233" s="157"/>
    </row>
    <row r="1234" spans="9:11">
      <c r="I1234" s="156" t="s">
        <v>1948</v>
      </c>
      <c r="K1234" s="157"/>
    </row>
    <row r="1235" spans="9:11">
      <c r="I1235" s="156" t="s">
        <v>1949</v>
      </c>
      <c r="K1235" s="157"/>
    </row>
    <row r="1236" spans="9:11">
      <c r="I1236" s="156" t="s">
        <v>1950</v>
      </c>
      <c r="K1236" s="157"/>
    </row>
    <row r="1237" spans="9:11">
      <c r="I1237" s="156" t="s">
        <v>1951</v>
      </c>
      <c r="K1237" s="157"/>
    </row>
    <row r="1238" spans="9:11">
      <c r="I1238" s="156" t="s">
        <v>1952</v>
      </c>
      <c r="K1238" s="157"/>
    </row>
    <row r="1239" spans="9:11">
      <c r="I1239" s="156" t="s">
        <v>1953</v>
      </c>
      <c r="K1239" s="157"/>
    </row>
    <row r="1240" spans="9:11">
      <c r="I1240" s="156" t="s">
        <v>1954</v>
      </c>
      <c r="K1240" s="157"/>
    </row>
    <row r="1241" spans="9:11">
      <c r="I1241" s="156" t="s">
        <v>1955</v>
      </c>
      <c r="K1241" s="157"/>
    </row>
    <row r="1242" spans="9:11">
      <c r="I1242" s="156" t="s">
        <v>1956</v>
      </c>
      <c r="K1242" s="157"/>
    </row>
    <row r="1243" spans="9:11">
      <c r="I1243" s="156" t="s">
        <v>1957</v>
      </c>
      <c r="K1243" s="157"/>
    </row>
    <row r="1244" spans="9:11">
      <c r="I1244" s="156" t="s">
        <v>1958</v>
      </c>
      <c r="K1244" s="157"/>
    </row>
    <row r="1245" spans="9:11">
      <c r="I1245" s="156" t="s">
        <v>1959</v>
      </c>
      <c r="K1245" s="157"/>
    </row>
    <row r="1246" spans="9:11">
      <c r="I1246" s="156" t="s">
        <v>1960</v>
      </c>
      <c r="K1246" s="157"/>
    </row>
    <row r="1247" spans="9:11">
      <c r="I1247" s="156" t="s">
        <v>1961</v>
      </c>
      <c r="K1247" s="157"/>
    </row>
    <row r="1248" spans="9:11">
      <c r="I1248" s="156" t="s">
        <v>1962</v>
      </c>
      <c r="K1248" s="157"/>
    </row>
    <row r="1249" spans="9:11">
      <c r="I1249" s="156" t="s">
        <v>1963</v>
      </c>
      <c r="K1249" s="157"/>
    </row>
    <row r="1250" spans="9:11">
      <c r="I1250" s="156" t="s">
        <v>1964</v>
      </c>
      <c r="K1250" s="157"/>
    </row>
    <row r="1251" spans="9:11">
      <c r="I1251" s="156" t="s">
        <v>1965</v>
      </c>
      <c r="K1251" s="157"/>
    </row>
    <row r="1252" spans="9:11">
      <c r="I1252" s="156" t="s">
        <v>1966</v>
      </c>
      <c r="K1252" s="157"/>
    </row>
    <row r="1253" spans="9:11">
      <c r="I1253" s="156" t="s">
        <v>1967</v>
      </c>
      <c r="K1253" s="157"/>
    </row>
    <row r="1254" spans="9:11">
      <c r="I1254" s="156" t="s">
        <v>1968</v>
      </c>
      <c r="K1254" s="157"/>
    </row>
    <row r="1255" spans="9:11">
      <c r="I1255" s="156" t="s">
        <v>1969</v>
      </c>
      <c r="K1255" s="157"/>
    </row>
    <row r="1256" spans="9:11">
      <c r="I1256" s="156" t="s">
        <v>1970</v>
      </c>
      <c r="K1256" s="157"/>
    </row>
    <row r="1257" spans="9:11">
      <c r="I1257" s="156" t="s">
        <v>1971</v>
      </c>
      <c r="K1257" s="157"/>
    </row>
    <row r="1258" spans="9:11">
      <c r="I1258" s="156" t="s">
        <v>1972</v>
      </c>
      <c r="K1258" s="157"/>
    </row>
    <row r="1259" spans="9:11">
      <c r="I1259" s="156" t="s">
        <v>1973</v>
      </c>
      <c r="K1259" s="157"/>
    </row>
    <row r="1260" spans="9:11">
      <c r="I1260" s="156" t="s">
        <v>1974</v>
      </c>
      <c r="K1260" s="157"/>
    </row>
    <row r="1261" spans="9:11">
      <c r="I1261" s="156" t="s">
        <v>1975</v>
      </c>
      <c r="K1261" s="157"/>
    </row>
    <row r="1262" spans="9:11">
      <c r="I1262" s="156" t="s">
        <v>1976</v>
      </c>
      <c r="K1262" s="157"/>
    </row>
    <row r="1263" spans="9:11">
      <c r="I1263" s="156" t="s">
        <v>1977</v>
      </c>
      <c r="K1263" s="157"/>
    </row>
    <row r="1264" spans="9:11">
      <c r="I1264" s="156" t="s">
        <v>1978</v>
      </c>
      <c r="K1264" s="157"/>
    </row>
    <row r="1265" spans="9:11">
      <c r="I1265" s="156" t="s">
        <v>1979</v>
      </c>
      <c r="K1265" s="157"/>
    </row>
    <row r="1266" spans="9:11">
      <c r="I1266" s="156" t="s">
        <v>1980</v>
      </c>
      <c r="K1266" s="157"/>
    </row>
    <row r="1267" spans="9:11">
      <c r="I1267" s="156" t="s">
        <v>1981</v>
      </c>
      <c r="K1267" s="157"/>
    </row>
    <row r="1268" spans="9:11">
      <c r="I1268" s="156" t="s">
        <v>1982</v>
      </c>
      <c r="K1268" s="157"/>
    </row>
    <row r="1269" spans="9:11">
      <c r="I1269" s="156" t="s">
        <v>1983</v>
      </c>
      <c r="K1269" s="157"/>
    </row>
    <row r="1270" spans="9:11">
      <c r="I1270" s="156" t="s">
        <v>1984</v>
      </c>
      <c r="K1270" s="157"/>
    </row>
    <row r="1271" spans="9:11">
      <c r="I1271" s="156" t="s">
        <v>1985</v>
      </c>
      <c r="K1271" s="157"/>
    </row>
    <row r="1272" spans="9:11">
      <c r="I1272" s="156" t="s">
        <v>1986</v>
      </c>
      <c r="K1272" s="157"/>
    </row>
    <row r="1273" spans="9:11">
      <c r="I1273" s="156" t="s">
        <v>1987</v>
      </c>
      <c r="K1273" s="157"/>
    </row>
    <row r="1274" spans="9:11">
      <c r="I1274" s="156" t="s">
        <v>1988</v>
      </c>
      <c r="K1274" s="157"/>
    </row>
    <row r="1275" spans="9:11">
      <c r="I1275" s="156" t="s">
        <v>1989</v>
      </c>
      <c r="K1275" s="157"/>
    </row>
    <row r="1276" spans="9:11">
      <c r="I1276" s="156" t="s">
        <v>1990</v>
      </c>
      <c r="K1276" s="157"/>
    </row>
    <row r="1277" spans="9:11">
      <c r="I1277" s="156" t="s">
        <v>1991</v>
      </c>
      <c r="K1277" s="157"/>
    </row>
    <row r="1278" spans="9:11">
      <c r="I1278" s="156" t="s">
        <v>1992</v>
      </c>
      <c r="K1278" s="157"/>
    </row>
    <row r="1279" spans="9:11">
      <c r="I1279" s="156" t="s">
        <v>1993</v>
      </c>
      <c r="K1279" s="157"/>
    </row>
    <row r="1280" spans="9:11">
      <c r="I1280" s="156" t="s">
        <v>1994</v>
      </c>
      <c r="K1280" s="157"/>
    </row>
    <row r="1281" spans="9:11">
      <c r="I1281" s="156" t="s">
        <v>1995</v>
      </c>
      <c r="K1281" s="157"/>
    </row>
    <row r="1282" spans="9:11">
      <c r="I1282" s="156" t="s">
        <v>1996</v>
      </c>
      <c r="K1282" s="157"/>
    </row>
    <row r="1283" spans="9:11">
      <c r="I1283" s="156" t="s">
        <v>1997</v>
      </c>
      <c r="K1283" s="157"/>
    </row>
    <row r="1284" spans="9:11">
      <c r="I1284" s="156" t="s">
        <v>1998</v>
      </c>
      <c r="K1284" s="157"/>
    </row>
    <row r="1285" spans="9:11">
      <c r="I1285" s="156" t="s">
        <v>1999</v>
      </c>
      <c r="K1285" s="157"/>
    </row>
    <row r="1286" spans="9:11">
      <c r="I1286" s="156" t="s">
        <v>2000</v>
      </c>
      <c r="K1286" s="157"/>
    </row>
    <row r="1287" spans="9:11">
      <c r="I1287" s="156" t="s">
        <v>2001</v>
      </c>
      <c r="K1287" s="157"/>
    </row>
    <row r="1288" spans="9:11">
      <c r="I1288" s="156" t="s">
        <v>2002</v>
      </c>
      <c r="K1288" s="157"/>
    </row>
    <row r="1289" spans="9:11">
      <c r="I1289" s="156" t="s">
        <v>2003</v>
      </c>
      <c r="K1289" s="157"/>
    </row>
    <row r="1290" spans="9:11">
      <c r="I1290" s="156" t="s">
        <v>2004</v>
      </c>
      <c r="K1290" s="157"/>
    </row>
    <row r="1291" spans="9:11">
      <c r="I1291" s="156" t="s">
        <v>2005</v>
      </c>
      <c r="K1291" s="157"/>
    </row>
    <row r="1292" spans="9:11">
      <c r="I1292" s="156" t="s">
        <v>2006</v>
      </c>
      <c r="K1292" s="157"/>
    </row>
    <row r="1293" spans="9:11">
      <c r="I1293" s="156" t="s">
        <v>2007</v>
      </c>
      <c r="K1293" s="157"/>
    </row>
    <row r="1294" spans="9:11">
      <c r="I1294" s="156" t="s">
        <v>2008</v>
      </c>
      <c r="K1294" s="157"/>
    </row>
    <row r="1295" spans="9:11">
      <c r="I1295" s="156" t="s">
        <v>2009</v>
      </c>
      <c r="K1295" s="157"/>
    </row>
    <row r="1296" spans="9:11">
      <c r="I1296" s="156" t="s">
        <v>2010</v>
      </c>
      <c r="K1296" s="157"/>
    </row>
    <row r="1297" spans="9:11">
      <c r="I1297" s="156" t="s">
        <v>2011</v>
      </c>
      <c r="K1297" s="157"/>
    </row>
    <row r="1298" spans="9:11">
      <c r="I1298" s="156" t="s">
        <v>2012</v>
      </c>
      <c r="K1298" s="157"/>
    </row>
    <row r="1299" spans="9:11">
      <c r="I1299" s="156" t="s">
        <v>2013</v>
      </c>
      <c r="K1299" s="157"/>
    </row>
    <row r="1300" spans="9:11">
      <c r="I1300" s="156" t="s">
        <v>2014</v>
      </c>
      <c r="K1300" s="157"/>
    </row>
    <row r="1301" spans="9:11">
      <c r="I1301" s="156" t="s">
        <v>2015</v>
      </c>
      <c r="K1301" s="157"/>
    </row>
    <row r="1302" spans="9:11">
      <c r="I1302" s="156" t="s">
        <v>2016</v>
      </c>
      <c r="K1302" s="157"/>
    </row>
    <row r="1303" spans="9:11">
      <c r="I1303" s="156" t="s">
        <v>2017</v>
      </c>
      <c r="K1303" s="157"/>
    </row>
    <row r="1304" spans="9:11">
      <c r="I1304" s="156" t="s">
        <v>2018</v>
      </c>
      <c r="K1304" s="157"/>
    </row>
    <row r="1305" spans="9:11">
      <c r="I1305" s="156" t="s">
        <v>2019</v>
      </c>
      <c r="K1305" s="157"/>
    </row>
    <row r="1306" spans="9:11">
      <c r="I1306" s="156" t="s">
        <v>2020</v>
      </c>
      <c r="K1306" s="157"/>
    </row>
    <row r="1307" spans="9:11">
      <c r="I1307" s="156" t="s">
        <v>2021</v>
      </c>
      <c r="K1307" s="157"/>
    </row>
    <row r="1308" spans="9:11">
      <c r="I1308" s="156" t="s">
        <v>2022</v>
      </c>
      <c r="K1308" s="157"/>
    </row>
    <row r="1309" spans="9:11">
      <c r="I1309" s="156" t="s">
        <v>2023</v>
      </c>
      <c r="K1309" s="157"/>
    </row>
    <row r="1310" spans="9:11">
      <c r="I1310" s="156" t="s">
        <v>2024</v>
      </c>
      <c r="K1310" s="157"/>
    </row>
    <row r="1311" spans="9:11">
      <c r="I1311" s="156" t="s">
        <v>2025</v>
      </c>
      <c r="K1311" s="157"/>
    </row>
    <row r="1312" spans="9:11">
      <c r="I1312" s="156" t="s">
        <v>2026</v>
      </c>
      <c r="K1312" s="157"/>
    </row>
    <row r="1313" spans="9:11">
      <c r="I1313" s="156" t="s">
        <v>2027</v>
      </c>
      <c r="K1313" s="157"/>
    </row>
    <row r="1314" spans="9:11">
      <c r="I1314" s="156" t="s">
        <v>2028</v>
      </c>
      <c r="K1314" s="157"/>
    </row>
    <row r="1315" spans="9:11">
      <c r="I1315" s="156" t="s">
        <v>2029</v>
      </c>
      <c r="K1315" s="157"/>
    </row>
    <row r="1316" spans="9:11">
      <c r="I1316" s="156" t="s">
        <v>2030</v>
      </c>
      <c r="K1316" s="157"/>
    </row>
    <row r="1317" spans="9:11">
      <c r="I1317" s="156" t="s">
        <v>2031</v>
      </c>
      <c r="K1317" s="157"/>
    </row>
    <row r="1318" spans="9:11">
      <c r="I1318" s="156" t="s">
        <v>2032</v>
      </c>
      <c r="K1318" s="157"/>
    </row>
    <row r="1319" spans="9:11">
      <c r="I1319" s="156" t="s">
        <v>2033</v>
      </c>
      <c r="K1319" s="157"/>
    </row>
    <row r="1320" spans="9:11">
      <c r="I1320" s="156" t="s">
        <v>2034</v>
      </c>
      <c r="K1320" s="157"/>
    </row>
    <row r="1321" spans="9:11">
      <c r="I1321" s="156" t="s">
        <v>2035</v>
      </c>
      <c r="K1321" s="157"/>
    </row>
    <row r="1322" spans="9:11">
      <c r="I1322" s="156" t="s">
        <v>2036</v>
      </c>
      <c r="K1322" s="157"/>
    </row>
    <row r="1323" spans="9:11">
      <c r="I1323" s="156" t="s">
        <v>2037</v>
      </c>
      <c r="K1323" s="157"/>
    </row>
    <row r="1324" spans="9:11">
      <c r="I1324" s="156" t="s">
        <v>2038</v>
      </c>
      <c r="K1324" s="157"/>
    </row>
    <row r="1325" spans="9:11">
      <c r="I1325" s="156" t="s">
        <v>2039</v>
      </c>
      <c r="K1325" s="157"/>
    </row>
    <row r="1326" spans="9:11">
      <c r="I1326" s="156" t="s">
        <v>2040</v>
      </c>
      <c r="K1326" s="157"/>
    </row>
    <row r="1327" spans="9:11">
      <c r="I1327" s="156" t="s">
        <v>2041</v>
      </c>
      <c r="K1327" s="157"/>
    </row>
    <row r="1328" spans="9:11">
      <c r="I1328" s="156" t="s">
        <v>2042</v>
      </c>
      <c r="K1328" s="157"/>
    </row>
    <row r="1329" spans="9:11">
      <c r="I1329" s="156" t="s">
        <v>2043</v>
      </c>
      <c r="K1329" s="157"/>
    </row>
    <row r="1330" spans="9:11">
      <c r="I1330" s="156" t="s">
        <v>2044</v>
      </c>
      <c r="K1330" s="157"/>
    </row>
    <row r="1331" spans="9:11">
      <c r="I1331" s="156" t="s">
        <v>2045</v>
      </c>
      <c r="K1331" s="157"/>
    </row>
    <row r="1332" spans="9:11">
      <c r="I1332" s="156" t="s">
        <v>2046</v>
      </c>
      <c r="K1332" s="157"/>
    </row>
    <row r="1333" spans="9:11">
      <c r="I1333" s="156" t="s">
        <v>2047</v>
      </c>
      <c r="K1333" s="157"/>
    </row>
    <row r="1334" spans="9:11">
      <c r="I1334" s="156" t="s">
        <v>2048</v>
      </c>
      <c r="K1334" s="157"/>
    </row>
    <row r="1335" spans="9:11">
      <c r="I1335" s="156" t="s">
        <v>2049</v>
      </c>
      <c r="K1335" s="157"/>
    </row>
    <row r="1336" spans="9:11">
      <c r="I1336" s="156" t="s">
        <v>2050</v>
      </c>
      <c r="K1336" s="157"/>
    </row>
    <row r="1337" spans="9:11">
      <c r="I1337" s="156" t="s">
        <v>2051</v>
      </c>
      <c r="K1337" s="157"/>
    </row>
    <row r="1338" spans="9:11">
      <c r="I1338" s="156" t="s">
        <v>2052</v>
      </c>
      <c r="K1338" s="157"/>
    </row>
    <row r="1339" spans="9:11">
      <c r="I1339" s="156" t="s">
        <v>2053</v>
      </c>
      <c r="K1339" s="157"/>
    </row>
    <row r="1340" spans="9:11">
      <c r="I1340" s="156" t="s">
        <v>2054</v>
      </c>
      <c r="K1340" s="157"/>
    </row>
    <row r="1341" spans="9:11">
      <c r="I1341" s="156" t="s">
        <v>2055</v>
      </c>
      <c r="K1341" s="157"/>
    </row>
    <row r="1342" spans="9:11">
      <c r="K1342" s="157"/>
    </row>
    <row r="1343" spans="9:11">
      <c r="K1343" s="157"/>
    </row>
    <row r="1344" spans="9:11">
      <c r="K1344" s="157"/>
    </row>
    <row r="1345" spans="11:11">
      <c r="K1345" s="157"/>
    </row>
    <row r="1346" spans="11:11">
      <c r="K1346" s="157"/>
    </row>
    <row r="1347" spans="11:11">
      <c r="K1347" s="157"/>
    </row>
    <row r="1348" spans="11:11">
      <c r="K1348" s="157"/>
    </row>
    <row r="1349" spans="11:11">
      <c r="K1349" s="157"/>
    </row>
    <row r="1350" spans="11:11">
      <c r="K1350" s="157"/>
    </row>
    <row r="1351" spans="11:11">
      <c r="K1351" s="157"/>
    </row>
    <row r="1352" spans="11:11">
      <c r="K1352" s="157"/>
    </row>
    <row r="1353" spans="11:11">
      <c r="K1353" s="157"/>
    </row>
    <row r="1354" spans="11:11">
      <c r="K1354" s="157"/>
    </row>
    <row r="1355" spans="11:11">
      <c r="K1355" s="157"/>
    </row>
    <row r="1356" spans="11:11">
      <c r="K1356" s="157"/>
    </row>
    <row r="1357" spans="11:11">
      <c r="K1357" s="157"/>
    </row>
    <row r="1358" spans="11:11">
      <c r="K1358" s="157"/>
    </row>
    <row r="1359" spans="11:11">
      <c r="K1359" s="157"/>
    </row>
    <row r="1360" spans="11:11">
      <c r="K1360" s="157"/>
    </row>
    <row r="1361" spans="11:11">
      <c r="K1361" s="157"/>
    </row>
    <row r="1362" spans="11:11">
      <c r="K1362" s="157"/>
    </row>
    <row r="1363" spans="11:11">
      <c r="K1363" s="157"/>
    </row>
    <row r="1364" spans="11:11">
      <c r="K1364" s="157"/>
    </row>
    <row r="1365" spans="11:11">
      <c r="K1365" s="157"/>
    </row>
    <row r="1366" spans="11:11">
      <c r="K1366" s="157"/>
    </row>
    <row r="1367" spans="11:11">
      <c r="K1367" s="157"/>
    </row>
    <row r="1368" spans="11:11">
      <c r="K1368" s="157"/>
    </row>
    <row r="1369" spans="11:11">
      <c r="K1369" s="157"/>
    </row>
    <row r="1370" spans="11:11">
      <c r="K1370" s="157"/>
    </row>
    <row r="1371" spans="11:11">
      <c r="K1371" s="157"/>
    </row>
    <row r="1372" spans="11:11">
      <c r="K1372" s="157"/>
    </row>
    <row r="1373" spans="11:11">
      <c r="K1373" s="157"/>
    </row>
    <row r="1374" spans="11:11">
      <c r="K1374" s="157"/>
    </row>
    <row r="1375" spans="11:11">
      <c r="K1375" s="157"/>
    </row>
    <row r="1376" spans="11:11">
      <c r="K1376" s="157"/>
    </row>
    <row r="1377" spans="11:11">
      <c r="K1377" s="157"/>
    </row>
    <row r="1378" spans="11:11">
      <c r="K1378" s="157"/>
    </row>
    <row r="1379" spans="11:11">
      <c r="K1379" s="157"/>
    </row>
    <row r="1380" spans="11:11">
      <c r="K1380" s="157"/>
    </row>
    <row r="1381" spans="11:11">
      <c r="K1381" s="157"/>
    </row>
    <row r="1382" spans="11:11">
      <c r="K1382" s="157"/>
    </row>
    <row r="1383" spans="11:11">
      <c r="K1383" s="157"/>
    </row>
    <row r="1384" spans="11:11">
      <c r="K1384" s="157"/>
    </row>
    <row r="1385" spans="11:11">
      <c r="K1385" s="157"/>
    </row>
    <row r="1386" spans="11:11">
      <c r="K1386" s="157"/>
    </row>
    <row r="1387" spans="11:11">
      <c r="K1387" s="157"/>
    </row>
    <row r="1388" spans="11:11">
      <c r="K1388" s="157"/>
    </row>
    <row r="1389" spans="11:11">
      <c r="K1389" s="157"/>
    </row>
    <row r="1390" spans="11:11">
      <c r="K1390" s="157"/>
    </row>
    <row r="1391" spans="11:11">
      <c r="K1391" s="157"/>
    </row>
    <row r="1392" spans="11:11">
      <c r="K1392" s="157"/>
    </row>
    <row r="1393" spans="11:11">
      <c r="K1393" s="157"/>
    </row>
    <row r="1394" spans="11:11">
      <c r="K1394" s="157"/>
    </row>
    <row r="1395" spans="11:11">
      <c r="K1395" s="157"/>
    </row>
    <row r="1396" spans="11:11">
      <c r="K1396" s="157"/>
    </row>
    <row r="1397" spans="11:11">
      <c r="K1397" s="157"/>
    </row>
    <row r="1398" spans="11:11">
      <c r="K1398" s="157"/>
    </row>
    <row r="1399" spans="11:11">
      <c r="K1399" s="157"/>
    </row>
    <row r="1400" spans="11:11">
      <c r="K1400" s="157"/>
    </row>
    <row r="1401" spans="11:11">
      <c r="K1401" s="157"/>
    </row>
    <row r="1402" spans="11:11">
      <c r="K1402" s="157"/>
    </row>
    <row r="1403" spans="11:11">
      <c r="K1403" s="157"/>
    </row>
    <row r="1404" spans="11:11">
      <c r="K1404" s="157"/>
    </row>
    <row r="1405" spans="11:11">
      <c r="K1405" s="157"/>
    </row>
    <row r="1406" spans="11:11">
      <c r="K1406" s="157"/>
    </row>
    <row r="1407" spans="11:11">
      <c r="K1407" s="157"/>
    </row>
    <row r="1408" spans="11:11">
      <c r="K1408" s="157"/>
    </row>
    <row r="1409" spans="11:11">
      <c r="K1409" s="157"/>
    </row>
    <row r="1410" spans="11:11">
      <c r="K1410" s="157"/>
    </row>
    <row r="1411" spans="11:11">
      <c r="K1411" s="157"/>
    </row>
    <row r="1412" spans="11:11">
      <c r="K1412" s="157"/>
    </row>
    <row r="1413" spans="11:11">
      <c r="K1413" s="157"/>
    </row>
    <row r="1414" spans="11:11">
      <c r="K1414" s="157"/>
    </row>
    <row r="1415" spans="11:11">
      <c r="K1415" s="157"/>
    </row>
    <row r="1416" spans="11:11">
      <c r="K1416" s="157"/>
    </row>
    <row r="1417" spans="11:11">
      <c r="K1417" s="157"/>
    </row>
    <row r="1418" spans="11:11">
      <c r="K1418" s="157"/>
    </row>
    <row r="1419" spans="11:11">
      <c r="K1419" s="157"/>
    </row>
    <row r="1420" spans="11:11">
      <c r="K1420" s="157"/>
    </row>
    <row r="1421" spans="11:11">
      <c r="K1421" s="157"/>
    </row>
    <row r="1422" spans="11:11">
      <c r="K1422" s="157"/>
    </row>
    <row r="1423" spans="11:11">
      <c r="K1423" s="157"/>
    </row>
    <row r="1424" spans="11:11">
      <c r="K1424" s="157"/>
    </row>
    <row r="1425" spans="11:11">
      <c r="K1425" s="157"/>
    </row>
    <row r="1426" spans="11:11">
      <c r="K1426" s="157"/>
    </row>
    <row r="1427" spans="11:11">
      <c r="K1427" s="157"/>
    </row>
    <row r="1428" spans="11:11">
      <c r="K1428" s="157"/>
    </row>
    <row r="1429" spans="11:11">
      <c r="K1429" s="157"/>
    </row>
    <row r="1430" spans="11:11">
      <c r="K1430" s="157"/>
    </row>
    <row r="1431" spans="11:11">
      <c r="K1431" s="157"/>
    </row>
    <row r="1432" spans="11:11">
      <c r="K1432" s="157"/>
    </row>
    <row r="1433" spans="11:11">
      <c r="K1433" s="157"/>
    </row>
    <row r="1434" spans="11:11">
      <c r="K1434" s="157"/>
    </row>
    <row r="1435" spans="11:11">
      <c r="K1435" s="157"/>
    </row>
    <row r="1436" spans="11:11">
      <c r="K1436" s="157"/>
    </row>
    <row r="1437" spans="11:11">
      <c r="K1437" s="157"/>
    </row>
    <row r="1438" spans="11:11">
      <c r="K1438" s="157"/>
    </row>
    <row r="1439" spans="11:11">
      <c r="K1439" s="157"/>
    </row>
    <row r="1440" spans="11:11">
      <c r="K1440" s="157"/>
    </row>
    <row r="1441" spans="11:11">
      <c r="K1441" s="157"/>
    </row>
    <row r="1442" spans="11:11">
      <c r="K1442" s="157"/>
    </row>
    <row r="1443" spans="11:11">
      <c r="K1443" s="157"/>
    </row>
    <row r="1444" spans="11:11">
      <c r="K1444" s="157"/>
    </row>
    <row r="1445" spans="11:11">
      <c r="K1445" s="157"/>
    </row>
    <row r="1446" spans="11:11">
      <c r="K1446" s="157"/>
    </row>
    <row r="1447" spans="11:11">
      <c r="K1447" s="157"/>
    </row>
    <row r="1448" spans="11:11">
      <c r="K1448" s="157"/>
    </row>
    <row r="1449" spans="11:11">
      <c r="K1449" s="157"/>
    </row>
    <row r="1450" spans="11:11">
      <c r="K1450" s="157"/>
    </row>
    <row r="1451" spans="11:11">
      <c r="K1451" s="157"/>
    </row>
    <row r="1452" spans="11:11">
      <c r="K1452" s="157"/>
    </row>
    <row r="1453" spans="11:11">
      <c r="K1453" s="157"/>
    </row>
    <row r="1454" spans="11:11">
      <c r="K1454" s="157"/>
    </row>
    <row r="1455" spans="11:11">
      <c r="K1455" s="157"/>
    </row>
    <row r="1456" spans="11:11">
      <c r="K1456" s="157"/>
    </row>
    <row r="1457" spans="11:11">
      <c r="K1457" s="157"/>
    </row>
    <row r="1458" spans="11:11">
      <c r="K1458" s="157"/>
    </row>
    <row r="1459" spans="11:11">
      <c r="K1459" s="157"/>
    </row>
    <row r="1460" spans="11:11">
      <c r="K1460" s="157"/>
    </row>
    <row r="1461" spans="11:11">
      <c r="K1461" s="157"/>
    </row>
    <row r="1462" spans="11:11">
      <c r="K1462" s="157"/>
    </row>
    <row r="1463" spans="11:11">
      <c r="K1463" s="157"/>
    </row>
    <row r="1464" spans="11:11">
      <c r="K1464" s="157"/>
    </row>
    <row r="1465" spans="11:11">
      <c r="K1465" s="157"/>
    </row>
    <row r="1466" spans="11:11">
      <c r="K1466" s="157"/>
    </row>
    <row r="1467" spans="11:11">
      <c r="K1467" s="157"/>
    </row>
    <row r="1468" spans="11:11">
      <c r="K1468" s="157"/>
    </row>
    <row r="1469" spans="11:11">
      <c r="K1469" s="157"/>
    </row>
    <row r="1470" spans="11:11">
      <c r="K1470" s="157"/>
    </row>
    <row r="1471" spans="11:11">
      <c r="K1471" s="157"/>
    </row>
    <row r="1472" spans="11:11">
      <c r="K1472" s="157"/>
    </row>
    <row r="1473" spans="11:11">
      <c r="K1473" s="157"/>
    </row>
    <row r="1474" spans="11:11">
      <c r="K1474" s="157"/>
    </row>
    <row r="1475" spans="11:11">
      <c r="K1475" s="157"/>
    </row>
    <row r="1476" spans="11:11">
      <c r="K1476" s="157"/>
    </row>
    <row r="1477" spans="11:11">
      <c r="K1477" s="157"/>
    </row>
    <row r="1478" spans="11:11">
      <c r="K1478" s="157"/>
    </row>
    <row r="1479" spans="11:11">
      <c r="K1479" s="157"/>
    </row>
    <row r="1480" spans="11:11">
      <c r="K1480" s="157"/>
    </row>
    <row r="1481" spans="11:11">
      <c r="K1481" s="157"/>
    </row>
    <row r="1482" spans="11:11">
      <c r="K1482" s="157"/>
    </row>
    <row r="1483" spans="11:11">
      <c r="K1483" s="157"/>
    </row>
    <row r="1484" spans="11:11">
      <c r="K1484" s="157"/>
    </row>
    <row r="1485" spans="11:11">
      <c r="K1485" s="157"/>
    </row>
    <row r="1486" spans="11:11">
      <c r="K1486" s="157"/>
    </row>
    <row r="1487" spans="11:11">
      <c r="K1487" s="157"/>
    </row>
    <row r="1488" spans="11:11">
      <c r="K1488" s="157"/>
    </row>
    <row r="1489" spans="11:11">
      <c r="K1489" s="157"/>
    </row>
    <row r="1490" spans="11:11">
      <c r="K1490" s="157"/>
    </row>
    <row r="1491" spans="11:11">
      <c r="K1491" s="157"/>
    </row>
    <row r="1492" spans="11:11">
      <c r="K1492" s="157"/>
    </row>
    <row r="1493" spans="11:11">
      <c r="K1493" s="157"/>
    </row>
    <row r="1494" spans="11:11">
      <c r="K1494" s="157"/>
    </row>
    <row r="1495" spans="11:11">
      <c r="K1495" s="157"/>
    </row>
    <row r="1496" spans="11:11">
      <c r="K1496" s="157"/>
    </row>
    <row r="1497" spans="11:11">
      <c r="K1497" s="157"/>
    </row>
    <row r="1498" spans="11:11">
      <c r="K1498" s="157"/>
    </row>
    <row r="1499" spans="11:11">
      <c r="K1499" s="157"/>
    </row>
    <row r="1500" spans="11:11">
      <c r="K1500" s="157"/>
    </row>
    <row r="1501" spans="11:11">
      <c r="K1501" s="157"/>
    </row>
    <row r="1502" spans="11:11">
      <c r="K1502" s="157"/>
    </row>
    <row r="1503" spans="11:11">
      <c r="K1503" s="157"/>
    </row>
    <row r="1504" spans="11:11">
      <c r="K1504" s="157"/>
    </row>
    <row r="1505" spans="11:11">
      <c r="K1505" s="157"/>
    </row>
    <row r="1506" spans="11:11">
      <c r="K1506" s="157"/>
    </row>
    <row r="1507" spans="11:11">
      <c r="K1507" s="157"/>
    </row>
    <row r="1508" spans="11:11">
      <c r="K1508" s="157"/>
    </row>
    <row r="1509" spans="11:11">
      <c r="K1509" s="157"/>
    </row>
    <row r="1510" spans="11:11">
      <c r="K1510" s="157"/>
    </row>
    <row r="1511" spans="11:11">
      <c r="K1511" s="157"/>
    </row>
    <row r="1512" spans="11:11">
      <c r="K1512" s="157"/>
    </row>
    <row r="1513" spans="11:11">
      <c r="K1513" s="157"/>
    </row>
    <row r="1514" spans="11:11">
      <c r="K1514" s="157"/>
    </row>
    <row r="1515" spans="11:11">
      <c r="K1515" s="157"/>
    </row>
    <row r="1516" spans="11:11">
      <c r="K1516" s="157"/>
    </row>
    <row r="1517" spans="11:11">
      <c r="K1517" s="157"/>
    </row>
    <row r="1518" spans="11:11">
      <c r="K1518" s="157"/>
    </row>
    <row r="1519" spans="11:11">
      <c r="K1519" s="157"/>
    </row>
    <row r="1520" spans="11:11">
      <c r="K1520" s="157"/>
    </row>
    <row r="1521" spans="11:11">
      <c r="K1521" s="157"/>
    </row>
    <row r="1522" spans="11:11">
      <c r="K1522" s="157"/>
    </row>
    <row r="1523" spans="11:11">
      <c r="K1523" s="157"/>
    </row>
    <row r="1524" spans="11:11">
      <c r="K1524" s="157"/>
    </row>
    <row r="1525" spans="11:11">
      <c r="K1525" s="157"/>
    </row>
    <row r="1526" spans="11:11">
      <c r="K1526" s="157"/>
    </row>
    <row r="1527" spans="11:11">
      <c r="K1527" s="157"/>
    </row>
    <row r="1528" spans="11:11">
      <c r="K1528" s="157"/>
    </row>
    <row r="1529" spans="11:11">
      <c r="K1529" s="157"/>
    </row>
    <row r="1530" spans="11:11">
      <c r="K1530" s="157"/>
    </row>
    <row r="1531" spans="11:11">
      <c r="K1531" s="157"/>
    </row>
    <row r="1532" spans="11:11">
      <c r="K1532" s="157"/>
    </row>
    <row r="1533" spans="11:11">
      <c r="K1533" s="157"/>
    </row>
    <row r="1534" spans="11:11">
      <c r="K1534" s="157"/>
    </row>
    <row r="1535" spans="11:11">
      <c r="K1535" s="157"/>
    </row>
    <row r="1536" spans="11:11">
      <c r="K1536" s="157"/>
    </row>
    <row r="1537" spans="11:11">
      <c r="K1537" s="157"/>
    </row>
    <row r="1538" spans="11:11">
      <c r="K1538" s="157"/>
    </row>
    <row r="1539" spans="11:11">
      <c r="K1539" s="157"/>
    </row>
    <row r="1540" spans="11:11">
      <c r="K1540" s="157"/>
    </row>
    <row r="1541" spans="11:11">
      <c r="K1541" s="157"/>
    </row>
    <row r="1542" spans="11:11">
      <c r="K1542" s="157"/>
    </row>
    <row r="1543" spans="11:11">
      <c r="K1543" s="157"/>
    </row>
    <row r="1544" spans="11:11">
      <c r="K1544" s="157"/>
    </row>
    <row r="1545" spans="11:11">
      <c r="K1545" s="157"/>
    </row>
    <row r="1546" spans="11:11">
      <c r="K1546" s="157"/>
    </row>
    <row r="1547" spans="11:11">
      <c r="K1547" s="157"/>
    </row>
    <row r="1548" spans="11:11">
      <c r="K1548" s="157"/>
    </row>
    <row r="1549" spans="11:11">
      <c r="K1549" s="157"/>
    </row>
    <row r="1550" spans="11:11">
      <c r="K1550" s="157"/>
    </row>
    <row r="1551" spans="11:11">
      <c r="K1551" s="157"/>
    </row>
    <row r="1552" spans="11:11">
      <c r="K1552" s="157"/>
    </row>
    <row r="1553" spans="11:11">
      <c r="K1553" s="157"/>
    </row>
    <row r="1554" spans="11:11">
      <c r="K1554" s="157"/>
    </row>
    <row r="1555" spans="11:11">
      <c r="K1555" s="157"/>
    </row>
    <row r="1556" spans="11:11">
      <c r="K1556" s="157"/>
    </row>
    <row r="1557" spans="11:11">
      <c r="K1557" s="157"/>
    </row>
    <row r="1558" spans="11:11">
      <c r="K1558" s="157"/>
    </row>
    <row r="1559" spans="11:11">
      <c r="K1559" s="157"/>
    </row>
    <row r="1560" spans="11:11">
      <c r="K1560" s="157"/>
    </row>
    <row r="1561" spans="11:11">
      <c r="K1561" s="157"/>
    </row>
    <row r="1562" spans="11:11">
      <c r="K1562" s="157"/>
    </row>
    <row r="1563" spans="11:11">
      <c r="K1563" s="157"/>
    </row>
    <row r="1564" spans="11:11">
      <c r="K1564" s="157"/>
    </row>
    <row r="1565" spans="11:11">
      <c r="K1565" s="157"/>
    </row>
    <row r="1566" spans="11:11">
      <c r="K1566" s="157"/>
    </row>
    <row r="1567" spans="11:11">
      <c r="K1567" s="157"/>
    </row>
    <row r="1568" spans="11:11">
      <c r="K1568" s="157"/>
    </row>
    <row r="1569" spans="11:11">
      <c r="K1569" s="157"/>
    </row>
    <row r="1570" spans="11:11">
      <c r="K1570" s="157"/>
    </row>
    <row r="1571" spans="11:11">
      <c r="K1571" s="157"/>
    </row>
    <row r="1572" spans="11:11">
      <c r="K1572" s="157"/>
    </row>
    <row r="1573" spans="11:11">
      <c r="K1573" s="157"/>
    </row>
    <row r="1574" spans="11:11">
      <c r="K1574" s="157"/>
    </row>
    <row r="1575" spans="11:11">
      <c r="K1575" s="157"/>
    </row>
    <row r="1576" spans="11:11">
      <c r="K1576" s="157"/>
    </row>
    <row r="1577" spans="11:11">
      <c r="K1577" s="157"/>
    </row>
    <row r="1578" spans="11:11">
      <c r="K1578" s="157"/>
    </row>
    <row r="1579" spans="11:11">
      <c r="K1579" s="157"/>
    </row>
    <row r="1580" spans="11:11">
      <c r="K1580" s="157"/>
    </row>
    <row r="1581" spans="11:11">
      <c r="K1581" s="157"/>
    </row>
    <row r="1582" spans="11:11">
      <c r="K1582" s="157"/>
    </row>
    <row r="1583" spans="11:11">
      <c r="K1583" s="157"/>
    </row>
    <row r="1584" spans="11:11">
      <c r="K1584" s="157"/>
    </row>
    <row r="1585" spans="11:11">
      <c r="K1585" s="157"/>
    </row>
    <row r="1586" spans="11:11">
      <c r="K1586" s="157"/>
    </row>
    <row r="1587" spans="11:11">
      <c r="K1587" s="157"/>
    </row>
    <row r="1588" spans="11:11">
      <c r="K1588" s="157"/>
    </row>
    <row r="1589" spans="11:11">
      <c r="K1589" s="157"/>
    </row>
    <row r="1590" spans="11:11">
      <c r="K1590" s="157"/>
    </row>
    <row r="1591" spans="11:11">
      <c r="K1591" s="157"/>
    </row>
    <row r="1592" spans="11:11">
      <c r="K1592" s="157"/>
    </row>
    <row r="1593" spans="11:11">
      <c r="K1593" s="157"/>
    </row>
    <row r="1594" spans="11:11">
      <c r="K1594" s="157"/>
    </row>
    <row r="1595" spans="11:11">
      <c r="K1595" s="157"/>
    </row>
    <row r="1596" spans="11:11">
      <c r="K1596" s="157"/>
    </row>
    <row r="1597" spans="11:11">
      <c r="K1597" s="157"/>
    </row>
    <row r="1598" spans="11:11">
      <c r="K1598" s="157"/>
    </row>
    <row r="1599" spans="11:11">
      <c r="K1599" s="157"/>
    </row>
    <row r="1600" spans="11:11">
      <c r="K1600" s="157"/>
    </row>
    <row r="1601" spans="11:11">
      <c r="K1601" s="157"/>
    </row>
    <row r="1602" spans="11:11">
      <c r="K1602" s="157"/>
    </row>
    <row r="1603" spans="11:11">
      <c r="K1603" s="157"/>
    </row>
    <row r="1604" spans="11:11">
      <c r="K1604" s="157"/>
    </row>
    <row r="1605" spans="11:11">
      <c r="K1605" s="157"/>
    </row>
    <row r="1606" spans="11:11">
      <c r="K1606" s="157"/>
    </row>
    <row r="1607" spans="11:11">
      <c r="K1607" s="157"/>
    </row>
    <row r="1608" spans="11:11">
      <c r="K1608" s="157"/>
    </row>
    <row r="1609" spans="11:11">
      <c r="K1609" s="157"/>
    </row>
    <row r="1610" spans="11:11">
      <c r="K1610" s="157"/>
    </row>
    <row r="1611" spans="11:11">
      <c r="K1611" s="157"/>
    </row>
    <row r="1612" spans="11:11">
      <c r="K1612" s="157"/>
    </row>
    <row r="1613" spans="11:11">
      <c r="K1613" s="157"/>
    </row>
    <row r="1614" spans="11:11">
      <c r="K1614" s="157"/>
    </row>
    <row r="1615" spans="11:11">
      <c r="K1615" s="157"/>
    </row>
    <row r="1616" spans="11:11">
      <c r="K1616" s="157"/>
    </row>
    <row r="1617" spans="11:11">
      <c r="K1617" s="157"/>
    </row>
    <row r="1618" spans="11:11">
      <c r="K1618" s="157"/>
    </row>
    <row r="1619" spans="11:11">
      <c r="K1619" s="157"/>
    </row>
    <row r="1620" spans="11:11">
      <c r="K1620" s="157"/>
    </row>
    <row r="1621" spans="11:11">
      <c r="K1621" s="157"/>
    </row>
    <row r="1622" spans="11:11">
      <c r="K1622" s="157"/>
    </row>
    <row r="1623" spans="11:11">
      <c r="K1623" s="157"/>
    </row>
    <row r="1624" spans="11:11">
      <c r="K1624" s="157"/>
    </row>
    <row r="1625" spans="11:11">
      <c r="K1625" s="157"/>
    </row>
    <row r="1626" spans="11:11">
      <c r="K1626" s="157"/>
    </row>
    <row r="1627" spans="11:11">
      <c r="K1627" s="157"/>
    </row>
    <row r="1628" spans="11:11">
      <c r="K1628" s="157"/>
    </row>
    <row r="1629" spans="11:11">
      <c r="K1629" s="157"/>
    </row>
    <row r="1630" spans="11:11">
      <c r="K1630" s="157"/>
    </row>
    <row r="1631" spans="11:11">
      <c r="K1631" s="157"/>
    </row>
    <row r="1632" spans="11:11">
      <c r="K1632" s="157"/>
    </row>
    <row r="1633" spans="11:11">
      <c r="K1633" s="157"/>
    </row>
    <row r="1634" spans="11:11">
      <c r="K1634" s="157"/>
    </row>
    <row r="1635" spans="11:11">
      <c r="K1635" s="157"/>
    </row>
    <row r="1636" spans="11:11">
      <c r="K1636" s="157"/>
    </row>
    <row r="1637" spans="11:11">
      <c r="K1637" s="157"/>
    </row>
    <row r="1638" spans="11:11">
      <c r="K1638" s="157"/>
    </row>
    <row r="1639" spans="11:11">
      <c r="K1639" s="157"/>
    </row>
    <row r="1640" spans="11:11">
      <c r="K1640" s="157"/>
    </row>
    <row r="1641" spans="11:11">
      <c r="K1641" s="157"/>
    </row>
    <row r="1642" spans="11:11">
      <c r="K1642" s="157"/>
    </row>
    <row r="1643" spans="11:11">
      <c r="K1643" s="157"/>
    </row>
    <row r="1644" spans="11:11">
      <c r="K1644" s="157"/>
    </row>
    <row r="1645" spans="11:11">
      <c r="K1645" s="157"/>
    </row>
    <row r="1646" spans="11:11">
      <c r="K1646" s="157"/>
    </row>
    <row r="1647" spans="11:11">
      <c r="K1647" s="157"/>
    </row>
    <row r="1648" spans="11:11">
      <c r="K1648" s="157"/>
    </row>
    <row r="1649" spans="11:11">
      <c r="K1649" s="157"/>
    </row>
    <row r="1650" spans="11:11">
      <c r="K1650" s="157"/>
    </row>
    <row r="1651" spans="11:11">
      <c r="K1651" s="157"/>
    </row>
    <row r="1652" spans="11:11">
      <c r="K1652" s="157"/>
    </row>
    <row r="1653" spans="11:11">
      <c r="K1653" s="157"/>
    </row>
    <row r="1654" spans="11:11">
      <c r="K1654" s="157"/>
    </row>
    <row r="1655" spans="11:11">
      <c r="K1655" s="157"/>
    </row>
    <row r="1656" spans="11:11">
      <c r="K1656" s="157"/>
    </row>
    <row r="1657" spans="11:11">
      <c r="K1657" s="157"/>
    </row>
    <row r="1658" spans="11:11">
      <c r="K1658" s="157"/>
    </row>
    <row r="1659" spans="11:11">
      <c r="K1659" s="157"/>
    </row>
    <row r="1660" spans="11:11">
      <c r="K1660" s="157"/>
    </row>
    <row r="1661" spans="11:11">
      <c r="K1661" s="157"/>
    </row>
    <row r="1662" spans="11:11">
      <c r="K1662" s="157"/>
    </row>
    <row r="1663" spans="11:11">
      <c r="K1663" s="157"/>
    </row>
    <row r="1664" spans="11:11">
      <c r="K1664" s="157"/>
    </row>
    <row r="1665" spans="11:11">
      <c r="K1665" s="157"/>
    </row>
    <row r="1666" spans="11:11">
      <c r="K1666" s="157"/>
    </row>
    <row r="1667" spans="11:11">
      <c r="K1667" s="157"/>
    </row>
    <row r="1668" spans="11:11">
      <c r="K1668" s="157"/>
    </row>
    <row r="1669" spans="11:11">
      <c r="K1669" s="157"/>
    </row>
    <row r="1670" spans="11:11">
      <c r="K1670" s="157"/>
    </row>
    <row r="1671" spans="11:11">
      <c r="K1671" s="157"/>
    </row>
    <row r="1672" spans="11:11">
      <c r="K1672" s="157"/>
    </row>
    <row r="1673" spans="11:11">
      <c r="K1673" s="157"/>
    </row>
    <row r="1674" spans="11:11">
      <c r="K1674" s="157"/>
    </row>
    <row r="1675" spans="11:11">
      <c r="K1675" s="157"/>
    </row>
    <row r="1676" spans="11:11">
      <c r="K1676" s="157"/>
    </row>
    <row r="1677" spans="11:11">
      <c r="K1677" s="157"/>
    </row>
    <row r="1678" spans="11:11">
      <c r="K1678" s="157"/>
    </row>
    <row r="1679" spans="11:11">
      <c r="K1679" s="157"/>
    </row>
    <row r="1680" spans="11:11">
      <c r="K1680" s="157"/>
    </row>
    <row r="1681" spans="11:11">
      <c r="K1681" s="157"/>
    </row>
    <row r="1682" spans="11:11">
      <c r="K1682" s="157"/>
    </row>
    <row r="1683" spans="11:11">
      <c r="K1683" s="157"/>
    </row>
    <row r="1684" spans="11:11">
      <c r="K1684" s="157"/>
    </row>
    <row r="1685" spans="11:11">
      <c r="K1685" s="157"/>
    </row>
    <row r="1686" spans="11:11">
      <c r="K1686" s="157"/>
    </row>
    <row r="1687" spans="11:11">
      <c r="K1687" s="157"/>
    </row>
    <row r="1688" spans="11:11">
      <c r="K1688" s="157"/>
    </row>
    <row r="1689" spans="11:11">
      <c r="K1689" s="157"/>
    </row>
    <row r="1690" spans="11:11">
      <c r="K1690" s="157"/>
    </row>
    <row r="1691" spans="11:11">
      <c r="K1691" s="157"/>
    </row>
    <row r="1692" spans="11:11">
      <c r="K1692" s="157"/>
    </row>
    <row r="1693" spans="11:11">
      <c r="K1693" s="157"/>
    </row>
    <row r="1694" spans="11:11">
      <c r="K1694" s="157"/>
    </row>
    <row r="1695" spans="11:11">
      <c r="K1695" s="157"/>
    </row>
    <row r="1696" spans="11:11">
      <c r="K1696" s="157"/>
    </row>
    <row r="1697" spans="11:11">
      <c r="K1697" s="157"/>
    </row>
    <row r="1698" spans="11:11">
      <c r="K1698" s="157"/>
    </row>
    <row r="1699" spans="11:11">
      <c r="K1699" s="157"/>
    </row>
    <row r="1700" spans="11:11">
      <c r="K1700" s="157"/>
    </row>
    <row r="1701" spans="11:11">
      <c r="K1701" s="157"/>
    </row>
    <row r="1702" spans="11:11">
      <c r="K1702" s="157"/>
    </row>
    <row r="1703" spans="11:11">
      <c r="K1703" s="157"/>
    </row>
    <row r="1704" spans="11:11">
      <c r="K1704" s="157"/>
    </row>
    <row r="1705" spans="11:11">
      <c r="K1705" s="157"/>
    </row>
    <row r="1706" spans="11:11">
      <c r="K1706" s="157"/>
    </row>
    <row r="1707" spans="11:11">
      <c r="K1707" s="157"/>
    </row>
    <row r="1708" spans="11:11">
      <c r="K1708" s="157"/>
    </row>
    <row r="1709" spans="11:11">
      <c r="K1709" s="157"/>
    </row>
    <row r="1710" spans="11:11">
      <c r="K1710" s="157"/>
    </row>
    <row r="1711" spans="11:11">
      <c r="K1711" s="157"/>
    </row>
    <row r="1712" spans="11:11">
      <c r="K1712" s="157"/>
    </row>
    <row r="1713" spans="11:11">
      <c r="K1713" s="157"/>
    </row>
    <row r="1714" spans="11:11">
      <c r="K1714" s="157"/>
    </row>
    <row r="1715" spans="11:11">
      <c r="K1715" s="157"/>
    </row>
    <row r="1716" spans="11:11">
      <c r="K1716" s="157"/>
    </row>
    <row r="1717" spans="11:11">
      <c r="K1717" s="157"/>
    </row>
    <row r="1718" spans="11:11">
      <c r="K1718" s="157"/>
    </row>
    <row r="1719" spans="11:11">
      <c r="K1719" s="157"/>
    </row>
    <row r="1720" spans="11:11">
      <c r="K1720" s="157"/>
    </row>
    <row r="1721" spans="11:11">
      <c r="K1721" s="157"/>
    </row>
    <row r="1722" spans="11:11">
      <c r="K1722" s="157"/>
    </row>
    <row r="1723" spans="11:11">
      <c r="K1723" s="157"/>
    </row>
    <row r="1724" spans="11:11">
      <c r="K1724" s="157"/>
    </row>
    <row r="1725" spans="11:11">
      <c r="K1725" s="157"/>
    </row>
    <row r="1726" spans="11:11">
      <c r="K1726" s="157"/>
    </row>
    <row r="1727" spans="11:11">
      <c r="K1727" s="157"/>
    </row>
    <row r="1728" spans="11:11">
      <c r="K1728" s="157"/>
    </row>
    <row r="1729" spans="11:11">
      <c r="K1729" s="157"/>
    </row>
    <row r="1730" spans="11:11">
      <c r="K1730" s="157"/>
    </row>
    <row r="1731" spans="11:11">
      <c r="K1731" s="157"/>
    </row>
    <row r="1732" spans="11:11">
      <c r="K1732" s="157"/>
    </row>
    <row r="1733" spans="11:11">
      <c r="K1733" s="157"/>
    </row>
    <row r="1734" spans="11:11">
      <c r="K1734" s="157"/>
    </row>
    <row r="1735" spans="11:11">
      <c r="K1735" s="157"/>
    </row>
    <row r="1736" spans="11:11">
      <c r="K1736" s="157"/>
    </row>
    <row r="1737" spans="11:11">
      <c r="K1737" s="157"/>
    </row>
    <row r="1738" spans="11:11">
      <c r="K1738" s="157"/>
    </row>
    <row r="1739" spans="11:11">
      <c r="K1739" s="157"/>
    </row>
    <row r="1740" spans="11:11">
      <c r="K1740" s="157"/>
    </row>
    <row r="1741" spans="11:11">
      <c r="K1741" s="157"/>
    </row>
    <row r="1742" spans="11:11">
      <c r="K1742" s="157"/>
    </row>
    <row r="1743" spans="11:11">
      <c r="K1743" s="157"/>
    </row>
    <row r="1744" spans="11:11">
      <c r="K1744" s="157"/>
    </row>
    <row r="1745" spans="11:11">
      <c r="K1745" s="157"/>
    </row>
    <row r="1746" spans="11:11">
      <c r="K1746" s="157"/>
    </row>
    <row r="1747" spans="11:11">
      <c r="K1747" s="157"/>
    </row>
    <row r="1748" spans="11:11">
      <c r="K1748" s="157"/>
    </row>
    <row r="1749" spans="11:11">
      <c r="K1749" s="157"/>
    </row>
    <row r="1750" spans="11:11">
      <c r="K1750" s="157"/>
    </row>
    <row r="1751" spans="11:11">
      <c r="K1751" s="157"/>
    </row>
    <row r="1752" spans="11:11">
      <c r="K1752" s="157"/>
    </row>
    <row r="1753" spans="11:11">
      <c r="K1753" s="157"/>
    </row>
    <row r="1754" spans="11:11">
      <c r="K1754" s="157"/>
    </row>
    <row r="1755" spans="11:11">
      <c r="K1755" s="157"/>
    </row>
    <row r="1756" spans="11:11">
      <c r="K1756" s="157"/>
    </row>
    <row r="1757" spans="11:11">
      <c r="K1757" s="157"/>
    </row>
    <row r="1758" spans="11:11">
      <c r="K1758" s="157"/>
    </row>
    <row r="1759" spans="11:11">
      <c r="K1759" s="157"/>
    </row>
    <row r="1760" spans="11:11">
      <c r="K1760" s="157"/>
    </row>
    <row r="1761" spans="11:11">
      <c r="K1761" s="157"/>
    </row>
    <row r="1762" spans="11:11">
      <c r="K1762" s="157"/>
    </row>
    <row r="1763" spans="11:11">
      <c r="K1763" s="157"/>
    </row>
    <row r="1764" spans="11:11">
      <c r="K1764" s="157"/>
    </row>
    <row r="1765" spans="11:11">
      <c r="K1765" s="157"/>
    </row>
    <row r="1766" spans="11:11">
      <c r="K1766" s="157"/>
    </row>
    <row r="1767" spans="11:11">
      <c r="K1767" s="157"/>
    </row>
    <row r="1768" spans="11:11">
      <c r="K1768" s="157"/>
    </row>
    <row r="1769" spans="11:11">
      <c r="K1769" s="157"/>
    </row>
    <row r="1770" spans="11:11">
      <c r="K1770" s="157"/>
    </row>
    <row r="1771" spans="11:11">
      <c r="K1771" s="157"/>
    </row>
    <row r="1772" spans="11:11">
      <c r="K1772" s="157"/>
    </row>
    <row r="1773" spans="11:11">
      <c r="K1773" s="157"/>
    </row>
    <row r="1774" spans="11:11">
      <c r="K1774" s="157"/>
    </row>
    <row r="1775" spans="11:11">
      <c r="K1775" s="157"/>
    </row>
    <row r="1776" spans="11:11">
      <c r="K1776" s="157"/>
    </row>
    <row r="1777" spans="11:11">
      <c r="K1777" s="157"/>
    </row>
    <row r="1778" spans="11:11">
      <c r="K1778" s="157"/>
    </row>
    <row r="1779" spans="11:11">
      <c r="K1779" s="157"/>
    </row>
    <row r="1780" spans="11:11">
      <c r="K1780" s="157"/>
    </row>
    <row r="1781" spans="11:11">
      <c r="K1781" s="157"/>
    </row>
    <row r="1782" spans="11:11">
      <c r="K1782" s="157"/>
    </row>
    <row r="1783" spans="11:11">
      <c r="K1783" s="157"/>
    </row>
    <row r="1784" spans="11:11">
      <c r="K1784" s="157"/>
    </row>
    <row r="1785" spans="11:11">
      <c r="K1785" s="157"/>
    </row>
    <row r="1786" spans="11:11">
      <c r="K1786" s="157"/>
    </row>
    <row r="1787" spans="11:11">
      <c r="K1787" s="157"/>
    </row>
    <row r="1788" spans="11:11">
      <c r="K1788" s="157"/>
    </row>
    <row r="1789" spans="11:11">
      <c r="K1789" s="157"/>
    </row>
    <row r="1790" spans="11:11">
      <c r="K1790" s="157"/>
    </row>
    <row r="1791" spans="11:11">
      <c r="K1791" s="157"/>
    </row>
    <row r="1792" spans="11:11">
      <c r="K1792" s="157"/>
    </row>
    <row r="1793" spans="11:11">
      <c r="K1793" s="157"/>
    </row>
    <row r="1794" spans="11:11">
      <c r="K1794" s="157"/>
    </row>
    <row r="1795" spans="11:11">
      <c r="K1795" s="157"/>
    </row>
    <row r="1796" spans="11:11">
      <c r="K1796" s="157"/>
    </row>
    <row r="1797" spans="11:11">
      <c r="K1797" s="157"/>
    </row>
    <row r="1798" spans="11:11">
      <c r="K1798" s="157"/>
    </row>
    <row r="1799" spans="11:11">
      <c r="K1799" s="157"/>
    </row>
    <row r="1800" spans="11:11">
      <c r="K1800" s="157"/>
    </row>
    <row r="1801" spans="11:11">
      <c r="K1801" s="157"/>
    </row>
    <row r="1802" spans="11:11">
      <c r="K1802" s="157"/>
    </row>
    <row r="1803" spans="11:11">
      <c r="K1803" s="157"/>
    </row>
    <row r="1804" spans="11:11">
      <c r="K1804" s="157"/>
    </row>
    <row r="1805" spans="11:11">
      <c r="K1805" s="157"/>
    </row>
    <row r="1806" spans="11:11">
      <c r="K1806" s="157"/>
    </row>
    <row r="1807" spans="11:11">
      <c r="K1807" s="157"/>
    </row>
    <row r="1808" spans="11:11">
      <c r="K1808" s="157"/>
    </row>
    <row r="1809" spans="11:11">
      <c r="K1809" s="157"/>
    </row>
    <row r="1810" spans="11:11">
      <c r="K1810" s="157"/>
    </row>
    <row r="1811" spans="11:11">
      <c r="K1811" s="157"/>
    </row>
    <row r="1812" spans="11:11">
      <c r="K1812" s="157"/>
    </row>
    <row r="1813" spans="11:11">
      <c r="K1813" s="157"/>
    </row>
    <row r="1814" spans="11:11">
      <c r="K1814" s="157"/>
    </row>
    <row r="1815" spans="11:11">
      <c r="K1815" s="157"/>
    </row>
    <row r="1816" spans="11:11">
      <c r="K1816" s="157"/>
    </row>
    <row r="1817" spans="11:11">
      <c r="K1817" s="157"/>
    </row>
    <row r="1818" spans="11:11">
      <c r="K1818" s="157"/>
    </row>
    <row r="1819" spans="11:11">
      <c r="K1819" s="157"/>
    </row>
    <row r="1820" spans="11:11">
      <c r="K1820" s="157"/>
    </row>
    <row r="1821" spans="11:11">
      <c r="K1821" s="157"/>
    </row>
    <row r="1822" spans="11:11">
      <c r="K1822" s="157"/>
    </row>
    <row r="1823" spans="11:11">
      <c r="K1823" s="157"/>
    </row>
    <row r="1824" spans="11:11">
      <c r="K1824" s="157"/>
    </row>
    <row r="1825" spans="11:11">
      <c r="K1825" s="157"/>
    </row>
    <row r="1826" spans="11:11">
      <c r="K1826" s="157"/>
    </row>
    <row r="1827" spans="11:11">
      <c r="K1827" s="157"/>
    </row>
    <row r="1828" spans="11:11">
      <c r="K1828" s="157"/>
    </row>
    <row r="1829" spans="11:11">
      <c r="K1829" s="157"/>
    </row>
    <row r="1830" spans="11:11">
      <c r="K1830" s="157"/>
    </row>
    <row r="1831" spans="11:11">
      <c r="K1831" s="157"/>
    </row>
    <row r="1832" spans="11:11">
      <c r="K1832" s="157"/>
    </row>
    <row r="1833" spans="11:11">
      <c r="K1833" s="157"/>
    </row>
    <row r="1834" spans="11:11">
      <c r="K1834" s="157"/>
    </row>
    <row r="1835" spans="11:11">
      <c r="K1835" s="157"/>
    </row>
    <row r="1836" spans="11:11">
      <c r="K1836" s="157"/>
    </row>
    <row r="1837" spans="11:11">
      <c r="K1837" s="157"/>
    </row>
    <row r="1838" spans="11:11">
      <c r="K1838" s="157"/>
    </row>
    <row r="1839" spans="11:11">
      <c r="K1839" s="157"/>
    </row>
    <row r="1840" spans="11:11">
      <c r="K1840" s="157"/>
    </row>
    <row r="1841" spans="11:11">
      <c r="K1841" s="157"/>
    </row>
    <row r="1842" spans="11:11">
      <c r="K1842" s="157"/>
    </row>
    <row r="1843" spans="11:11">
      <c r="K1843" s="157"/>
    </row>
    <row r="1844" spans="11:11">
      <c r="K1844" s="157"/>
    </row>
    <row r="1845" spans="11:11">
      <c r="K1845" s="157"/>
    </row>
    <row r="1846" spans="11:11">
      <c r="K1846" s="157"/>
    </row>
    <row r="1847" spans="11:11">
      <c r="K1847" s="157"/>
    </row>
    <row r="1848" spans="11:11">
      <c r="K1848" s="157"/>
    </row>
    <row r="1849" spans="11:11">
      <c r="K1849" s="157"/>
    </row>
    <row r="1850" spans="11:11">
      <c r="K1850" s="157"/>
    </row>
    <row r="1851" spans="11:11">
      <c r="K1851" s="157"/>
    </row>
    <row r="1852" spans="11:11">
      <c r="K1852" s="157"/>
    </row>
    <row r="1853" spans="11:11">
      <c r="K1853" s="157"/>
    </row>
    <row r="1854" spans="11:11">
      <c r="K1854" s="157"/>
    </row>
    <row r="1855" spans="11:11">
      <c r="K1855" s="157"/>
    </row>
    <row r="1856" spans="11:11">
      <c r="K1856" s="157"/>
    </row>
    <row r="1857" spans="11:11">
      <c r="K1857" s="157"/>
    </row>
    <row r="1858" spans="11:11">
      <c r="K1858" s="157"/>
    </row>
    <row r="1859" spans="11:11">
      <c r="K1859" s="157"/>
    </row>
    <row r="1860" spans="11:11">
      <c r="K1860" s="157"/>
    </row>
    <row r="1861" spans="11:11">
      <c r="K1861" s="157"/>
    </row>
    <row r="1862" spans="11:11">
      <c r="K1862" s="157"/>
    </row>
    <row r="1863" spans="11:11">
      <c r="K1863" s="157"/>
    </row>
    <row r="1864" spans="11:11">
      <c r="K1864" s="157"/>
    </row>
    <row r="1865" spans="11:11">
      <c r="K1865" s="157"/>
    </row>
    <row r="1866" spans="11:11">
      <c r="K1866" s="157"/>
    </row>
    <row r="1867" spans="11:11">
      <c r="K1867" s="157"/>
    </row>
    <row r="1868" spans="11:11">
      <c r="K1868" s="157"/>
    </row>
    <row r="1869" spans="11:11">
      <c r="K1869" s="157"/>
    </row>
    <row r="1870" spans="11:11">
      <c r="K1870" s="157"/>
    </row>
    <row r="1871" spans="11:11">
      <c r="K1871" s="157"/>
    </row>
    <row r="1872" spans="11:11">
      <c r="K1872" s="157"/>
    </row>
    <row r="1873" spans="11:11">
      <c r="K1873" s="157"/>
    </row>
    <row r="1874" spans="11:11">
      <c r="K1874" s="157"/>
    </row>
    <row r="1875" spans="11:11">
      <c r="K1875" s="157"/>
    </row>
    <row r="1876" spans="11:11">
      <c r="K1876" s="157"/>
    </row>
    <row r="1877" spans="11:11">
      <c r="K1877" s="157"/>
    </row>
    <row r="1878" spans="11:11">
      <c r="K1878" s="157"/>
    </row>
    <row r="1879" spans="11:11">
      <c r="K1879" s="157"/>
    </row>
    <row r="1880" spans="11:11">
      <c r="K1880" s="157"/>
    </row>
    <row r="1881" spans="11:11">
      <c r="K1881" s="157"/>
    </row>
    <row r="1882" spans="11:11">
      <c r="K1882" s="157"/>
    </row>
    <row r="1883" spans="11:11">
      <c r="K1883" s="157"/>
    </row>
    <row r="1884" spans="11:11">
      <c r="K1884" s="157"/>
    </row>
    <row r="1885" spans="11:11">
      <c r="K1885" s="157"/>
    </row>
    <row r="1886" spans="11:11">
      <c r="K1886" s="157"/>
    </row>
    <row r="1887" spans="11:11">
      <c r="K1887" s="157"/>
    </row>
    <row r="1888" spans="11:11">
      <c r="K1888" s="157"/>
    </row>
    <row r="1889" spans="11:11">
      <c r="K1889" s="157"/>
    </row>
    <row r="1890" spans="11:11">
      <c r="K1890" s="157"/>
    </row>
    <row r="1891" spans="11:11">
      <c r="K1891" s="157"/>
    </row>
    <row r="1892" spans="11:11">
      <c r="K1892" s="157"/>
    </row>
    <row r="1893" spans="11:11">
      <c r="K1893" s="157"/>
    </row>
    <row r="1894" spans="11:11">
      <c r="K1894" s="157"/>
    </row>
    <row r="1895" spans="11:11">
      <c r="K1895" s="157"/>
    </row>
    <row r="1896" spans="11:11">
      <c r="K1896" s="157"/>
    </row>
    <row r="1897" spans="11:11">
      <c r="K1897" s="157"/>
    </row>
    <row r="1898" spans="11:11">
      <c r="K1898" s="157"/>
    </row>
    <row r="1899" spans="11:11">
      <c r="K1899" s="157"/>
    </row>
    <row r="1900" spans="11:11">
      <c r="K1900" s="157"/>
    </row>
    <row r="1901" spans="11:11">
      <c r="K1901" s="157"/>
    </row>
    <row r="1902" spans="11:11">
      <c r="K1902" s="157"/>
    </row>
    <row r="1903" spans="11:11">
      <c r="K1903" s="157"/>
    </row>
    <row r="1904" spans="11:11">
      <c r="K1904" s="157"/>
    </row>
    <row r="1905" spans="11:11">
      <c r="K1905" s="157"/>
    </row>
    <row r="1906" spans="11:11">
      <c r="K1906" s="157"/>
    </row>
    <row r="1907" spans="11:11">
      <c r="K1907" s="157"/>
    </row>
    <row r="1908" spans="11:11">
      <c r="K1908" s="157"/>
    </row>
    <row r="1909" spans="11:11">
      <c r="K1909" s="157"/>
    </row>
    <row r="1910" spans="11:11">
      <c r="K1910" s="157"/>
    </row>
    <row r="1911" spans="11:11">
      <c r="K1911" s="157"/>
    </row>
    <row r="1912" spans="11:11">
      <c r="K1912" s="157"/>
    </row>
    <row r="1913" spans="11:11">
      <c r="K1913" s="157"/>
    </row>
    <row r="1914" spans="11:11">
      <c r="K1914" s="157"/>
    </row>
    <row r="1915" spans="11:11">
      <c r="K1915" s="157"/>
    </row>
    <row r="1916" spans="11:11">
      <c r="K1916" s="157"/>
    </row>
    <row r="1917" spans="11:11">
      <c r="K1917" s="157"/>
    </row>
    <row r="1918" spans="11:11">
      <c r="K1918" s="157"/>
    </row>
    <row r="1919" spans="11:11">
      <c r="K1919" s="157"/>
    </row>
    <row r="1920" spans="11:11">
      <c r="K1920" s="157"/>
    </row>
    <row r="1921" spans="11:11">
      <c r="K1921" s="157"/>
    </row>
    <row r="1922" spans="11:11">
      <c r="K1922" s="157"/>
    </row>
    <row r="1923" spans="11:11">
      <c r="K1923" s="157"/>
    </row>
    <row r="1924" spans="11:11">
      <c r="K1924" s="157"/>
    </row>
    <row r="1925" spans="11:11">
      <c r="K1925" s="157"/>
    </row>
    <row r="1926" spans="11:11">
      <c r="K1926" s="157"/>
    </row>
    <row r="1927" spans="11:11">
      <c r="K1927" s="157"/>
    </row>
    <row r="1928" spans="11:11">
      <c r="K1928" s="157"/>
    </row>
    <row r="1929" spans="11:11">
      <c r="K1929" s="157"/>
    </row>
    <row r="1930" spans="11:11">
      <c r="K1930" s="157"/>
    </row>
    <row r="1931" spans="11:11">
      <c r="K1931" s="157"/>
    </row>
    <row r="1932" spans="11:11">
      <c r="K1932" s="157"/>
    </row>
    <row r="1933" spans="11:11">
      <c r="K1933" s="157"/>
    </row>
    <row r="1934" spans="11:11">
      <c r="K1934" s="157"/>
    </row>
    <row r="1935" spans="11:11">
      <c r="K1935" s="157"/>
    </row>
    <row r="1936" spans="11:11">
      <c r="K1936" s="157"/>
    </row>
    <row r="1937" spans="11:11">
      <c r="K1937" s="157"/>
    </row>
    <row r="1938" spans="11:11">
      <c r="K1938" s="157"/>
    </row>
    <row r="1939" spans="11:11">
      <c r="K1939" s="157"/>
    </row>
    <row r="1940" spans="11:11">
      <c r="K1940" s="157"/>
    </row>
    <row r="1941" spans="11:11">
      <c r="K1941" s="157"/>
    </row>
    <row r="1942" spans="11:11">
      <c r="K1942" s="157"/>
    </row>
    <row r="1943" spans="11:11">
      <c r="K1943" s="157"/>
    </row>
    <row r="1944" spans="11:11">
      <c r="K1944" s="157"/>
    </row>
    <row r="1945" spans="11:11">
      <c r="K1945" s="157"/>
    </row>
    <row r="1946" spans="11:11">
      <c r="K1946" s="157"/>
    </row>
    <row r="1947" spans="11:11">
      <c r="K1947" s="157"/>
    </row>
    <row r="1948" spans="11:11">
      <c r="K1948" s="157"/>
    </row>
    <row r="1949" spans="11:11">
      <c r="K1949" s="157"/>
    </row>
    <row r="1950" spans="11:11">
      <c r="K1950" s="157"/>
    </row>
    <row r="1951" spans="11:11">
      <c r="K1951" s="157"/>
    </row>
    <row r="1952" spans="11:11">
      <c r="K1952" s="157"/>
    </row>
    <row r="1953" spans="11:11">
      <c r="K1953" s="157"/>
    </row>
    <row r="1954" spans="11:11">
      <c r="K1954" s="157"/>
    </row>
    <row r="1955" spans="11:11">
      <c r="K1955" s="157"/>
    </row>
    <row r="1956" spans="11:11">
      <c r="K1956" s="157"/>
    </row>
    <row r="1957" spans="11:11">
      <c r="K1957" s="157"/>
    </row>
    <row r="1958" spans="11:11">
      <c r="K1958" s="157"/>
    </row>
    <row r="1959" spans="11:11">
      <c r="K1959" s="157"/>
    </row>
    <row r="1960" spans="11:11">
      <c r="K1960" s="157"/>
    </row>
    <row r="1961" spans="11:11">
      <c r="K1961" s="157"/>
    </row>
    <row r="1962" spans="11:11">
      <c r="K1962" s="157"/>
    </row>
    <row r="1963" spans="11:11">
      <c r="K1963" s="157"/>
    </row>
    <row r="1964" spans="11:11">
      <c r="K1964" s="157"/>
    </row>
    <row r="1965" spans="11:11">
      <c r="K1965" s="157"/>
    </row>
    <row r="1966" spans="11:11">
      <c r="K1966" s="157"/>
    </row>
    <row r="1967" spans="11:11">
      <c r="K1967" s="157"/>
    </row>
    <row r="1968" spans="11:11">
      <c r="K1968" s="157"/>
    </row>
    <row r="1969" spans="11:11">
      <c r="K1969" s="157"/>
    </row>
    <row r="1970" spans="11:11">
      <c r="K1970" s="157"/>
    </row>
    <row r="1971" spans="11:11">
      <c r="K1971" s="157"/>
    </row>
    <row r="1972" spans="11:11">
      <c r="K1972" s="157"/>
    </row>
    <row r="1973" spans="11:11">
      <c r="K1973" s="157"/>
    </row>
    <row r="1974" spans="11:11">
      <c r="K1974" s="157"/>
    </row>
    <row r="1975" spans="11:11">
      <c r="K1975" s="157"/>
    </row>
    <row r="1976" spans="11:11">
      <c r="K1976" s="157"/>
    </row>
    <row r="1977" spans="11:11">
      <c r="K1977" s="157"/>
    </row>
    <row r="1978" spans="11:11">
      <c r="K1978" s="157"/>
    </row>
    <row r="1979" spans="11:11">
      <c r="K1979" s="157"/>
    </row>
    <row r="1980" spans="11:11">
      <c r="K1980" s="157"/>
    </row>
    <row r="1981" spans="11:11">
      <c r="K1981" s="157"/>
    </row>
    <row r="1982" spans="11:11">
      <c r="K1982" s="157"/>
    </row>
    <row r="1983" spans="11:11">
      <c r="K1983" s="157"/>
    </row>
    <row r="1984" spans="11:11">
      <c r="K1984" s="157"/>
    </row>
    <row r="1985" spans="11:11">
      <c r="K1985" s="157"/>
    </row>
    <row r="1986" spans="11:11">
      <c r="K1986" s="157"/>
    </row>
    <row r="1987" spans="11:11">
      <c r="K1987" s="157"/>
    </row>
    <row r="1988" spans="11:11">
      <c r="K1988" s="157"/>
    </row>
    <row r="1989" spans="11:11">
      <c r="K1989" s="157"/>
    </row>
    <row r="1990" spans="11:11">
      <c r="K1990" s="157"/>
    </row>
    <row r="1991" spans="11:11">
      <c r="K1991" s="157"/>
    </row>
    <row r="1992" spans="11:11">
      <c r="K1992" s="157"/>
    </row>
    <row r="1993" spans="11:11">
      <c r="K1993" s="157"/>
    </row>
    <row r="1994" spans="11:11">
      <c r="K1994" s="157"/>
    </row>
    <row r="1995" spans="11:11">
      <c r="K1995" s="157"/>
    </row>
    <row r="1996" spans="11:11">
      <c r="K1996" s="157"/>
    </row>
    <row r="1997" spans="11:11">
      <c r="K1997" s="157"/>
    </row>
    <row r="1998" spans="11:11">
      <c r="K1998" s="157"/>
    </row>
    <row r="1999" spans="11:11">
      <c r="K1999" s="157"/>
    </row>
    <row r="2000" spans="11:11">
      <c r="K2000" s="157"/>
    </row>
    <row r="2001" spans="11:11">
      <c r="K2001" s="157"/>
    </row>
    <row r="2002" spans="11:11">
      <c r="K2002" s="157"/>
    </row>
    <row r="2003" spans="11:11">
      <c r="K2003" s="157"/>
    </row>
    <row r="2004" spans="11:11">
      <c r="K2004" s="157"/>
    </row>
    <row r="2005" spans="11:11">
      <c r="K2005" s="157"/>
    </row>
    <row r="2006" spans="11:11">
      <c r="K2006" s="157"/>
    </row>
    <row r="2007" spans="11:11">
      <c r="K2007" s="157"/>
    </row>
    <row r="2008" spans="11:11">
      <c r="K2008" s="157"/>
    </row>
    <row r="2009" spans="11:11">
      <c r="K2009" s="157"/>
    </row>
    <row r="2010" spans="11:11">
      <c r="K2010" s="157"/>
    </row>
    <row r="2011" spans="11:11">
      <c r="K2011" s="157"/>
    </row>
    <row r="2012" spans="11:11">
      <c r="K2012" s="157"/>
    </row>
    <row r="2013" spans="11:11">
      <c r="K2013" s="157"/>
    </row>
    <row r="2014" spans="11:11">
      <c r="K2014" s="157"/>
    </row>
    <row r="2015" spans="11:11">
      <c r="K2015" s="157"/>
    </row>
    <row r="2016" spans="11:11">
      <c r="K2016" s="157"/>
    </row>
    <row r="2017" spans="11:11">
      <c r="K2017" s="157"/>
    </row>
    <row r="2018" spans="11:11">
      <c r="K2018" s="157"/>
    </row>
    <row r="2019" spans="11:11">
      <c r="K2019" s="157"/>
    </row>
    <row r="2020" spans="11:11">
      <c r="K2020" s="157"/>
    </row>
    <row r="2021" spans="11:11">
      <c r="K2021" s="157"/>
    </row>
    <row r="2022" spans="11:11">
      <c r="K2022" s="157"/>
    </row>
    <row r="2023" spans="11:11">
      <c r="K2023" s="157"/>
    </row>
    <row r="2024" spans="11:11">
      <c r="K2024" s="157"/>
    </row>
    <row r="2025" spans="11:11">
      <c r="K2025" s="157"/>
    </row>
    <row r="2026" spans="11:11">
      <c r="K2026" s="157"/>
    </row>
    <row r="2027" spans="11:11">
      <c r="K2027" s="157"/>
    </row>
    <row r="2028" spans="11:11">
      <c r="K2028" s="157"/>
    </row>
    <row r="2029" spans="11:11">
      <c r="K2029" s="157"/>
    </row>
    <row r="2030" spans="11:11">
      <c r="K2030" s="157"/>
    </row>
    <row r="2031" spans="11:11">
      <c r="K2031" s="157"/>
    </row>
    <row r="2032" spans="11:11">
      <c r="K2032" s="157"/>
    </row>
    <row r="2033" spans="11:11">
      <c r="K2033" s="157"/>
    </row>
    <row r="2034" spans="11:11">
      <c r="K2034" s="157"/>
    </row>
    <row r="2035" spans="11:11">
      <c r="K2035" s="157"/>
    </row>
    <row r="2036" spans="11:11">
      <c r="K2036" s="157"/>
    </row>
    <row r="2037" spans="11:11">
      <c r="K2037" s="157"/>
    </row>
    <row r="2038" spans="11:11">
      <c r="K2038" s="157"/>
    </row>
    <row r="2039" spans="11:11">
      <c r="K2039" s="157"/>
    </row>
    <row r="2040" spans="11:11">
      <c r="K2040" s="157"/>
    </row>
    <row r="2041" spans="11:11">
      <c r="K2041" s="157"/>
    </row>
    <row r="2042" spans="11:11">
      <c r="K2042" s="157"/>
    </row>
    <row r="2043" spans="11:11">
      <c r="K2043" s="157"/>
    </row>
    <row r="2044" spans="11:11">
      <c r="K2044" s="157"/>
    </row>
    <row r="2045" spans="11:11">
      <c r="K2045" s="157"/>
    </row>
    <row r="2046" spans="11:11">
      <c r="K2046" s="157"/>
    </row>
    <row r="2047" spans="11:11">
      <c r="K2047" s="157"/>
    </row>
    <row r="2048" spans="11:11">
      <c r="K2048" s="157"/>
    </row>
    <row r="2049" spans="11:11">
      <c r="K2049" s="157"/>
    </row>
    <row r="2050" spans="11:11">
      <c r="K2050" s="157"/>
    </row>
    <row r="2051" spans="11:11">
      <c r="K2051" s="157"/>
    </row>
    <row r="2052" spans="11:11">
      <c r="K2052" s="157"/>
    </row>
    <row r="2053" spans="11:11">
      <c r="K2053" s="157"/>
    </row>
    <row r="2054" spans="11:11">
      <c r="K2054" s="157"/>
    </row>
    <row r="2055" spans="11:11">
      <c r="K2055" s="157"/>
    </row>
    <row r="2056" spans="11:11">
      <c r="K2056" s="157"/>
    </row>
    <row r="2057" spans="11:11">
      <c r="K2057" s="157"/>
    </row>
    <row r="2058" spans="11:11">
      <c r="K2058" s="157"/>
    </row>
    <row r="2059" spans="11:11">
      <c r="K2059" s="157"/>
    </row>
    <row r="2060" spans="11:11">
      <c r="K2060" s="157"/>
    </row>
    <row r="2061" spans="11:11">
      <c r="K2061" s="157"/>
    </row>
    <row r="2062" spans="11:11">
      <c r="K2062" s="157"/>
    </row>
    <row r="2063" spans="11:11">
      <c r="K2063" s="157"/>
    </row>
    <row r="2064" spans="11:11">
      <c r="K2064" s="157"/>
    </row>
    <row r="2065" spans="11:11">
      <c r="K2065" s="157"/>
    </row>
    <row r="2066" spans="11:11">
      <c r="K2066" s="157"/>
    </row>
    <row r="2067" spans="11:11">
      <c r="K2067" s="157"/>
    </row>
    <row r="2068" spans="11:11">
      <c r="K2068" s="157"/>
    </row>
    <row r="2069" spans="11:11">
      <c r="K2069" s="157"/>
    </row>
    <row r="2070" spans="11:11">
      <c r="K2070" s="157"/>
    </row>
    <row r="2071" spans="11:11">
      <c r="K2071" s="157"/>
    </row>
    <row r="2072" spans="11:11">
      <c r="K2072" s="157"/>
    </row>
    <row r="2073" spans="11:11">
      <c r="K2073" s="157"/>
    </row>
    <row r="2074" spans="11:11">
      <c r="K2074" s="157"/>
    </row>
    <row r="2075" spans="11:11">
      <c r="K2075" s="157"/>
    </row>
    <row r="2076" spans="11:11">
      <c r="K2076" s="157"/>
    </row>
    <row r="2077" spans="11:11">
      <c r="K2077" s="157"/>
    </row>
    <row r="2078" spans="11:11">
      <c r="K2078" s="157"/>
    </row>
    <row r="2079" spans="11:11">
      <c r="K2079" s="157"/>
    </row>
    <row r="2080" spans="11:11">
      <c r="K2080" s="157"/>
    </row>
    <row r="2081" spans="11:11">
      <c r="K2081" s="157"/>
    </row>
    <row r="2082" spans="11:11">
      <c r="K2082" s="157"/>
    </row>
    <row r="2083" spans="11:11">
      <c r="K2083" s="157"/>
    </row>
    <row r="2084" spans="11:11">
      <c r="K2084" s="157"/>
    </row>
    <row r="2085" spans="11:11">
      <c r="K2085" s="157"/>
    </row>
    <row r="2086" spans="11:11">
      <c r="K2086" s="157"/>
    </row>
    <row r="2087" spans="11:11">
      <c r="K2087" s="157"/>
    </row>
    <row r="2088" spans="11:11">
      <c r="K2088" s="157"/>
    </row>
    <row r="2089" spans="11:11">
      <c r="K2089" s="157"/>
    </row>
    <row r="2090" spans="11:11">
      <c r="K2090" s="157"/>
    </row>
    <row r="2091" spans="11:11">
      <c r="K2091" s="157"/>
    </row>
    <row r="2092" spans="11:11">
      <c r="K2092" s="157"/>
    </row>
    <row r="2093" spans="11:11">
      <c r="K2093" s="157"/>
    </row>
    <row r="2094" spans="11:11">
      <c r="K2094" s="157"/>
    </row>
    <row r="2095" spans="11:11">
      <c r="K2095" s="157"/>
    </row>
    <row r="2096" spans="11:11">
      <c r="K2096" s="157"/>
    </row>
    <row r="2097" spans="11:11">
      <c r="K2097" s="157"/>
    </row>
    <row r="2098" spans="11:11">
      <c r="K2098" s="157"/>
    </row>
    <row r="2099" spans="11:11">
      <c r="K2099" s="157"/>
    </row>
    <row r="2100" spans="11:11">
      <c r="K2100" s="157"/>
    </row>
    <row r="2101" spans="11:11">
      <c r="K2101" s="157"/>
    </row>
    <row r="2102" spans="11:11">
      <c r="K2102" s="157"/>
    </row>
    <row r="2103" spans="11:11">
      <c r="K2103" s="157"/>
    </row>
    <row r="2104" spans="11:11">
      <c r="K2104" s="157"/>
    </row>
    <row r="2105" spans="11:11">
      <c r="K2105" s="157"/>
    </row>
    <row r="2106" spans="11:11">
      <c r="K2106" s="157"/>
    </row>
    <row r="2107" spans="11:11">
      <c r="K2107" s="157"/>
    </row>
    <row r="2108" spans="11:11">
      <c r="K2108" s="157"/>
    </row>
    <row r="2109" spans="11:11">
      <c r="K2109" s="157"/>
    </row>
    <row r="2110" spans="11:11">
      <c r="K2110" s="157"/>
    </row>
    <row r="2111" spans="11:11">
      <c r="K2111" s="157"/>
    </row>
    <row r="2112" spans="11:11">
      <c r="K2112" s="157"/>
    </row>
    <row r="2113" spans="11:11">
      <c r="K2113" s="157"/>
    </row>
    <row r="2114" spans="11:11">
      <c r="K2114" s="157"/>
    </row>
    <row r="2115" spans="11:11">
      <c r="K2115" s="157"/>
    </row>
    <row r="2116" spans="11:11">
      <c r="K2116" s="157"/>
    </row>
    <row r="2117" spans="11:11">
      <c r="K2117" s="157"/>
    </row>
    <row r="2118" spans="11:11">
      <c r="K2118" s="157"/>
    </row>
    <row r="2119" spans="11:11">
      <c r="K2119" s="157"/>
    </row>
    <row r="2120" spans="11:11">
      <c r="K2120" s="157"/>
    </row>
    <row r="2121" spans="11:11">
      <c r="K2121" s="157"/>
    </row>
    <row r="2122" spans="11:11">
      <c r="K2122" s="157"/>
    </row>
    <row r="2123" spans="11:11">
      <c r="K2123" s="157"/>
    </row>
    <row r="2124" spans="11:11">
      <c r="K2124" s="157"/>
    </row>
    <row r="2125" spans="11:11">
      <c r="K2125" s="157"/>
    </row>
    <row r="2126" spans="11:11">
      <c r="K2126" s="157"/>
    </row>
    <row r="2127" spans="11:11">
      <c r="K2127" s="157"/>
    </row>
    <row r="2128" spans="11:11">
      <c r="K2128" s="157"/>
    </row>
    <row r="2129" spans="11:11">
      <c r="K2129" s="157"/>
    </row>
    <row r="2130" spans="11:11">
      <c r="K2130" s="157"/>
    </row>
    <row r="2131" spans="11:11">
      <c r="K2131" s="157"/>
    </row>
    <row r="2132" spans="11:11">
      <c r="K2132" s="157"/>
    </row>
    <row r="2133" spans="11:11">
      <c r="K2133" s="157"/>
    </row>
    <row r="2134" spans="11:11">
      <c r="K2134" s="157"/>
    </row>
    <row r="2135" spans="11:11">
      <c r="K2135" s="157"/>
    </row>
    <row r="2136" spans="11:11">
      <c r="K2136" s="157"/>
    </row>
    <row r="2137" spans="11:11">
      <c r="K2137" s="157"/>
    </row>
    <row r="2138" spans="11:11">
      <c r="K2138" s="157"/>
    </row>
    <row r="2139" spans="11:11">
      <c r="K2139" s="157"/>
    </row>
    <row r="2140" spans="11:11">
      <c r="K2140" s="157"/>
    </row>
    <row r="2141" spans="11:11">
      <c r="K2141" s="157"/>
    </row>
    <row r="2142" spans="11:11">
      <c r="K2142" s="157"/>
    </row>
    <row r="2143" spans="11:11">
      <c r="K2143" s="157"/>
    </row>
    <row r="2144" spans="11:11">
      <c r="K2144" s="157"/>
    </row>
    <row r="2145" spans="11:11">
      <c r="K2145" s="157"/>
    </row>
    <row r="2146" spans="11:11">
      <c r="K2146" s="157"/>
    </row>
    <row r="2147" spans="11:11">
      <c r="K2147" s="157"/>
    </row>
    <row r="2148" spans="11:11">
      <c r="K2148" s="157"/>
    </row>
    <row r="2149" spans="11:11">
      <c r="K2149" s="157"/>
    </row>
    <row r="2150" spans="11:11">
      <c r="K2150" s="157"/>
    </row>
    <row r="2151" spans="11:11">
      <c r="K2151" s="157"/>
    </row>
    <row r="2152" spans="11:11">
      <c r="K2152" s="157"/>
    </row>
    <row r="2153" spans="11:11">
      <c r="K2153" s="157"/>
    </row>
    <row r="2154" spans="11:11">
      <c r="K2154" s="157"/>
    </row>
    <row r="2155" spans="11:11">
      <c r="K2155" s="157"/>
    </row>
    <row r="2156" spans="11:11">
      <c r="K2156" s="157"/>
    </row>
    <row r="2157" spans="11:11">
      <c r="K2157" s="157"/>
    </row>
    <row r="2158" spans="11:11">
      <c r="K2158" s="157"/>
    </row>
    <row r="2159" spans="11:11">
      <c r="K2159" s="157"/>
    </row>
    <row r="2160" spans="11:11">
      <c r="K2160" s="157"/>
    </row>
    <row r="2161" spans="11:11">
      <c r="K2161" s="157"/>
    </row>
    <row r="2162" spans="11:11">
      <c r="K2162" s="157"/>
    </row>
    <row r="2163" spans="11:11">
      <c r="K2163" s="157"/>
    </row>
    <row r="2164" spans="11:11">
      <c r="K2164" s="157"/>
    </row>
    <row r="2165" spans="11:11">
      <c r="K2165" s="157"/>
    </row>
    <row r="2166" spans="11:11">
      <c r="K2166" s="157"/>
    </row>
    <row r="2167" spans="11:11">
      <c r="K2167" s="157"/>
    </row>
    <row r="2168" spans="11:11">
      <c r="K2168" s="157"/>
    </row>
    <row r="2169" spans="11:11">
      <c r="K2169" s="157"/>
    </row>
    <row r="2170" spans="11:11">
      <c r="K2170" s="157"/>
    </row>
    <row r="2171" spans="11:11">
      <c r="K2171" s="157"/>
    </row>
    <row r="2172" spans="11:11">
      <c r="K2172" s="157"/>
    </row>
    <row r="2173" spans="11:11">
      <c r="K2173" s="157"/>
    </row>
    <row r="2174" spans="11:11">
      <c r="K2174" s="157"/>
    </row>
    <row r="2175" spans="11:11">
      <c r="K2175" s="157"/>
    </row>
    <row r="2176" spans="11:11">
      <c r="K2176" s="157"/>
    </row>
    <row r="2177" spans="11:11">
      <c r="K2177" s="157"/>
    </row>
    <row r="2178" spans="11:11">
      <c r="K2178" s="157"/>
    </row>
    <row r="2179" spans="11:11">
      <c r="K2179" s="157"/>
    </row>
    <row r="2180" spans="11:11">
      <c r="K2180" s="157"/>
    </row>
    <row r="2181" spans="11:11">
      <c r="K2181" s="157"/>
    </row>
    <row r="2182" spans="11:11">
      <c r="K2182" s="157"/>
    </row>
    <row r="2183" spans="11:11">
      <c r="K2183" s="157"/>
    </row>
    <row r="2184" spans="11:11">
      <c r="K2184" s="157"/>
    </row>
    <row r="2185" spans="11:11">
      <c r="K2185" s="157"/>
    </row>
    <row r="2186" spans="11:11">
      <c r="K2186" s="157"/>
    </row>
    <row r="2187" spans="11:11">
      <c r="K2187" s="157"/>
    </row>
    <row r="2188" spans="11:11">
      <c r="K2188" s="157"/>
    </row>
    <row r="2189" spans="11:11">
      <c r="K2189" s="157"/>
    </row>
    <row r="2190" spans="11:11">
      <c r="K2190" s="157"/>
    </row>
    <row r="2191" spans="11:11">
      <c r="K2191" s="157"/>
    </row>
    <row r="2192" spans="11:11">
      <c r="K2192" s="157"/>
    </row>
    <row r="2193" spans="11:11">
      <c r="K2193" s="157"/>
    </row>
    <row r="2194" spans="11:11">
      <c r="K2194" s="157"/>
    </row>
    <row r="2195" spans="11:11">
      <c r="K2195" s="157"/>
    </row>
    <row r="2196" spans="11:11">
      <c r="K2196" s="157"/>
    </row>
    <row r="2197" spans="11:11">
      <c r="K2197" s="157"/>
    </row>
    <row r="2198" spans="11:11">
      <c r="K2198" s="157"/>
    </row>
    <row r="2199" spans="11:11">
      <c r="K2199" s="157"/>
    </row>
    <row r="2200" spans="11:11">
      <c r="K2200" s="157"/>
    </row>
    <row r="2201" spans="11:11">
      <c r="K2201" s="157"/>
    </row>
    <row r="2202" spans="11:11">
      <c r="K2202" s="157"/>
    </row>
    <row r="2203" spans="11:11">
      <c r="K2203" s="157"/>
    </row>
    <row r="2204" spans="11:11">
      <c r="K2204" s="157"/>
    </row>
    <row r="2205" spans="11:11">
      <c r="K2205" s="157"/>
    </row>
    <row r="2206" spans="11:11">
      <c r="K2206" s="157"/>
    </row>
    <row r="2207" spans="11:11">
      <c r="K2207" s="157"/>
    </row>
    <row r="2208" spans="11:11">
      <c r="K2208" s="157"/>
    </row>
    <row r="2209" spans="11:11">
      <c r="K2209" s="157"/>
    </row>
    <row r="2210" spans="11:11">
      <c r="K2210" s="157"/>
    </row>
    <row r="2211" spans="11:11">
      <c r="K2211" s="157"/>
    </row>
    <row r="2212" spans="11:11">
      <c r="K2212" s="157"/>
    </row>
    <row r="2213" spans="11:11">
      <c r="K2213" s="157"/>
    </row>
    <row r="2214" spans="11:11">
      <c r="K2214" s="157"/>
    </row>
    <row r="2215" spans="11:11">
      <c r="K2215" s="157"/>
    </row>
    <row r="2216" spans="11:11">
      <c r="K2216" s="157"/>
    </row>
    <row r="2217" spans="11:11">
      <c r="K2217" s="157"/>
    </row>
    <row r="2218" spans="11:11">
      <c r="K2218" s="157"/>
    </row>
    <row r="2219" spans="11:11">
      <c r="K2219" s="157"/>
    </row>
    <row r="2220" spans="11:11">
      <c r="K2220" s="157"/>
    </row>
    <row r="2221" spans="11:11">
      <c r="K2221" s="157"/>
    </row>
    <row r="2222" spans="11:11">
      <c r="K2222" s="157"/>
    </row>
    <row r="2223" spans="11:11">
      <c r="K2223" s="157"/>
    </row>
    <row r="2224" spans="11:11">
      <c r="K2224" s="157"/>
    </row>
    <row r="2225" spans="11:11">
      <c r="K2225" s="157"/>
    </row>
    <row r="2226" spans="11:11">
      <c r="K2226" s="157"/>
    </row>
    <row r="2227" spans="11:11">
      <c r="K2227" s="157"/>
    </row>
    <row r="2228" spans="11:11">
      <c r="K2228" s="157"/>
    </row>
    <row r="2229" spans="11:11">
      <c r="K2229" s="157"/>
    </row>
    <row r="2230" spans="11:11">
      <c r="K2230" s="157"/>
    </row>
    <row r="2231" spans="11:11">
      <c r="K2231" s="157"/>
    </row>
    <row r="2232" spans="11:11">
      <c r="K2232" s="157"/>
    </row>
    <row r="2233" spans="11:11">
      <c r="K2233" s="157"/>
    </row>
    <row r="2234" spans="11:11">
      <c r="K2234" s="157"/>
    </row>
    <row r="2235" spans="11:11">
      <c r="K2235" s="157"/>
    </row>
    <row r="2236" spans="11:11">
      <c r="K2236" s="157"/>
    </row>
    <row r="2237" spans="11:11">
      <c r="K2237" s="157"/>
    </row>
    <row r="2238" spans="11:11">
      <c r="K2238" s="157"/>
    </row>
    <row r="2239" spans="11:11">
      <c r="K2239" s="157"/>
    </row>
    <row r="2240" spans="11:11">
      <c r="K2240" s="157"/>
    </row>
    <row r="2241" spans="11:11">
      <c r="K2241" s="157"/>
    </row>
    <row r="2242" spans="11:11">
      <c r="K2242" s="157"/>
    </row>
    <row r="2243" spans="11:11">
      <c r="K2243" s="157"/>
    </row>
    <row r="2244" spans="11:11">
      <c r="K2244" s="157"/>
    </row>
    <row r="2245" spans="11:11">
      <c r="K2245" s="157"/>
    </row>
    <row r="2246" spans="11:11">
      <c r="K2246" s="157"/>
    </row>
    <row r="2247" spans="11:11">
      <c r="K2247" s="157"/>
    </row>
    <row r="2248" spans="11:11">
      <c r="K2248" s="157"/>
    </row>
    <row r="2249" spans="11:11">
      <c r="K2249" s="157"/>
    </row>
    <row r="2250" spans="11:11">
      <c r="K2250" s="157"/>
    </row>
    <row r="2251" spans="11:11">
      <c r="K2251" s="157"/>
    </row>
    <row r="2252" spans="11:11">
      <c r="K2252" s="157"/>
    </row>
    <row r="2253" spans="11:11">
      <c r="K2253" s="157"/>
    </row>
    <row r="2254" spans="11:11">
      <c r="K2254" s="157"/>
    </row>
    <row r="2255" spans="11:11">
      <c r="K2255" s="157"/>
    </row>
    <row r="2256" spans="11:11">
      <c r="K2256" s="157"/>
    </row>
    <row r="2257" spans="11:11">
      <c r="K2257" s="157"/>
    </row>
    <row r="2258" spans="11:11">
      <c r="K2258" s="157"/>
    </row>
    <row r="2259" spans="11:11">
      <c r="K2259" s="157"/>
    </row>
    <row r="2260" spans="11:11">
      <c r="K2260" s="157"/>
    </row>
    <row r="2261" spans="11:11">
      <c r="K2261" s="157"/>
    </row>
    <row r="2262" spans="11:11">
      <c r="K2262" s="157"/>
    </row>
    <row r="2263" spans="11:11">
      <c r="K2263" s="157"/>
    </row>
    <row r="2264" spans="11:11">
      <c r="K2264" s="157"/>
    </row>
    <row r="2265" spans="11:11">
      <c r="K2265" s="157"/>
    </row>
    <row r="2266" spans="11:11">
      <c r="K2266" s="157"/>
    </row>
    <row r="2267" spans="11:11">
      <c r="K2267" s="157"/>
    </row>
    <row r="2268" spans="11:11">
      <c r="K2268" s="157"/>
    </row>
    <row r="2269" spans="11:11">
      <c r="K2269" s="157"/>
    </row>
    <row r="2270" spans="11:11">
      <c r="K2270" s="157"/>
    </row>
    <row r="2271" spans="11:11">
      <c r="K2271" s="157"/>
    </row>
    <row r="2272" spans="11:11">
      <c r="K2272" s="157"/>
    </row>
    <row r="2273" spans="11:11">
      <c r="K2273" s="157"/>
    </row>
    <row r="2274" spans="11:11">
      <c r="K2274" s="157"/>
    </row>
    <row r="2275" spans="11:11">
      <c r="K2275" s="157"/>
    </row>
    <row r="2276" spans="11:11">
      <c r="K2276" s="157"/>
    </row>
    <row r="2277" spans="11:11">
      <c r="K2277" s="157"/>
    </row>
    <row r="2278" spans="11:11">
      <c r="K2278" s="157"/>
    </row>
    <row r="2279" spans="11:11">
      <c r="K2279" s="157"/>
    </row>
    <row r="2280" spans="11:11">
      <c r="K2280" s="157"/>
    </row>
    <row r="2281" spans="11:11">
      <c r="K2281" s="157"/>
    </row>
    <row r="2282" spans="11:11">
      <c r="K2282" s="157"/>
    </row>
    <row r="2283" spans="11:11">
      <c r="K2283" s="157"/>
    </row>
    <row r="2284" spans="11:11">
      <c r="K2284" s="157"/>
    </row>
    <row r="2285" spans="11:11">
      <c r="K2285" s="157"/>
    </row>
    <row r="2286" spans="11:11">
      <c r="K2286" s="157"/>
    </row>
    <row r="2287" spans="11:11">
      <c r="K2287" s="157"/>
    </row>
    <row r="2288" spans="11:11">
      <c r="K2288" s="157"/>
    </row>
    <row r="2289" spans="11:11">
      <c r="K2289" s="157"/>
    </row>
    <row r="2290" spans="11:11">
      <c r="K2290" s="157"/>
    </row>
    <row r="2291" spans="11:11">
      <c r="K2291" s="157"/>
    </row>
    <row r="2292" spans="11:11">
      <c r="K2292" s="157"/>
    </row>
    <row r="2293" spans="11:11">
      <c r="K2293" s="157"/>
    </row>
    <row r="2294" spans="11:11">
      <c r="K2294" s="157"/>
    </row>
    <row r="2295" spans="11:11">
      <c r="K2295" s="157"/>
    </row>
    <row r="2296" spans="11:11">
      <c r="K2296" s="157"/>
    </row>
    <row r="2297" spans="11:11">
      <c r="K2297" s="157"/>
    </row>
    <row r="2298" spans="11:11">
      <c r="K2298" s="157"/>
    </row>
    <row r="2299" spans="11:11">
      <c r="K2299" s="157"/>
    </row>
    <row r="2300" spans="11:11">
      <c r="K2300" s="157"/>
    </row>
    <row r="2301" spans="11:11">
      <c r="K2301" s="157"/>
    </row>
    <row r="2302" spans="11:11">
      <c r="K2302" s="157"/>
    </row>
    <row r="2303" spans="11:11">
      <c r="K2303" s="157"/>
    </row>
    <row r="2304" spans="11:11">
      <c r="K2304" s="157"/>
    </row>
    <row r="2305" spans="11:11">
      <c r="K2305" s="157"/>
    </row>
    <row r="2306" spans="11:11">
      <c r="K2306" s="157"/>
    </row>
    <row r="2307" spans="11:11">
      <c r="K2307" s="157"/>
    </row>
    <row r="2308" spans="11:11">
      <c r="K2308" s="157"/>
    </row>
    <row r="2309" spans="11:11">
      <c r="K2309" s="157"/>
    </row>
    <row r="2310" spans="11:11">
      <c r="K2310" s="157"/>
    </row>
    <row r="2311" spans="11:11">
      <c r="K2311" s="157"/>
    </row>
    <row r="2312" spans="11:11">
      <c r="K2312" s="157"/>
    </row>
    <row r="2313" spans="11:11">
      <c r="K2313" s="157"/>
    </row>
    <row r="2314" spans="11:11">
      <c r="K2314" s="157"/>
    </row>
    <row r="2315" spans="11:11">
      <c r="K2315" s="157"/>
    </row>
    <row r="2316" spans="11:11">
      <c r="K2316" s="157"/>
    </row>
    <row r="2317" spans="11:11">
      <c r="K2317" s="157"/>
    </row>
    <row r="2318" spans="11:11">
      <c r="K2318" s="157"/>
    </row>
    <row r="2319" spans="11:11">
      <c r="K2319" s="157"/>
    </row>
    <row r="2320" spans="11:11">
      <c r="K2320" s="157"/>
    </row>
    <row r="2321" spans="11:11">
      <c r="K2321" s="157"/>
    </row>
    <row r="2322" spans="11:11">
      <c r="K2322" s="157"/>
    </row>
    <row r="2323" spans="11:11">
      <c r="K2323" s="157"/>
    </row>
    <row r="2324" spans="11:11">
      <c r="K2324" s="157"/>
    </row>
    <row r="2325" spans="11:11">
      <c r="K2325" s="157"/>
    </row>
    <row r="2326" spans="11:11">
      <c r="K2326" s="157"/>
    </row>
    <row r="2327" spans="11:11">
      <c r="K2327" s="157"/>
    </row>
    <row r="2328" spans="11:11">
      <c r="K2328" s="157"/>
    </row>
    <row r="2329" spans="11:11">
      <c r="K2329" s="157"/>
    </row>
    <row r="2330" spans="11:11">
      <c r="K2330" s="157"/>
    </row>
    <row r="2331" spans="11:11">
      <c r="K2331" s="157"/>
    </row>
    <row r="2332" spans="11:11">
      <c r="K2332" s="157"/>
    </row>
    <row r="2333" spans="11:11">
      <c r="K2333" s="157"/>
    </row>
    <row r="2334" spans="11:11">
      <c r="K2334" s="157"/>
    </row>
    <row r="2335" spans="11:11">
      <c r="K2335" s="157"/>
    </row>
    <row r="2336" spans="11:11">
      <c r="K2336" s="157"/>
    </row>
    <row r="2337" spans="11:11">
      <c r="K2337" s="157"/>
    </row>
    <row r="2338" spans="11:11">
      <c r="K2338" s="157"/>
    </row>
    <row r="2339" spans="11:11">
      <c r="K2339" s="157"/>
    </row>
    <row r="2340" spans="11:11">
      <c r="K2340" s="157"/>
    </row>
    <row r="2341" spans="11:11">
      <c r="K2341" s="157"/>
    </row>
    <row r="2342" spans="11:11">
      <c r="K2342" s="157"/>
    </row>
    <row r="2343" spans="11:11">
      <c r="K2343" s="157"/>
    </row>
    <row r="2344" spans="11:11">
      <c r="K2344" s="157"/>
    </row>
    <row r="2345" spans="11:11">
      <c r="K2345" s="157"/>
    </row>
    <row r="2346" spans="11:11">
      <c r="K2346" s="157"/>
    </row>
    <row r="2347" spans="11:11">
      <c r="K2347" s="157"/>
    </row>
    <row r="2348" spans="11:11">
      <c r="K2348" s="157"/>
    </row>
    <row r="2349" spans="11:11">
      <c r="K2349" s="157"/>
    </row>
    <row r="2350" spans="11:11">
      <c r="K2350" s="157"/>
    </row>
    <row r="2351" spans="11:11">
      <c r="K2351" s="157"/>
    </row>
    <row r="2352" spans="11:11">
      <c r="K2352" s="157"/>
    </row>
    <row r="2353" spans="11:11">
      <c r="K2353" s="157"/>
    </row>
    <row r="2354" spans="11:11">
      <c r="K2354" s="157"/>
    </row>
    <row r="2355" spans="11:11">
      <c r="K2355" s="157"/>
    </row>
    <row r="2356" spans="11:11">
      <c r="K2356" s="157"/>
    </row>
    <row r="2357" spans="11:11">
      <c r="K2357" s="157"/>
    </row>
    <row r="2358" spans="11:11">
      <c r="K2358" s="157"/>
    </row>
    <row r="2359" spans="11:11">
      <c r="K2359" s="157"/>
    </row>
    <row r="2360" spans="11:11">
      <c r="K2360" s="157"/>
    </row>
    <row r="2361" spans="11:11">
      <c r="K2361" s="157"/>
    </row>
    <row r="2362" spans="11:11">
      <c r="K2362" s="157"/>
    </row>
    <row r="2363" spans="11:11">
      <c r="K2363" s="157"/>
    </row>
    <row r="2364" spans="11:11">
      <c r="K2364" s="157"/>
    </row>
    <row r="2365" spans="11:11">
      <c r="K2365" s="157"/>
    </row>
    <row r="2366" spans="11:11">
      <c r="K2366" s="157"/>
    </row>
    <row r="2367" spans="11:11">
      <c r="K2367" s="157"/>
    </row>
    <row r="2368" spans="11:11">
      <c r="K2368" s="157"/>
    </row>
    <row r="2369" spans="11:11">
      <c r="K2369" s="157"/>
    </row>
    <row r="2370" spans="11:11">
      <c r="K2370" s="157"/>
    </row>
    <row r="2371" spans="11:11">
      <c r="K2371" s="157"/>
    </row>
    <row r="2372" spans="11:11">
      <c r="K2372" s="157"/>
    </row>
    <row r="2373" spans="11:11">
      <c r="K2373" s="157"/>
    </row>
    <row r="2374" spans="11:11">
      <c r="K2374" s="157"/>
    </row>
    <row r="2375" spans="11:11">
      <c r="K2375" s="157"/>
    </row>
    <row r="2376" spans="11:11">
      <c r="K2376" s="157"/>
    </row>
    <row r="2377" spans="11:11">
      <c r="K2377" s="157"/>
    </row>
    <row r="2378" spans="11:11">
      <c r="K2378" s="157"/>
    </row>
    <row r="2379" spans="11:11">
      <c r="K2379" s="157"/>
    </row>
    <row r="2380" spans="11:11">
      <c r="K2380" s="157"/>
    </row>
    <row r="2381" spans="11:11">
      <c r="K2381" s="157"/>
    </row>
    <row r="2382" spans="11:11">
      <c r="K2382" s="157"/>
    </row>
    <row r="2383" spans="11:11">
      <c r="K2383" s="157"/>
    </row>
    <row r="2384" spans="11:11">
      <c r="K2384" s="157"/>
    </row>
    <row r="2385" spans="11:11">
      <c r="K2385" s="157"/>
    </row>
    <row r="2386" spans="11:11">
      <c r="K2386" s="157"/>
    </row>
    <row r="2387" spans="11:11">
      <c r="K2387" s="157"/>
    </row>
    <row r="2388" spans="11:11">
      <c r="K2388" s="157"/>
    </row>
    <row r="2389" spans="11:11">
      <c r="K2389" s="157"/>
    </row>
    <row r="2390" spans="11:11">
      <c r="K2390" s="157"/>
    </row>
    <row r="2391" spans="11:11">
      <c r="K2391" s="157"/>
    </row>
    <row r="2392" spans="11:11">
      <c r="K2392" s="157"/>
    </row>
    <row r="2393" spans="11:11">
      <c r="K2393" s="157"/>
    </row>
    <row r="2394" spans="11:11">
      <c r="K2394" s="157"/>
    </row>
    <row r="2395" spans="11:11">
      <c r="K2395" s="157"/>
    </row>
    <row r="2396" spans="11:11">
      <c r="K2396" s="157"/>
    </row>
    <row r="2397" spans="11:11">
      <c r="K2397" s="157"/>
    </row>
    <row r="2398" spans="11:11">
      <c r="K2398" s="157"/>
    </row>
    <row r="2399" spans="11:11">
      <c r="K2399" s="157"/>
    </row>
    <row r="2400" spans="11:11">
      <c r="K2400" s="157"/>
    </row>
    <row r="2401" spans="11:11">
      <c r="K2401" s="157"/>
    </row>
    <row r="2402" spans="11:11">
      <c r="K2402" s="157"/>
    </row>
    <row r="2403" spans="11:11">
      <c r="K2403" s="157"/>
    </row>
    <row r="2404" spans="11:11">
      <c r="K2404" s="157"/>
    </row>
    <row r="2405" spans="11:11">
      <c r="K2405" s="157"/>
    </row>
    <row r="2406" spans="11:11">
      <c r="K2406" s="157"/>
    </row>
    <row r="2407" spans="11:11">
      <c r="K2407" s="157"/>
    </row>
    <row r="2408" spans="11:11">
      <c r="K2408" s="157"/>
    </row>
    <row r="2409" spans="11:11">
      <c r="K2409" s="157"/>
    </row>
    <row r="2410" spans="11:11">
      <c r="K2410" s="157"/>
    </row>
    <row r="2411" spans="11:11">
      <c r="K2411" s="157"/>
    </row>
    <row r="2412" spans="11:11">
      <c r="K2412" s="157"/>
    </row>
    <row r="2413" spans="11:11">
      <c r="K2413" s="157"/>
    </row>
    <row r="2414" spans="11:11">
      <c r="K2414" s="157"/>
    </row>
    <row r="2415" spans="11:11">
      <c r="K2415" s="157"/>
    </row>
    <row r="2416" spans="11:11">
      <c r="K2416" s="157"/>
    </row>
    <row r="2417" spans="11:11">
      <c r="K2417" s="157"/>
    </row>
    <row r="2418" spans="11:11">
      <c r="K2418" s="157"/>
    </row>
    <row r="2419" spans="11:11">
      <c r="K2419" s="157"/>
    </row>
    <row r="2420" spans="11:11">
      <c r="K2420" s="157"/>
    </row>
    <row r="2421" spans="11:11">
      <c r="K2421" s="157"/>
    </row>
    <row r="2422" spans="11:11">
      <c r="K2422" s="157"/>
    </row>
    <row r="2423" spans="11:11">
      <c r="K2423" s="157"/>
    </row>
    <row r="2424" spans="11:11">
      <c r="K2424" s="157"/>
    </row>
    <row r="2425" spans="11:11">
      <c r="K2425" s="157"/>
    </row>
    <row r="2426" spans="11:11">
      <c r="K2426" s="157"/>
    </row>
    <row r="2427" spans="11:11">
      <c r="K2427" s="157"/>
    </row>
    <row r="2428" spans="11:11">
      <c r="K2428" s="157"/>
    </row>
    <row r="2429" spans="11:11">
      <c r="K2429" s="157"/>
    </row>
    <row r="2430" spans="11:11">
      <c r="K2430" s="157"/>
    </row>
    <row r="2431" spans="11:11">
      <c r="K2431" s="157"/>
    </row>
    <row r="2432" spans="11:11">
      <c r="K2432" s="157"/>
    </row>
    <row r="2433" spans="11:11">
      <c r="K2433" s="157"/>
    </row>
    <row r="2434" spans="11:11">
      <c r="K2434" s="157"/>
    </row>
    <row r="2435" spans="11:11">
      <c r="K2435" s="157"/>
    </row>
    <row r="2436" spans="11:11">
      <c r="K2436" s="157"/>
    </row>
    <row r="2437" spans="11:11">
      <c r="K2437" s="157"/>
    </row>
    <row r="2438" spans="11:11">
      <c r="K2438" s="157"/>
    </row>
    <row r="2439" spans="11:11">
      <c r="K2439" s="157"/>
    </row>
    <row r="2440" spans="11:11">
      <c r="K2440" s="157"/>
    </row>
    <row r="2441" spans="11:11">
      <c r="K2441" s="157"/>
    </row>
    <row r="2442" spans="11:11">
      <c r="K2442" s="157"/>
    </row>
    <row r="2443" spans="11:11">
      <c r="K2443" s="157"/>
    </row>
    <row r="2444" spans="11:11">
      <c r="K2444" s="157"/>
    </row>
    <row r="2445" spans="11:11">
      <c r="K2445" s="157"/>
    </row>
    <row r="2446" spans="11:11">
      <c r="K2446" s="157"/>
    </row>
    <row r="2447" spans="11:11">
      <c r="K2447" s="157"/>
    </row>
    <row r="2448" spans="11:11">
      <c r="K2448" s="157"/>
    </row>
    <row r="2449" spans="11:11">
      <c r="K2449" s="157"/>
    </row>
    <row r="2450" spans="11:11">
      <c r="K2450" s="157"/>
    </row>
    <row r="2451" spans="11:11">
      <c r="K2451" s="157"/>
    </row>
    <row r="2452" spans="11:11">
      <c r="K2452" s="157"/>
    </row>
    <row r="2453" spans="11:11">
      <c r="K2453" s="157"/>
    </row>
    <row r="2454" spans="11:11">
      <c r="K2454" s="157"/>
    </row>
    <row r="2455" spans="11:11">
      <c r="K2455" s="157"/>
    </row>
    <row r="2456" spans="11:11">
      <c r="K2456" s="157"/>
    </row>
    <row r="2457" spans="11:11">
      <c r="K2457" s="157"/>
    </row>
    <row r="2458" spans="11:11">
      <c r="K2458" s="157"/>
    </row>
    <row r="2459" spans="11:11">
      <c r="K2459" s="157"/>
    </row>
    <row r="2460" spans="11:11">
      <c r="K2460" s="157"/>
    </row>
    <row r="2461" spans="11:11">
      <c r="K2461" s="157"/>
    </row>
    <row r="2462" spans="11:11">
      <c r="K2462" s="157"/>
    </row>
    <row r="2463" spans="11:11">
      <c r="K2463" s="157"/>
    </row>
    <row r="2464" spans="11:11">
      <c r="K2464" s="157"/>
    </row>
    <row r="2465" spans="11:11">
      <c r="K2465" s="157"/>
    </row>
    <row r="2466" spans="11:11">
      <c r="K2466" s="157"/>
    </row>
    <row r="2467" spans="11:11">
      <c r="K2467" s="157"/>
    </row>
    <row r="2468" spans="11:11">
      <c r="K2468" s="157"/>
    </row>
    <row r="2469" spans="11:11">
      <c r="K2469" s="157"/>
    </row>
    <row r="2470" spans="11:11">
      <c r="K2470" s="157"/>
    </row>
    <row r="2471" spans="11:11">
      <c r="K2471" s="157"/>
    </row>
    <row r="2472" spans="11:11">
      <c r="K2472" s="157"/>
    </row>
    <row r="2473" spans="11:11">
      <c r="K2473" s="157"/>
    </row>
    <row r="2474" spans="11:11">
      <c r="K2474" s="157"/>
    </row>
    <row r="2475" spans="11:11">
      <c r="K2475" s="157"/>
    </row>
    <row r="2476" spans="11:11">
      <c r="K2476" s="157"/>
    </row>
    <row r="2477" spans="11:11">
      <c r="K2477" s="157"/>
    </row>
    <row r="2478" spans="11:11">
      <c r="K2478" s="157"/>
    </row>
    <row r="2479" spans="11:11">
      <c r="K2479" s="157"/>
    </row>
    <row r="2480" spans="11:11">
      <c r="K2480" s="157"/>
    </row>
    <row r="2481" spans="11:11">
      <c r="K2481" s="157"/>
    </row>
    <row r="2482" spans="11:11">
      <c r="K2482" s="157"/>
    </row>
    <row r="2483" spans="11:11">
      <c r="K2483" s="157"/>
    </row>
    <row r="2484" spans="11:11">
      <c r="K2484" s="157"/>
    </row>
    <row r="2485" spans="11:11">
      <c r="K2485" s="157"/>
    </row>
    <row r="2486" spans="11:11">
      <c r="K2486" s="157"/>
    </row>
    <row r="2487" spans="11:11">
      <c r="K2487" s="157"/>
    </row>
    <row r="2488" spans="11:11">
      <c r="K2488" s="157"/>
    </row>
    <row r="2489" spans="11:11">
      <c r="K2489" s="157"/>
    </row>
    <row r="2490" spans="11:11">
      <c r="K2490" s="157"/>
    </row>
    <row r="2491" spans="11:11">
      <c r="K2491" s="157"/>
    </row>
    <row r="2492" spans="11:11">
      <c r="K2492" s="157"/>
    </row>
    <row r="2493" spans="11:11">
      <c r="K2493" s="157"/>
    </row>
    <row r="2494" spans="11:11">
      <c r="K2494" s="157"/>
    </row>
    <row r="2495" spans="11:11">
      <c r="K2495" s="157"/>
    </row>
    <row r="2496" spans="11:11">
      <c r="K2496" s="157"/>
    </row>
    <row r="2497" spans="11:11">
      <c r="K2497" s="157"/>
    </row>
    <row r="2498" spans="11:11">
      <c r="K2498" s="157"/>
    </row>
    <row r="2499" spans="11:11">
      <c r="K2499" s="157"/>
    </row>
    <row r="2500" spans="11:11">
      <c r="K2500" s="157"/>
    </row>
    <row r="2501" spans="11:11">
      <c r="K2501" s="157"/>
    </row>
    <row r="2502" spans="11:11">
      <c r="K2502" s="157"/>
    </row>
    <row r="2503" spans="11:11">
      <c r="K2503" s="157"/>
    </row>
    <row r="2504" spans="11:11">
      <c r="K2504" s="157"/>
    </row>
    <row r="2505" spans="11:11">
      <c r="K2505" s="157"/>
    </row>
    <row r="2506" spans="11:11">
      <c r="K2506" s="157"/>
    </row>
    <row r="2507" spans="11:11">
      <c r="K2507" s="157"/>
    </row>
    <row r="2508" spans="11:11">
      <c r="K2508" s="157"/>
    </row>
    <row r="2509" spans="11:11">
      <c r="K2509" s="157"/>
    </row>
    <row r="2510" spans="11:11">
      <c r="K2510" s="157"/>
    </row>
    <row r="2511" spans="11:11">
      <c r="K2511" s="157"/>
    </row>
    <row r="2512" spans="11:11">
      <c r="K2512" s="157"/>
    </row>
    <row r="2513" spans="11:11">
      <c r="K2513" s="157"/>
    </row>
    <row r="2514" spans="11:11">
      <c r="K2514" s="157"/>
    </row>
    <row r="2515" spans="11:11">
      <c r="K2515" s="157"/>
    </row>
    <row r="2516" spans="11:11">
      <c r="K2516" s="157"/>
    </row>
    <row r="2517" spans="11:11">
      <c r="K2517" s="157"/>
    </row>
    <row r="2518" spans="11:11">
      <c r="K2518" s="157"/>
    </row>
    <row r="2519" spans="11:11">
      <c r="K2519" s="157"/>
    </row>
    <row r="2520" spans="11:11">
      <c r="K2520" s="157"/>
    </row>
    <row r="2521" spans="11:11">
      <c r="K2521" s="157"/>
    </row>
    <row r="2522" spans="11:11">
      <c r="K2522" s="157"/>
    </row>
    <row r="2523" spans="11:11">
      <c r="K2523" s="157"/>
    </row>
    <row r="2524" spans="11:11">
      <c r="K2524" s="157"/>
    </row>
    <row r="2525" spans="11:11">
      <c r="K2525" s="157"/>
    </row>
    <row r="2526" spans="11:11">
      <c r="K2526" s="157"/>
    </row>
    <row r="2527" spans="11:11">
      <c r="K2527" s="157"/>
    </row>
    <row r="2528" spans="11:11">
      <c r="K2528" s="157"/>
    </row>
    <row r="2529" spans="11:11">
      <c r="K2529" s="157"/>
    </row>
    <row r="2530" spans="11:11">
      <c r="K2530" s="157"/>
    </row>
    <row r="2531" spans="11:11">
      <c r="K2531" s="157"/>
    </row>
    <row r="2532" spans="11:11">
      <c r="K2532" s="157"/>
    </row>
    <row r="2533" spans="11:11">
      <c r="K2533" s="157"/>
    </row>
    <row r="2534" spans="11:11">
      <c r="K2534" s="157"/>
    </row>
    <row r="2535" spans="11:11">
      <c r="K2535" s="157"/>
    </row>
    <row r="2536" spans="11:11">
      <c r="K2536" s="157"/>
    </row>
    <row r="2537" spans="11:11">
      <c r="K2537" s="157"/>
    </row>
    <row r="2538" spans="11:11">
      <c r="K2538" s="157"/>
    </row>
    <row r="2539" spans="11:11">
      <c r="K2539" s="157"/>
    </row>
    <row r="2540" spans="11:11">
      <c r="K2540" s="157"/>
    </row>
    <row r="2541" spans="11:11">
      <c r="K2541" s="157"/>
    </row>
    <row r="2542" spans="11:11">
      <c r="K2542" s="157"/>
    </row>
    <row r="2543" spans="11:11">
      <c r="K2543" s="157"/>
    </row>
    <row r="2544" spans="11:11">
      <c r="K2544" s="157"/>
    </row>
    <row r="2545" spans="11:11">
      <c r="K2545" s="157"/>
    </row>
    <row r="2546" spans="11:11">
      <c r="K2546" s="157"/>
    </row>
    <row r="2547" spans="11:11">
      <c r="K2547" s="157"/>
    </row>
    <row r="2548" spans="11:11">
      <c r="K2548" s="157"/>
    </row>
    <row r="2549" spans="11:11">
      <c r="K2549" s="157"/>
    </row>
    <row r="2550" spans="11:11">
      <c r="K2550" s="157"/>
    </row>
    <row r="2551" spans="11:11">
      <c r="K2551" s="157"/>
    </row>
    <row r="2552" spans="11:11">
      <c r="K2552" s="157"/>
    </row>
    <row r="2553" spans="11:11">
      <c r="K2553" s="157"/>
    </row>
    <row r="2554" spans="11:11">
      <c r="K2554" s="157"/>
    </row>
    <row r="2555" spans="11:11">
      <c r="K2555" s="157"/>
    </row>
    <row r="2556" spans="11:11">
      <c r="K2556" s="157"/>
    </row>
    <row r="2557" spans="11:11">
      <c r="K2557" s="157"/>
    </row>
    <row r="2558" spans="11:11">
      <c r="K2558" s="157"/>
    </row>
    <row r="2559" spans="11:11">
      <c r="K2559" s="157"/>
    </row>
    <row r="2560" spans="11:11">
      <c r="K2560" s="157"/>
    </row>
    <row r="2561" spans="11:11">
      <c r="K2561" s="157"/>
    </row>
    <row r="2562" spans="11:11">
      <c r="K2562" s="157"/>
    </row>
    <row r="2563" spans="11:11">
      <c r="K2563" s="157"/>
    </row>
    <row r="2564" spans="11:11">
      <c r="K2564" s="157"/>
    </row>
    <row r="2565" spans="11:11">
      <c r="K2565" s="157"/>
    </row>
    <row r="2566" spans="11:11">
      <c r="K2566" s="157"/>
    </row>
    <row r="2567" spans="11:11">
      <c r="K2567" s="157"/>
    </row>
    <row r="2568" spans="11:11">
      <c r="K2568" s="157"/>
    </row>
    <row r="2569" spans="11:11">
      <c r="K2569" s="157"/>
    </row>
    <row r="2570" spans="11:11">
      <c r="K2570" s="157"/>
    </row>
    <row r="2571" spans="11:11">
      <c r="K2571" s="157"/>
    </row>
    <row r="2572" spans="11:11">
      <c r="K2572" s="157"/>
    </row>
    <row r="2573" spans="11:11">
      <c r="K2573" s="157"/>
    </row>
    <row r="2574" spans="11:11">
      <c r="K2574" s="157"/>
    </row>
    <row r="2575" spans="11:11">
      <c r="K2575" s="157"/>
    </row>
    <row r="2576" spans="11:11">
      <c r="K2576" s="157"/>
    </row>
    <row r="2577" spans="11:11">
      <c r="K2577" s="157"/>
    </row>
    <row r="2578" spans="11:11">
      <c r="K2578" s="157"/>
    </row>
    <row r="2579" spans="11:11">
      <c r="K2579" s="157"/>
    </row>
    <row r="2580" spans="11:11">
      <c r="K2580" s="157"/>
    </row>
    <row r="2581" spans="11:11">
      <c r="K2581" s="157"/>
    </row>
    <row r="2582" spans="11:11">
      <c r="K2582" s="157"/>
    </row>
    <row r="2583" spans="11:11">
      <c r="K2583" s="157"/>
    </row>
    <row r="2584" spans="11:11">
      <c r="K2584" s="157"/>
    </row>
    <row r="2585" spans="11:11">
      <c r="K2585" s="157"/>
    </row>
    <row r="2586" spans="11:11">
      <c r="K2586" s="157"/>
    </row>
    <row r="2587" spans="11:11">
      <c r="K2587" s="157"/>
    </row>
    <row r="2588" spans="11:11">
      <c r="K2588" s="157"/>
    </row>
    <row r="2589" spans="11:11">
      <c r="K2589" s="157"/>
    </row>
    <row r="2590" spans="11:11">
      <c r="K2590" s="157"/>
    </row>
    <row r="2591" spans="11:11">
      <c r="K2591" s="157"/>
    </row>
    <row r="2592" spans="11:11">
      <c r="K2592" s="157"/>
    </row>
    <row r="2593" spans="11:11">
      <c r="K2593" s="157"/>
    </row>
    <row r="2594" spans="11:11">
      <c r="K2594" s="157"/>
    </row>
    <row r="2595" spans="11:11">
      <c r="K2595" s="157"/>
    </row>
    <row r="2596" spans="11:11">
      <c r="K2596" s="157"/>
    </row>
    <row r="2597" spans="11:11">
      <c r="K2597" s="157"/>
    </row>
    <row r="2598" spans="11:11">
      <c r="K2598" s="157"/>
    </row>
    <row r="2599" spans="11:11">
      <c r="K2599" s="157"/>
    </row>
    <row r="2600" spans="11:11">
      <c r="K2600" s="157"/>
    </row>
    <row r="2601" spans="11:11">
      <c r="K2601" s="157"/>
    </row>
    <row r="2602" spans="11:11">
      <c r="K2602" s="157"/>
    </row>
    <row r="2603" spans="11:11">
      <c r="K2603" s="157"/>
    </row>
    <row r="2604" spans="11:11">
      <c r="K2604" s="157"/>
    </row>
    <row r="2605" spans="11:11">
      <c r="K2605" s="157"/>
    </row>
    <row r="2606" spans="11:11">
      <c r="K2606" s="157"/>
    </row>
    <row r="2607" spans="11:11">
      <c r="K2607" s="157"/>
    </row>
    <row r="2608" spans="11:11">
      <c r="K2608" s="157"/>
    </row>
    <row r="2609" spans="11:11">
      <c r="K2609" s="157"/>
    </row>
    <row r="2610" spans="11:11">
      <c r="K2610" s="157"/>
    </row>
    <row r="2611" spans="11:11">
      <c r="K2611" s="157"/>
    </row>
    <row r="2612" spans="11:11">
      <c r="K2612" s="157"/>
    </row>
    <row r="2613" spans="11:11">
      <c r="K2613" s="157"/>
    </row>
    <row r="2614" spans="11:11">
      <c r="K2614" s="157"/>
    </row>
    <row r="2615" spans="11:11">
      <c r="K2615" s="157"/>
    </row>
    <row r="2616" spans="11:11">
      <c r="K2616" s="157"/>
    </row>
    <row r="2617" spans="11:11">
      <c r="K2617" s="157"/>
    </row>
    <row r="2618" spans="11:11">
      <c r="K2618" s="157"/>
    </row>
    <row r="2619" spans="11:11">
      <c r="K2619" s="157"/>
    </row>
    <row r="2620" spans="11:11">
      <c r="K2620" s="157"/>
    </row>
    <row r="2621" spans="11:11">
      <c r="K2621" s="157"/>
    </row>
    <row r="2622" spans="11:11">
      <c r="K2622" s="157"/>
    </row>
    <row r="2623" spans="11:11">
      <c r="K2623" s="157"/>
    </row>
    <row r="2624" spans="11:11">
      <c r="K2624" s="157"/>
    </row>
    <row r="2625" spans="11:11">
      <c r="K2625" s="157"/>
    </row>
    <row r="2626" spans="11:11">
      <c r="K2626" s="157"/>
    </row>
    <row r="2627" spans="11:11">
      <c r="K2627" s="157"/>
    </row>
    <row r="2628" spans="11:11">
      <c r="K2628" s="157"/>
    </row>
    <row r="2629" spans="11:11">
      <c r="K2629" s="157"/>
    </row>
    <row r="2630" spans="11:11">
      <c r="K2630" s="157"/>
    </row>
    <row r="2631" spans="11:11">
      <c r="K2631" s="157"/>
    </row>
    <row r="2632" spans="11:11">
      <c r="K2632" s="157"/>
    </row>
    <row r="2633" spans="11:11">
      <c r="K2633" s="157"/>
    </row>
    <row r="2634" spans="11:11">
      <c r="K2634" s="157"/>
    </row>
    <row r="2635" spans="11:11">
      <c r="K2635" s="157"/>
    </row>
    <row r="2636" spans="11:11">
      <c r="K2636" s="157"/>
    </row>
    <row r="2637" spans="11:11">
      <c r="K2637" s="157"/>
    </row>
    <row r="2638" spans="11:11">
      <c r="K2638" s="157"/>
    </row>
    <row r="2639" spans="11:11">
      <c r="K2639" s="157"/>
    </row>
    <row r="2640" spans="11:11">
      <c r="K2640" s="157"/>
    </row>
    <row r="2641" spans="11:11">
      <c r="K2641" s="157"/>
    </row>
    <row r="2642" spans="11:11">
      <c r="K2642" s="157"/>
    </row>
    <row r="2643" spans="11:11">
      <c r="K2643" s="157"/>
    </row>
    <row r="2644" spans="11:11">
      <c r="K2644" s="157"/>
    </row>
    <row r="2645" spans="11:11">
      <c r="K2645" s="157"/>
    </row>
    <row r="2646" spans="11:11">
      <c r="K2646" s="157"/>
    </row>
    <row r="2647" spans="11:11">
      <c r="K2647" s="157"/>
    </row>
    <row r="2648" spans="11:11">
      <c r="K2648" s="157"/>
    </row>
    <row r="2649" spans="11:11">
      <c r="K2649" s="157"/>
    </row>
    <row r="2650" spans="11:11">
      <c r="K2650" s="157"/>
    </row>
  </sheetData>
  <sortState ref="D3:F12">
    <sortCondition ref="D3:D12"/>
  </sortState>
  <phoneticPr fontId="3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autoPageBreaks="0"/>
  </sheetPr>
  <dimension ref="A1:O2052"/>
  <sheetViews>
    <sheetView topLeftCell="G1" zoomScale="90" zoomScaleNormal="90" workbookViewId="0">
      <pane ySplit="1" topLeftCell="A113" activePane="bottomLeft" state="frozen"/>
      <selection pane="bottomLeft" activeCell="O232" sqref="O232"/>
    </sheetView>
  </sheetViews>
  <sheetFormatPr baseColWidth="10" defaultColWidth="6.85546875" defaultRowHeight="12.75" customHeight="1"/>
  <cols>
    <col min="1" max="1" width="12.7109375" style="183" customWidth="1"/>
    <col min="2" max="2" width="27.7109375" style="183" customWidth="1"/>
    <col min="3" max="3" width="11.140625" style="183" bestFit="1" customWidth="1"/>
    <col min="4" max="4" width="12.42578125" style="183" customWidth="1"/>
    <col min="5" max="5" width="18.28515625" style="183" customWidth="1"/>
    <col min="6" max="6" width="23.42578125" style="183" customWidth="1"/>
    <col min="7" max="7" width="15.85546875" style="183" customWidth="1"/>
    <col min="8" max="8" width="17.42578125" style="183" customWidth="1"/>
    <col min="9" max="10" width="17" style="183" customWidth="1"/>
    <col min="11" max="11" width="65.7109375" style="183" customWidth="1"/>
    <col min="12" max="12" width="12.42578125" style="183" customWidth="1"/>
    <col min="13" max="13" width="6.85546875" style="183"/>
    <col min="14" max="14" width="41.28515625" style="183" customWidth="1"/>
    <col min="15" max="16384" width="6.85546875" style="183"/>
  </cols>
  <sheetData>
    <row r="1" spans="1:12" s="180" customFormat="1" ht="37.5" customHeight="1">
      <c r="A1" s="179" t="s">
        <v>2056</v>
      </c>
      <c r="B1" s="179" t="s">
        <v>2057</v>
      </c>
      <c r="C1" s="179" t="s">
        <v>2058</v>
      </c>
      <c r="D1" s="179" t="s">
        <v>2059</v>
      </c>
      <c r="E1" s="179" t="s">
        <v>2060</v>
      </c>
      <c r="F1" s="179" t="s">
        <v>2061</v>
      </c>
      <c r="G1" s="179" t="s">
        <v>2062</v>
      </c>
      <c r="H1" s="179" t="s">
        <v>80</v>
      </c>
      <c r="I1" s="179" t="s">
        <v>2063</v>
      </c>
      <c r="J1" s="179" t="s">
        <v>2064</v>
      </c>
      <c r="K1" s="185" t="s">
        <v>2065</v>
      </c>
      <c r="L1" s="180" t="s">
        <v>2066</v>
      </c>
    </row>
    <row r="2" spans="1:12" hidden="1">
      <c r="A2" s="181">
        <v>5105660101</v>
      </c>
      <c r="B2" s="181" t="s">
        <v>2067</v>
      </c>
      <c r="C2" s="182" t="s">
        <v>2068</v>
      </c>
      <c r="D2" s="182" t="s">
        <v>368</v>
      </c>
      <c r="E2" s="181" t="s">
        <v>2069</v>
      </c>
      <c r="F2" s="182" t="s">
        <v>2069</v>
      </c>
      <c r="G2" s="181" t="s">
        <v>403</v>
      </c>
      <c r="H2" s="181" t="s">
        <v>2070</v>
      </c>
      <c r="I2" s="181" t="s">
        <v>403</v>
      </c>
      <c r="J2" s="181" t="s">
        <v>2071</v>
      </c>
      <c r="K2" s="183" t="str">
        <f>CONCATENATE(J2,H2," - ", B2)</f>
        <v>G-Actividades Culturales y Deportivas  - Gastos Deportivos y de Recreacion</v>
      </c>
      <c r="L2" s="181">
        <v>5105660101</v>
      </c>
    </row>
    <row r="3" spans="1:12" hidden="1">
      <c r="A3" s="181">
        <v>5105660102</v>
      </c>
      <c r="B3" s="181" t="s">
        <v>2072</v>
      </c>
      <c r="C3" s="182" t="s">
        <v>2068</v>
      </c>
      <c r="D3" s="182" t="s">
        <v>368</v>
      </c>
      <c r="E3" s="181" t="s">
        <v>2069</v>
      </c>
      <c r="F3" s="182" t="s">
        <v>2069</v>
      </c>
      <c r="G3" s="181" t="s">
        <v>403</v>
      </c>
      <c r="H3" s="181" t="s">
        <v>2070</v>
      </c>
      <c r="I3" s="181" t="s">
        <v>403</v>
      </c>
      <c r="J3" s="181" t="s">
        <v>2071</v>
      </c>
      <c r="K3" s="183" t="str">
        <f t="shared" ref="K3:K66" si="0">CONCATENATE(J3,H3," - ", B3)</f>
        <v>G-Actividades Culturales y Deportivas  - Actividades Culturales</v>
      </c>
      <c r="L3" s="181">
        <v>5105660102</v>
      </c>
    </row>
    <row r="4" spans="1:12" hidden="1">
      <c r="A4" s="181">
        <v>5105660103</v>
      </c>
      <c r="B4" s="181" t="s">
        <v>2073</v>
      </c>
      <c r="C4" s="182" t="s">
        <v>2068</v>
      </c>
      <c r="D4" s="182" t="s">
        <v>368</v>
      </c>
      <c r="E4" s="181" t="s">
        <v>2069</v>
      </c>
      <c r="F4" s="182" t="s">
        <v>2069</v>
      </c>
      <c r="G4" s="181" t="s">
        <v>403</v>
      </c>
      <c r="H4" s="181" t="s">
        <v>2070</v>
      </c>
      <c r="I4" s="181" t="s">
        <v>403</v>
      </c>
      <c r="J4" s="181" t="s">
        <v>2071</v>
      </c>
      <c r="K4" s="183" t="str">
        <f t="shared" si="0"/>
        <v>G-Actividades Culturales y Deportivas  - Actividades Deportivas</v>
      </c>
      <c r="L4" s="181">
        <v>5105660103</v>
      </c>
    </row>
    <row r="5" spans="1:12" hidden="1">
      <c r="A5" s="181">
        <v>5195959501</v>
      </c>
      <c r="B5" s="182" t="s">
        <v>2074</v>
      </c>
      <c r="C5" s="182" t="s">
        <v>2068</v>
      </c>
      <c r="D5" s="182" t="s">
        <v>368</v>
      </c>
      <c r="E5" s="182" t="s">
        <v>2069</v>
      </c>
      <c r="F5" s="182" t="s">
        <v>2069</v>
      </c>
      <c r="G5" s="181" t="s">
        <v>403</v>
      </c>
      <c r="H5" s="181" t="s">
        <v>2070</v>
      </c>
      <c r="I5" s="181" t="s">
        <v>2075</v>
      </c>
      <c r="J5" s="181" t="s">
        <v>2071</v>
      </c>
      <c r="K5" s="183" t="str">
        <f t="shared" si="0"/>
        <v>G-Actividades Culturales y Deportivas  - Actividades Culturales Y Civicas</v>
      </c>
      <c r="L5" s="181">
        <v>5195959501</v>
      </c>
    </row>
    <row r="6" spans="1:12" hidden="1">
      <c r="A6" s="181">
        <v>5195959502</v>
      </c>
      <c r="B6" s="181" t="s">
        <v>2073</v>
      </c>
      <c r="C6" s="182" t="s">
        <v>2068</v>
      </c>
      <c r="D6" s="182" t="s">
        <v>368</v>
      </c>
      <c r="E6" s="182" t="s">
        <v>2069</v>
      </c>
      <c r="F6" s="182" t="s">
        <v>2069</v>
      </c>
      <c r="G6" s="181" t="s">
        <v>403</v>
      </c>
      <c r="H6" s="181" t="s">
        <v>2070</v>
      </c>
      <c r="I6" s="181" t="s">
        <v>2075</v>
      </c>
      <c r="J6" s="181" t="s">
        <v>2071</v>
      </c>
      <c r="K6" s="183" t="str">
        <f t="shared" si="0"/>
        <v>G-Actividades Culturales y Deportivas  - Actividades Deportivas</v>
      </c>
      <c r="L6" s="181">
        <v>5195959502</v>
      </c>
    </row>
    <row r="7" spans="1:12" hidden="1">
      <c r="A7" s="181">
        <v>5195959511</v>
      </c>
      <c r="B7" s="181" t="s">
        <v>2076</v>
      </c>
      <c r="C7" s="182" t="s">
        <v>2068</v>
      </c>
      <c r="D7" s="182" t="s">
        <v>368</v>
      </c>
      <c r="E7" s="182" t="s">
        <v>2069</v>
      </c>
      <c r="F7" s="182" t="s">
        <v>2069</v>
      </c>
      <c r="G7" s="181" t="s">
        <v>403</v>
      </c>
      <c r="H7" s="181" t="s">
        <v>2070</v>
      </c>
      <c r="I7" s="181" t="s">
        <v>2075</v>
      </c>
      <c r="J7" s="181" t="s">
        <v>2071</v>
      </c>
      <c r="K7" s="183" t="str">
        <f t="shared" si="0"/>
        <v>G-Actividades Culturales y Deportivas  - Eventos Especiales Y Celebraciones</v>
      </c>
      <c r="L7" s="181">
        <v>5195959511</v>
      </c>
    </row>
    <row r="8" spans="1:12" hidden="1">
      <c r="A8" s="181">
        <v>5120050101</v>
      </c>
      <c r="B8" s="181" t="s">
        <v>2077</v>
      </c>
      <c r="C8" s="182" t="s">
        <v>2068</v>
      </c>
      <c r="D8" s="182" t="s">
        <v>368</v>
      </c>
      <c r="E8" s="181" t="s">
        <v>2069</v>
      </c>
      <c r="F8" s="182" t="s">
        <v>2069</v>
      </c>
      <c r="G8" s="181" t="s">
        <v>403</v>
      </c>
      <c r="H8" s="181" t="s">
        <v>2078</v>
      </c>
      <c r="I8" s="181" t="s">
        <v>2075</v>
      </c>
      <c r="J8" s="181" t="s">
        <v>2071</v>
      </c>
      <c r="K8" s="183" t="str">
        <f t="shared" si="0"/>
        <v>G-Arrendamientos     - Terrenos</v>
      </c>
      <c r="L8" s="181">
        <v>5120050101</v>
      </c>
    </row>
    <row r="9" spans="1:12" hidden="1">
      <c r="A9" s="181">
        <v>5120100101</v>
      </c>
      <c r="B9" s="181" t="s">
        <v>2079</v>
      </c>
      <c r="C9" s="182" t="s">
        <v>2068</v>
      </c>
      <c r="D9" s="182" t="s">
        <v>368</v>
      </c>
      <c r="E9" s="181" t="s">
        <v>2069</v>
      </c>
      <c r="F9" s="182" t="s">
        <v>2069</v>
      </c>
      <c r="G9" s="181" t="s">
        <v>403</v>
      </c>
      <c r="H9" s="181" t="s">
        <v>2078</v>
      </c>
      <c r="I9" s="181" t="s">
        <v>2075</v>
      </c>
      <c r="J9" s="181" t="s">
        <v>2071</v>
      </c>
      <c r="K9" s="183" t="str">
        <f t="shared" si="0"/>
        <v>G-Arrendamientos     - Edificios</v>
      </c>
      <c r="L9" s="181">
        <v>5120100101</v>
      </c>
    </row>
    <row r="10" spans="1:12" hidden="1">
      <c r="A10" s="181">
        <v>5120150101</v>
      </c>
      <c r="B10" s="181" t="s">
        <v>2080</v>
      </c>
      <c r="C10" s="182" t="s">
        <v>2068</v>
      </c>
      <c r="D10" s="182" t="s">
        <v>368</v>
      </c>
      <c r="E10" s="181" t="s">
        <v>2069</v>
      </c>
      <c r="F10" s="182" t="s">
        <v>2069</v>
      </c>
      <c r="G10" s="181" t="s">
        <v>403</v>
      </c>
      <c r="H10" s="181" t="s">
        <v>2078</v>
      </c>
      <c r="I10" s="181" t="s">
        <v>2075</v>
      </c>
      <c r="J10" s="181" t="s">
        <v>2071</v>
      </c>
      <c r="K10" s="183" t="str">
        <f t="shared" si="0"/>
        <v>G-Arrendamientos     - Maquinaria Y Equipo</v>
      </c>
      <c r="L10" s="181">
        <v>5120150101</v>
      </c>
    </row>
    <row r="11" spans="1:12" hidden="1">
      <c r="A11" s="181">
        <v>5120200101</v>
      </c>
      <c r="B11" s="181" t="s">
        <v>2081</v>
      </c>
      <c r="C11" s="182" t="s">
        <v>2068</v>
      </c>
      <c r="D11" s="182" t="s">
        <v>368</v>
      </c>
      <c r="E11" s="181" t="s">
        <v>2069</v>
      </c>
      <c r="F11" s="182" t="s">
        <v>2069</v>
      </c>
      <c r="G11" s="181" t="s">
        <v>403</v>
      </c>
      <c r="H11" s="181" t="s">
        <v>2078</v>
      </c>
      <c r="I11" s="181" t="s">
        <v>2075</v>
      </c>
      <c r="J11" s="181" t="s">
        <v>2071</v>
      </c>
      <c r="K11" s="183" t="str">
        <f t="shared" si="0"/>
        <v>G-Arrendamientos     - Muebles Y Enseres</v>
      </c>
      <c r="L11" s="181">
        <v>5120200101</v>
      </c>
    </row>
    <row r="12" spans="1:12" hidden="1">
      <c r="A12" s="181">
        <v>5120200102</v>
      </c>
      <c r="B12" s="181" t="s">
        <v>2082</v>
      </c>
      <c r="C12" s="182" t="s">
        <v>2068</v>
      </c>
      <c r="D12" s="182" t="s">
        <v>368</v>
      </c>
      <c r="E12" s="181" t="s">
        <v>2069</v>
      </c>
      <c r="F12" s="182" t="s">
        <v>2069</v>
      </c>
      <c r="G12" s="181" t="s">
        <v>403</v>
      </c>
      <c r="H12" s="181" t="s">
        <v>2078</v>
      </c>
      <c r="I12" s="181" t="s">
        <v>2075</v>
      </c>
      <c r="J12" s="181" t="s">
        <v>2071</v>
      </c>
      <c r="K12" s="183" t="str">
        <f t="shared" si="0"/>
        <v>G-Arrendamientos     - Equipo</v>
      </c>
      <c r="L12" s="181">
        <v>5120200102</v>
      </c>
    </row>
    <row r="13" spans="1:12" hidden="1">
      <c r="A13" s="181">
        <v>5120200195</v>
      </c>
      <c r="B13" s="181" t="s">
        <v>2083</v>
      </c>
      <c r="C13" s="182" t="s">
        <v>2068</v>
      </c>
      <c r="D13" s="182" t="s">
        <v>368</v>
      </c>
      <c r="E13" s="181" t="s">
        <v>2069</v>
      </c>
      <c r="F13" s="182" t="s">
        <v>2069</v>
      </c>
      <c r="G13" s="181" t="s">
        <v>403</v>
      </c>
      <c r="H13" s="181" t="s">
        <v>2078</v>
      </c>
      <c r="I13" s="181" t="s">
        <v>2075</v>
      </c>
      <c r="J13" s="181" t="s">
        <v>2071</v>
      </c>
      <c r="K13" s="183" t="str">
        <f t="shared" si="0"/>
        <v>G-Arrendamientos     - Otros</v>
      </c>
      <c r="L13" s="181">
        <v>5120200195</v>
      </c>
    </row>
    <row r="14" spans="1:12" hidden="1">
      <c r="A14" s="181">
        <v>5120250101</v>
      </c>
      <c r="B14" s="181" t="s">
        <v>2084</v>
      </c>
      <c r="C14" s="182" t="s">
        <v>2068</v>
      </c>
      <c r="D14" s="182" t="s">
        <v>368</v>
      </c>
      <c r="E14" s="181" t="s">
        <v>2069</v>
      </c>
      <c r="F14" s="182" t="s">
        <v>2069</v>
      </c>
      <c r="G14" s="181" t="s">
        <v>403</v>
      </c>
      <c r="H14" s="181" t="s">
        <v>2078</v>
      </c>
      <c r="I14" s="181" t="s">
        <v>2075</v>
      </c>
      <c r="J14" s="181" t="s">
        <v>2071</v>
      </c>
      <c r="K14" s="183" t="str">
        <f t="shared" si="0"/>
        <v>G-Arrendamientos     - Equipos de Procesamiento de Datos</v>
      </c>
      <c r="L14" s="181">
        <v>5120250101</v>
      </c>
    </row>
    <row r="15" spans="1:12" hidden="1">
      <c r="A15" s="181">
        <v>5120250102</v>
      </c>
      <c r="B15" s="181" t="s">
        <v>2085</v>
      </c>
      <c r="C15" s="182" t="s">
        <v>2068</v>
      </c>
      <c r="D15" s="182" t="s">
        <v>368</v>
      </c>
      <c r="E15" s="181" t="s">
        <v>2069</v>
      </c>
      <c r="F15" s="182" t="s">
        <v>2069</v>
      </c>
      <c r="G15" s="181" t="s">
        <v>403</v>
      </c>
      <c r="H15" s="181" t="s">
        <v>2078</v>
      </c>
      <c r="I15" s="181" t="s">
        <v>2075</v>
      </c>
      <c r="J15" s="181" t="s">
        <v>2071</v>
      </c>
      <c r="K15" s="183" t="str">
        <f t="shared" si="0"/>
        <v>G-Arrendamientos     - Equipos De Telecomunicaciones</v>
      </c>
      <c r="L15" s="181">
        <v>5120250102</v>
      </c>
    </row>
    <row r="16" spans="1:12" hidden="1">
      <c r="A16" s="181">
        <v>5120250103</v>
      </c>
      <c r="B16" s="181" t="s">
        <v>2086</v>
      </c>
      <c r="C16" s="182" t="s">
        <v>2068</v>
      </c>
      <c r="D16" s="182" t="s">
        <v>368</v>
      </c>
      <c r="E16" s="181" t="s">
        <v>2069</v>
      </c>
      <c r="F16" s="182" t="s">
        <v>2069</v>
      </c>
      <c r="G16" s="181" t="s">
        <v>403</v>
      </c>
      <c r="H16" s="181" t="s">
        <v>2078</v>
      </c>
      <c r="I16" s="181" t="s">
        <v>2075</v>
      </c>
      <c r="J16" s="181" t="s">
        <v>2071</v>
      </c>
      <c r="K16" s="183" t="str">
        <f t="shared" si="0"/>
        <v>G-Arrendamientos     - Equipos De Radio</v>
      </c>
      <c r="L16" s="181">
        <v>5120250103</v>
      </c>
    </row>
    <row r="17" spans="1:12" hidden="1">
      <c r="A17" s="181">
        <v>5120250104</v>
      </c>
      <c r="B17" s="181" t="s">
        <v>2087</v>
      </c>
      <c r="C17" s="182" t="s">
        <v>2068</v>
      </c>
      <c r="D17" s="182" t="s">
        <v>368</v>
      </c>
      <c r="E17" s="181" t="s">
        <v>2069</v>
      </c>
      <c r="F17" s="182" t="s">
        <v>2069</v>
      </c>
      <c r="G17" s="181" t="s">
        <v>403</v>
      </c>
      <c r="H17" s="181" t="s">
        <v>2078</v>
      </c>
      <c r="I17" s="181" t="s">
        <v>2075</v>
      </c>
      <c r="J17" s="181" t="s">
        <v>2071</v>
      </c>
      <c r="K17" s="183" t="str">
        <f t="shared" si="0"/>
        <v>G-Arrendamientos     - Lineas Telefonicas</v>
      </c>
      <c r="L17" s="181">
        <v>5120250104</v>
      </c>
    </row>
    <row r="18" spans="1:12" hidden="1">
      <c r="A18" s="181">
        <v>5120250195</v>
      </c>
      <c r="B18" s="181" t="s">
        <v>2083</v>
      </c>
      <c r="C18" s="182" t="s">
        <v>2068</v>
      </c>
      <c r="D18" s="182" t="s">
        <v>368</v>
      </c>
      <c r="E18" s="181" t="s">
        <v>2069</v>
      </c>
      <c r="F18" s="182" t="s">
        <v>2069</v>
      </c>
      <c r="G18" s="181" t="s">
        <v>403</v>
      </c>
      <c r="H18" s="181" t="s">
        <v>2078</v>
      </c>
      <c r="I18" s="181" t="s">
        <v>2075</v>
      </c>
      <c r="J18" s="181" t="s">
        <v>2071</v>
      </c>
      <c r="K18" s="183" t="str">
        <f t="shared" si="0"/>
        <v>G-Arrendamientos     - Otros</v>
      </c>
      <c r="L18" s="181">
        <v>5120250195</v>
      </c>
    </row>
    <row r="19" spans="1:12" hidden="1">
      <c r="A19" s="181">
        <v>5120300101</v>
      </c>
      <c r="B19" s="181" t="s">
        <v>2088</v>
      </c>
      <c r="C19" s="182" t="s">
        <v>2068</v>
      </c>
      <c r="D19" s="182" t="s">
        <v>368</v>
      </c>
      <c r="E19" s="181" t="s">
        <v>2069</v>
      </c>
      <c r="F19" s="182" t="s">
        <v>2069</v>
      </c>
      <c r="G19" s="181" t="s">
        <v>403</v>
      </c>
      <c r="H19" s="181" t="s">
        <v>2078</v>
      </c>
      <c r="I19" s="181" t="s">
        <v>2075</v>
      </c>
      <c r="J19" s="181" t="s">
        <v>2071</v>
      </c>
      <c r="K19" s="183" t="str">
        <f t="shared" si="0"/>
        <v>G-Arrendamientos     - Medico</v>
      </c>
      <c r="L19" s="181">
        <v>5120300101</v>
      </c>
    </row>
    <row r="20" spans="1:12" hidden="1">
      <c r="A20" s="181">
        <v>5120300102</v>
      </c>
      <c r="B20" s="181" t="s">
        <v>2089</v>
      </c>
      <c r="C20" s="182" t="s">
        <v>2068</v>
      </c>
      <c r="D20" s="182" t="s">
        <v>368</v>
      </c>
      <c r="E20" s="181" t="s">
        <v>2069</v>
      </c>
      <c r="F20" s="182" t="s">
        <v>2069</v>
      </c>
      <c r="G20" s="181" t="s">
        <v>403</v>
      </c>
      <c r="H20" s="181" t="s">
        <v>2078</v>
      </c>
      <c r="I20" s="181" t="s">
        <v>2075</v>
      </c>
      <c r="J20" s="181" t="s">
        <v>2071</v>
      </c>
      <c r="K20" s="183" t="str">
        <f t="shared" si="0"/>
        <v>G-Arrendamientos     - Odontologico</v>
      </c>
      <c r="L20" s="181">
        <v>5120300102</v>
      </c>
    </row>
    <row r="21" spans="1:12" hidden="1">
      <c r="A21" s="181">
        <v>5120300103</v>
      </c>
      <c r="B21" s="181" t="s">
        <v>2090</v>
      </c>
      <c r="C21" s="182" t="s">
        <v>2068</v>
      </c>
      <c r="D21" s="182" t="s">
        <v>368</v>
      </c>
      <c r="E21" s="181" t="s">
        <v>2069</v>
      </c>
      <c r="F21" s="182" t="s">
        <v>2069</v>
      </c>
      <c r="G21" s="181" t="s">
        <v>403</v>
      </c>
      <c r="H21" s="181" t="s">
        <v>2078</v>
      </c>
      <c r="I21" s="181" t="s">
        <v>2075</v>
      </c>
      <c r="J21" s="181" t="s">
        <v>2071</v>
      </c>
      <c r="K21" s="183" t="str">
        <f t="shared" si="0"/>
        <v>G-Arrendamientos     - Laboratorio</v>
      </c>
      <c r="L21" s="181">
        <v>5120300103</v>
      </c>
    </row>
    <row r="22" spans="1:12" hidden="1">
      <c r="A22" s="181">
        <v>5120300104</v>
      </c>
      <c r="B22" s="181" t="s">
        <v>2091</v>
      </c>
      <c r="C22" s="182" t="s">
        <v>2068</v>
      </c>
      <c r="D22" s="182" t="s">
        <v>368</v>
      </c>
      <c r="E22" s="181" t="s">
        <v>2069</v>
      </c>
      <c r="F22" s="182" t="s">
        <v>2069</v>
      </c>
      <c r="G22" s="181" t="s">
        <v>403</v>
      </c>
      <c r="H22" s="181" t="s">
        <v>2078</v>
      </c>
      <c r="I22" s="181" t="s">
        <v>2075</v>
      </c>
      <c r="J22" s="181" t="s">
        <v>2071</v>
      </c>
      <c r="K22" s="183" t="str">
        <f t="shared" si="0"/>
        <v>G-Arrendamientos     - Instrumental</v>
      </c>
      <c r="L22" s="181">
        <v>5120300104</v>
      </c>
    </row>
    <row r="23" spans="1:12" hidden="1">
      <c r="A23" s="181">
        <v>5120300195</v>
      </c>
      <c r="B23" s="181" t="s">
        <v>2083</v>
      </c>
      <c r="C23" s="182" t="s">
        <v>2068</v>
      </c>
      <c r="D23" s="182" t="s">
        <v>368</v>
      </c>
      <c r="E23" s="181" t="s">
        <v>2069</v>
      </c>
      <c r="F23" s="182" t="s">
        <v>2069</v>
      </c>
      <c r="G23" s="181" t="s">
        <v>403</v>
      </c>
      <c r="H23" s="181" t="s">
        <v>2078</v>
      </c>
      <c r="I23" s="181" t="s">
        <v>2075</v>
      </c>
      <c r="J23" s="181" t="s">
        <v>2071</v>
      </c>
      <c r="K23" s="183" t="str">
        <f t="shared" si="0"/>
        <v>G-Arrendamientos     - Otros</v>
      </c>
      <c r="L23" s="181">
        <v>5120300195</v>
      </c>
    </row>
    <row r="24" spans="1:12" hidden="1">
      <c r="A24" s="181">
        <v>5120400101</v>
      </c>
      <c r="B24" s="181" t="s">
        <v>2092</v>
      </c>
      <c r="C24" s="182" t="s">
        <v>2068</v>
      </c>
      <c r="D24" s="182" t="s">
        <v>368</v>
      </c>
      <c r="E24" s="181" t="s">
        <v>2069</v>
      </c>
      <c r="F24" s="182" t="s">
        <v>2069</v>
      </c>
      <c r="G24" s="181" t="s">
        <v>403</v>
      </c>
      <c r="H24" s="181" t="s">
        <v>2078</v>
      </c>
      <c r="I24" s="181" t="s">
        <v>2075</v>
      </c>
      <c r="J24" s="181" t="s">
        <v>2071</v>
      </c>
      <c r="K24" s="183" t="str">
        <f t="shared" si="0"/>
        <v>G-Arrendamientos     - Autos Camionetas y Camperos</v>
      </c>
      <c r="L24" s="181">
        <v>5120400101</v>
      </c>
    </row>
    <row r="25" spans="1:12" hidden="1">
      <c r="A25" s="181">
        <v>5120600101</v>
      </c>
      <c r="B25" s="181" t="s">
        <v>2093</v>
      </c>
      <c r="C25" s="182" t="s">
        <v>2068</v>
      </c>
      <c r="D25" s="182" t="s">
        <v>368</v>
      </c>
      <c r="E25" s="181" t="s">
        <v>2069</v>
      </c>
      <c r="F25" s="182" t="s">
        <v>2069</v>
      </c>
      <c r="G25" s="181" t="s">
        <v>403</v>
      </c>
      <c r="H25" s="181" t="s">
        <v>2078</v>
      </c>
      <c r="I25" s="181" t="s">
        <v>2075</v>
      </c>
      <c r="J25" s="181" t="s">
        <v>2071</v>
      </c>
      <c r="K25" s="183" t="str">
        <f t="shared" si="0"/>
        <v>G-Arrendamientos     - Instalaciones Para Agua y Energia</v>
      </c>
      <c r="L25" s="181">
        <v>5120600101</v>
      </c>
    </row>
    <row r="26" spans="1:12" hidden="1">
      <c r="A26" s="181">
        <v>5120600102</v>
      </c>
      <c r="B26" s="181" t="s">
        <v>2094</v>
      </c>
      <c r="C26" s="182" t="s">
        <v>2068</v>
      </c>
      <c r="D26" s="182" t="s">
        <v>368</v>
      </c>
      <c r="E26" s="181" t="s">
        <v>2069</v>
      </c>
      <c r="F26" s="182" t="s">
        <v>2069</v>
      </c>
      <c r="G26" s="181" t="s">
        <v>403</v>
      </c>
      <c r="H26" s="181" t="s">
        <v>2078</v>
      </c>
      <c r="I26" s="181" t="s">
        <v>2075</v>
      </c>
      <c r="J26" s="181" t="s">
        <v>2071</v>
      </c>
      <c r="K26" s="183" t="str">
        <f t="shared" si="0"/>
        <v>G-Arrendamientos     - Acueducto, Acequias y Canalizaciones</v>
      </c>
      <c r="L26" s="181">
        <v>5120600102</v>
      </c>
    </row>
    <row r="27" spans="1:12" hidden="1">
      <c r="A27" s="181">
        <v>5120600103</v>
      </c>
      <c r="B27" s="181" t="s">
        <v>2095</v>
      </c>
      <c r="C27" s="182" t="s">
        <v>2068</v>
      </c>
      <c r="D27" s="182" t="s">
        <v>368</v>
      </c>
      <c r="E27" s="181" t="s">
        <v>2069</v>
      </c>
      <c r="F27" s="182" t="s">
        <v>2069</v>
      </c>
      <c r="G27" s="181" t="s">
        <v>403</v>
      </c>
      <c r="H27" s="181" t="s">
        <v>2078</v>
      </c>
      <c r="I27" s="181" t="s">
        <v>2075</v>
      </c>
      <c r="J27" s="181" t="s">
        <v>2071</v>
      </c>
      <c r="K27" s="183" t="str">
        <f t="shared" si="0"/>
        <v>G-Arrendamientos     - Plantas De Generacion Hidraulica</v>
      </c>
      <c r="L27" s="181">
        <v>5120600103</v>
      </c>
    </row>
    <row r="28" spans="1:12" hidden="1">
      <c r="A28" s="181">
        <v>5120600104</v>
      </c>
      <c r="B28" s="181" t="s">
        <v>2096</v>
      </c>
      <c r="C28" s="182" t="s">
        <v>2068</v>
      </c>
      <c r="D28" s="182" t="s">
        <v>368</v>
      </c>
      <c r="E28" s="181" t="s">
        <v>2069</v>
      </c>
      <c r="F28" s="182" t="s">
        <v>2069</v>
      </c>
      <c r="G28" s="181" t="s">
        <v>403</v>
      </c>
      <c r="H28" s="181" t="s">
        <v>2078</v>
      </c>
      <c r="I28" s="181" t="s">
        <v>2075</v>
      </c>
      <c r="J28" s="181" t="s">
        <v>2071</v>
      </c>
      <c r="K28" s="183" t="str">
        <f t="shared" si="0"/>
        <v>G-Arrendamientos     - Plantas De Generacion Diesel, Gasolina</v>
      </c>
      <c r="L28" s="181">
        <v>5120600104</v>
      </c>
    </row>
    <row r="29" spans="1:12" hidden="1">
      <c r="A29" s="181">
        <v>5120600105</v>
      </c>
      <c r="B29" s="181" t="s">
        <v>2097</v>
      </c>
      <c r="C29" s="182" t="s">
        <v>2068</v>
      </c>
      <c r="D29" s="182" t="s">
        <v>368</v>
      </c>
      <c r="E29" s="181" t="s">
        <v>2069</v>
      </c>
      <c r="F29" s="182" t="s">
        <v>2069</v>
      </c>
      <c r="G29" s="181" t="s">
        <v>403</v>
      </c>
      <c r="H29" s="181" t="s">
        <v>2078</v>
      </c>
      <c r="I29" s="181" t="s">
        <v>2075</v>
      </c>
      <c r="J29" s="181" t="s">
        <v>2071</v>
      </c>
      <c r="K29" s="183" t="str">
        <f t="shared" si="0"/>
        <v>G-Arrendamientos     - Redes De Distribucion</v>
      </c>
      <c r="L29" s="181">
        <v>5120600105</v>
      </c>
    </row>
    <row r="30" spans="1:12" hidden="1">
      <c r="A30" s="181">
        <v>5120600195</v>
      </c>
      <c r="B30" s="181" t="s">
        <v>2083</v>
      </c>
      <c r="C30" s="182" t="s">
        <v>2068</v>
      </c>
      <c r="D30" s="182" t="s">
        <v>368</v>
      </c>
      <c r="E30" s="181" t="s">
        <v>2069</v>
      </c>
      <c r="F30" s="182" t="s">
        <v>2069</v>
      </c>
      <c r="G30" s="181" t="s">
        <v>403</v>
      </c>
      <c r="H30" s="181" t="s">
        <v>2078</v>
      </c>
      <c r="I30" s="181" t="s">
        <v>2075</v>
      </c>
      <c r="J30" s="181" t="s">
        <v>2071</v>
      </c>
      <c r="K30" s="183" t="str">
        <f t="shared" si="0"/>
        <v>G-Arrendamientos     - Otros</v>
      </c>
      <c r="L30" s="181">
        <v>5120600195</v>
      </c>
    </row>
    <row r="31" spans="1:12" hidden="1">
      <c r="A31" s="181">
        <v>5120700101</v>
      </c>
      <c r="B31" s="181" t="s">
        <v>2098</v>
      </c>
      <c r="C31" s="182" t="s">
        <v>2068</v>
      </c>
      <c r="D31" s="182" t="s">
        <v>368</v>
      </c>
      <c r="E31" s="181" t="s">
        <v>2069</v>
      </c>
      <c r="F31" s="182" t="s">
        <v>2069</v>
      </c>
      <c r="G31" s="181" t="s">
        <v>403</v>
      </c>
      <c r="H31" s="181" t="s">
        <v>2078</v>
      </c>
      <c r="I31" s="181" t="s">
        <v>2075</v>
      </c>
      <c r="J31" s="181" t="s">
        <v>2071</v>
      </c>
      <c r="K31" s="183" t="str">
        <f t="shared" si="0"/>
        <v>G-Arrendamientos     - Semovientes</v>
      </c>
      <c r="L31" s="181">
        <v>5120700101</v>
      </c>
    </row>
    <row r="32" spans="1:12" hidden="1">
      <c r="A32" s="181">
        <v>5120959595</v>
      </c>
      <c r="B32" s="181" t="s">
        <v>2083</v>
      </c>
      <c r="C32" s="182" t="s">
        <v>2068</v>
      </c>
      <c r="D32" s="182" t="s">
        <v>368</v>
      </c>
      <c r="E32" s="181" t="s">
        <v>2069</v>
      </c>
      <c r="F32" s="182" t="s">
        <v>2069</v>
      </c>
      <c r="G32" s="181" t="s">
        <v>403</v>
      </c>
      <c r="H32" s="181" t="s">
        <v>2078</v>
      </c>
      <c r="I32" s="181" t="s">
        <v>2075</v>
      </c>
      <c r="J32" s="181" t="s">
        <v>2071</v>
      </c>
      <c r="K32" s="183" t="str">
        <f t="shared" si="0"/>
        <v>G-Arrendamientos     - Otros</v>
      </c>
      <c r="L32" s="181">
        <v>5120959595</v>
      </c>
    </row>
    <row r="33" spans="1:12" hidden="1">
      <c r="A33" s="181">
        <v>5125050101</v>
      </c>
      <c r="B33" s="181" t="s">
        <v>2099</v>
      </c>
      <c r="C33" s="182" t="s">
        <v>2068</v>
      </c>
      <c r="D33" s="182" t="s">
        <v>368</v>
      </c>
      <c r="E33" s="181" t="s">
        <v>2069</v>
      </c>
      <c r="F33" s="182" t="s">
        <v>2069</v>
      </c>
      <c r="G33" s="181" t="s">
        <v>403</v>
      </c>
      <c r="H33" s="181" t="s">
        <v>2100</v>
      </c>
      <c r="I33" s="181" t="s">
        <v>2075</v>
      </c>
      <c r="J33" s="181" t="s">
        <v>2071</v>
      </c>
      <c r="K33" s="183" t="str">
        <f t="shared" si="0"/>
        <v>G-Contribuciones y Afiliaciones   - Contribuciones</v>
      </c>
      <c r="L33" s="181">
        <v>5125050101</v>
      </c>
    </row>
    <row r="34" spans="1:12" hidden="1">
      <c r="A34" s="181">
        <v>5125100101</v>
      </c>
      <c r="B34" s="181" t="s">
        <v>2101</v>
      </c>
      <c r="C34" s="182" t="s">
        <v>2068</v>
      </c>
      <c r="D34" s="182" t="s">
        <v>368</v>
      </c>
      <c r="E34" s="181" t="s">
        <v>2069</v>
      </c>
      <c r="F34" s="182" t="s">
        <v>2069</v>
      </c>
      <c r="G34" s="181" t="s">
        <v>403</v>
      </c>
      <c r="H34" s="181" t="s">
        <v>2100</v>
      </c>
      <c r="I34" s="181" t="s">
        <v>2075</v>
      </c>
      <c r="J34" s="181" t="s">
        <v>2071</v>
      </c>
      <c r="K34" s="183" t="str">
        <f t="shared" si="0"/>
        <v>G-Contribuciones y Afiliaciones   - Afiliaciones Y Sostenimiento</v>
      </c>
      <c r="L34" s="181">
        <v>5125100101</v>
      </c>
    </row>
    <row r="35" spans="1:12" hidden="1">
      <c r="A35" s="181">
        <v>5105210101</v>
      </c>
      <c r="B35" s="181" t="s">
        <v>2102</v>
      </c>
      <c r="C35" s="182" t="s">
        <v>2068</v>
      </c>
      <c r="D35" s="182" t="s">
        <v>368</v>
      </c>
      <c r="E35" s="181" t="s">
        <v>2069</v>
      </c>
      <c r="F35" s="181" t="s">
        <v>2069</v>
      </c>
      <c r="G35" s="181" t="s">
        <v>403</v>
      </c>
      <c r="H35" s="181" t="s">
        <v>2103</v>
      </c>
      <c r="I35" s="181" t="s">
        <v>403</v>
      </c>
      <c r="J35" s="181" t="s">
        <v>2071</v>
      </c>
      <c r="K35" s="183" t="str">
        <f t="shared" si="0"/>
        <v>G-Gastos de Viaje   - Viaticos</v>
      </c>
      <c r="L35" s="181">
        <v>5105210101</v>
      </c>
    </row>
    <row r="36" spans="1:12" hidden="1">
      <c r="A36" s="181">
        <v>5155050101</v>
      </c>
      <c r="B36" s="181" t="s">
        <v>2104</v>
      </c>
      <c r="C36" s="182" t="s">
        <v>2068</v>
      </c>
      <c r="D36" s="182" t="s">
        <v>368</v>
      </c>
      <c r="E36" s="182" t="s">
        <v>2069</v>
      </c>
      <c r="F36" s="182" t="s">
        <v>2069</v>
      </c>
      <c r="G36" s="181" t="s">
        <v>403</v>
      </c>
      <c r="H36" s="181" t="s">
        <v>2103</v>
      </c>
      <c r="I36" s="181" t="s">
        <v>2075</v>
      </c>
      <c r="J36" s="181" t="s">
        <v>2071</v>
      </c>
      <c r="K36" s="183" t="str">
        <f t="shared" si="0"/>
        <v>G-Gastos de Viaje   - Alojamiento y Manutencion</v>
      </c>
      <c r="L36" s="181">
        <v>5155050101</v>
      </c>
    </row>
    <row r="37" spans="1:12" hidden="1">
      <c r="A37" s="181">
        <v>5155150101</v>
      </c>
      <c r="B37" s="181" t="s">
        <v>2105</v>
      </c>
      <c r="C37" s="182" t="s">
        <v>2068</v>
      </c>
      <c r="D37" s="182" t="s">
        <v>368</v>
      </c>
      <c r="E37" s="182" t="s">
        <v>2069</v>
      </c>
      <c r="F37" s="182" t="s">
        <v>2069</v>
      </c>
      <c r="G37" s="181" t="s">
        <v>403</v>
      </c>
      <c r="H37" s="181" t="s">
        <v>2103</v>
      </c>
      <c r="I37" s="181" t="s">
        <v>2075</v>
      </c>
      <c r="J37" s="181" t="s">
        <v>2071</v>
      </c>
      <c r="K37" s="183" t="str">
        <f t="shared" si="0"/>
        <v>G-Gastos de Viaje   - Pasajes Aereos</v>
      </c>
      <c r="L37" s="181">
        <v>5155150101</v>
      </c>
    </row>
    <row r="38" spans="1:12" hidden="1">
      <c r="A38" s="181">
        <v>5155200101</v>
      </c>
      <c r="B38" s="181" t="s">
        <v>2106</v>
      </c>
      <c r="C38" s="182" t="s">
        <v>2068</v>
      </c>
      <c r="D38" s="182" t="s">
        <v>368</v>
      </c>
      <c r="E38" s="182" t="s">
        <v>2069</v>
      </c>
      <c r="F38" s="182" t="s">
        <v>2069</v>
      </c>
      <c r="G38" s="181" t="s">
        <v>403</v>
      </c>
      <c r="H38" s="181" t="s">
        <v>2103</v>
      </c>
      <c r="I38" s="181" t="s">
        <v>2075</v>
      </c>
      <c r="J38" s="181" t="s">
        <v>2071</v>
      </c>
      <c r="K38" s="183" t="str">
        <f t="shared" si="0"/>
        <v>G-Gastos de Viaje   - Pasajes Terrestres</v>
      </c>
      <c r="L38" s="181">
        <v>5155200101</v>
      </c>
    </row>
    <row r="39" spans="1:12" hidden="1">
      <c r="A39" s="181">
        <v>5155959595</v>
      </c>
      <c r="B39" s="181" t="s">
        <v>2083</v>
      </c>
      <c r="C39" s="182" t="s">
        <v>2068</v>
      </c>
      <c r="D39" s="182" t="s">
        <v>368</v>
      </c>
      <c r="E39" s="182" t="s">
        <v>2069</v>
      </c>
      <c r="F39" s="182" t="s">
        <v>2069</v>
      </c>
      <c r="G39" s="181" t="s">
        <v>403</v>
      </c>
      <c r="H39" s="181" t="s">
        <v>2103</v>
      </c>
      <c r="I39" s="181" t="s">
        <v>2075</v>
      </c>
      <c r="J39" s="181" t="s">
        <v>2071</v>
      </c>
      <c r="K39" s="183" t="str">
        <f t="shared" si="0"/>
        <v>G-Gastos de Viaje   - Otros</v>
      </c>
      <c r="L39" s="181">
        <v>5155959595</v>
      </c>
    </row>
    <row r="40" spans="1:12" hidden="1">
      <c r="A40" s="181">
        <v>5140050101</v>
      </c>
      <c r="B40" s="181" t="s">
        <v>2107</v>
      </c>
      <c r="C40" s="182" t="s">
        <v>2068</v>
      </c>
      <c r="D40" s="182" t="s">
        <v>368</v>
      </c>
      <c r="E40" s="182" t="s">
        <v>2069</v>
      </c>
      <c r="F40" s="182" t="s">
        <v>2069</v>
      </c>
      <c r="G40" s="181" t="s">
        <v>403</v>
      </c>
      <c r="H40" s="181" t="s">
        <v>2108</v>
      </c>
      <c r="I40" s="181" t="s">
        <v>2075</v>
      </c>
      <c r="J40" s="181" t="s">
        <v>2071</v>
      </c>
      <c r="K40" s="183" t="str">
        <f t="shared" si="0"/>
        <v>G-Gastos Legales    - Notariales</v>
      </c>
      <c r="L40" s="181">
        <v>5140050101</v>
      </c>
    </row>
    <row r="41" spans="1:12" hidden="1">
      <c r="A41" s="181">
        <v>5140150101</v>
      </c>
      <c r="B41" s="181" t="s">
        <v>2109</v>
      </c>
      <c r="C41" s="182" t="s">
        <v>2068</v>
      </c>
      <c r="D41" s="182" t="s">
        <v>368</v>
      </c>
      <c r="E41" s="182" t="s">
        <v>2069</v>
      </c>
      <c r="F41" s="182" t="s">
        <v>2069</v>
      </c>
      <c r="G41" s="181" t="s">
        <v>403</v>
      </c>
      <c r="H41" s="181" t="s">
        <v>2108</v>
      </c>
      <c r="I41" s="181" t="s">
        <v>2075</v>
      </c>
      <c r="J41" s="181" t="s">
        <v>2071</v>
      </c>
      <c r="K41" s="183" t="str">
        <f t="shared" si="0"/>
        <v>G-Gastos Legales    - Tramites y Licencias</v>
      </c>
      <c r="L41" s="181">
        <v>5140150101</v>
      </c>
    </row>
    <row r="42" spans="1:12" hidden="1">
      <c r="A42" s="181">
        <v>5140959595</v>
      </c>
      <c r="B42" s="181" t="s">
        <v>2083</v>
      </c>
      <c r="C42" s="182" t="s">
        <v>2068</v>
      </c>
      <c r="D42" s="182" t="s">
        <v>368</v>
      </c>
      <c r="E42" s="182" t="s">
        <v>2069</v>
      </c>
      <c r="F42" s="182" t="s">
        <v>2069</v>
      </c>
      <c r="G42" s="181" t="s">
        <v>403</v>
      </c>
      <c r="H42" s="181" t="s">
        <v>2108</v>
      </c>
      <c r="I42" s="181" t="s">
        <v>2075</v>
      </c>
      <c r="J42" s="181" t="s">
        <v>2071</v>
      </c>
      <c r="K42" s="183" t="str">
        <f t="shared" si="0"/>
        <v>G-Gastos Legales    - Otros</v>
      </c>
      <c r="L42" s="181">
        <v>5140959595</v>
      </c>
    </row>
    <row r="43" spans="1:12" hidden="1">
      <c r="A43" s="181">
        <v>5110050101</v>
      </c>
      <c r="B43" s="181" t="s">
        <v>2110</v>
      </c>
      <c r="C43" s="182" t="s">
        <v>2068</v>
      </c>
      <c r="D43" s="182" t="s">
        <v>368</v>
      </c>
      <c r="E43" s="181" t="s">
        <v>2069</v>
      </c>
      <c r="F43" s="182" t="s">
        <v>2069</v>
      </c>
      <c r="G43" s="181" t="s">
        <v>403</v>
      </c>
      <c r="H43" s="181" t="s">
        <v>2111</v>
      </c>
      <c r="I43" s="181" t="s">
        <v>2075</v>
      </c>
      <c r="J43" s="181" t="s">
        <v>2071</v>
      </c>
      <c r="K43" s="183" t="str">
        <f t="shared" si="0"/>
        <v>G-Honorarios     - Junta Directiva</v>
      </c>
      <c r="L43" s="181">
        <v>5110050101</v>
      </c>
    </row>
    <row r="44" spans="1:12" hidden="1">
      <c r="A44" s="181">
        <v>5110100101</v>
      </c>
      <c r="B44" s="181" t="s">
        <v>2112</v>
      </c>
      <c r="C44" s="182" t="s">
        <v>2068</v>
      </c>
      <c r="D44" s="182" t="s">
        <v>368</v>
      </c>
      <c r="E44" s="181" t="s">
        <v>2069</v>
      </c>
      <c r="F44" s="182" t="s">
        <v>2069</v>
      </c>
      <c r="G44" s="181" t="s">
        <v>403</v>
      </c>
      <c r="H44" s="181" t="s">
        <v>2111</v>
      </c>
      <c r="I44" s="181" t="s">
        <v>2075</v>
      </c>
      <c r="J44" s="181" t="s">
        <v>2071</v>
      </c>
      <c r="K44" s="183" t="str">
        <f t="shared" si="0"/>
        <v>G-Honorarios     - Revisoria Fiscal</v>
      </c>
      <c r="L44" s="181">
        <v>5110100101</v>
      </c>
    </row>
    <row r="45" spans="1:12" hidden="1">
      <c r="A45" s="181">
        <v>5110150101</v>
      </c>
      <c r="B45" s="181" t="s">
        <v>2113</v>
      </c>
      <c r="C45" s="182" t="s">
        <v>2068</v>
      </c>
      <c r="D45" s="182" t="s">
        <v>368</v>
      </c>
      <c r="E45" s="181" t="s">
        <v>2069</v>
      </c>
      <c r="F45" s="182" t="s">
        <v>2069</v>
      </c>
      <c r="G45" s="181" t="s">
        <v>403</v>
      </c>
      <c r="H45" s="181" t="s">
        <v>2111</v>
      </c>
      <c r="I45" s="181" t="s">
        <v>2075</v>
      </c>
      <c r="J45" s="181" t="s">
        <v>2071</v>
      </c>
      <c r="K45" s="183" t="str">
        <f t="shared" si="0"/>
        <v>G-Honorarios     - Auditoria Externa</v>
      </c>
      <c r="L45" s="181">
        <v>5110150101</v>
      </c>
    </row>
    <row r="46" spans="1:12" hidden="1">
      <c r="A46" s="181">
        <v>5110200101</v>
      </c>
      <c r="B46" s="181" t="s">
        <v>2114</v>
      </c>
      <c r="C46" s="182" t="s">
        <v>2068</v>
      </c>
      <c r="D46" s="182" t="s">
        <v>368</v>
      </c>
      <c r="E46" s="181" t="s">
        <v>2069</v>
      </c>
      <c r="F46" s="182" t="s">
        <v>2069</v>
      </c>
      <c r="G46" s="181" t="s">
        <v>403</v>
      </c>
      <c r="H46" s="181" t="s">
        <v>2111</v>
      </c>
      <c r="I46" s="181" t="s">
        <v>2075</v>
      </c>
      <c r="J46" s="181" t="s">
        <v>2071</v>
      </c>
      <c r="K46" s="183" t="str">
        <f t="shared" si="0"/>
        <v>G-Honorarios     - Avaluos</v>
      </c>
      <c r="L46" s="181">
        <v>5110200101</v>
      </c>
    </row>
    <row r="47" spans="1:12" hidden="1">
      <c r="A47" s="181">
        <v>5110250101</v>
      </c>
      <c r="B47" s="181" t="s">
        <v>2115</v>
      </c>
      <c r="C47" s="182" t="s">
        <v>2068</v>
      </c>
      <c r="D47" s="182" t="s">
        <v>368</v>
      </c>
      <c r="E47" s="181" t="s">
        <v>2069</v>
      </c>
      <c r="F47" s="182" t="s">
        <v>2069</v>
      </c>
      <c r="G47" s="181" t="s">
        <v>403</v>
      </c>
      <c r="H47" s="181" t="s">
        <v>2111</v>
      </c>
      <c r="I47" s="181" t="s">
        <v>2075</v>
      </c>
      <c r="J47" s="181" t="s">
        <v>2071</v>
      </c>
      <c r="K47" s="183" t="str">
        <f t="shared" si="0"/>
        <v>G-Honorarios     - Asesoria Juridica</v>
      </c>
      <c r="L47" s="181">
        <v>5110250101</v>
      </c>
    </row>
    <row r="48" spans="1:12" hidden="1">
      <c r="A48" s="181">
        <v>5110350101</v>
      </c>
      <c r="B48" s="181" t="s">
        <v>2116</v>
      </c>
      <c r="C48" s="182" t="s">
        <v>2068</v>
      </c>
      <c r="D48" s="182" t="s">
        <v>368</v>
      </c>
      <c r="E48" s="181" t="s">
        <v>2069</v>
      </c>
      <c r="F48" s="182" t="s">
        <v>2069</v>
      </c>
      <c r="G48" s="181" t="s">
        <v>403</v>
      </c>
      <c r="H48" s="181" t="s">
        <v>2111</v>
      </c>
      <c r="I48" s="181" t="s">
        <v>2075</v>
      </c>
      <c r="J48" s="181" t="s">
        <v>2071</v>
      </c>
      <c r="K48" s="183" t="str">
        <f t="shared" si="0"/>
        <v>G-Honorarios     - Asesoria Tecnica</v>
      </c>
      <c r="L48" s="181">
        <v>5110350101</v>
      </c>
    </row>
    <row r="49" spans="1:12" hidden="1">
      <c r="A49" s="181">
        <v>5110959502</v>
      </c>
      <c r="B49" s="181" t="s">
        <v>2117</v>
      </c>
      <c r="C49" s="182" t="s">
        <v>2068</v>
      </c>
      <c r="D49" s="182" t="s">
        <v>368</v>
      </c>
      <c r="E49" s="181" t="s">
        <v>2069</v>
      </c>
      <c r="F49" s="182" t="s">
        <v>2069</v>
      </c>
      <c r="G49" s="181" t="s">
        <v>403</v>
      </c>
      <c r="H49" s="181" t="s">
        <v>2111</v>
      </c>
      <c r="I49" s="181" t="s">
        <v>2075</v>
      </c>
      <c r="J49" s="181" t="s">
        <v>2071</v>
      </c>
      <c r="K49" s="183" t="str">
        <f t="shared" si="0"/>
        <v>G-Honorarios     - Personal de la Salud</v>
      </c>
      <c r="L49" s="181">
        <v>5110959502</v>
      </c>
    </row>
    <row r="50" spans="1:12" hidden="1">
      <c r="A50" s="181">
        <v>5110959595</v>
      </c>
      <c r="B50" s="181" t="s">
        <v>2118</v>
      </c>
      <c r="C50" s="182" t="s">
        <v>2068</v>
      </c>
      <c r="D50" s="182" t="s">
        <v>368</v>
      </c>
      <c r="E50" s="181" t="s">
        <v>2069</v>
      </c>
      <c r="F50" s="182" t="s">
        <v>2069</v>
      </c>
      <c r="G50" s="181" t="s">
        <v>403</v>
      </c>
      <c r="H50" s="181" t="s">
        <v>2111</v>
      </c>
      <c r="I50" s="181" t="s">
        <v>2075</v>
      </c>
      <c r="J50" s="181" t="s">
        <v>2071</v>
      </c>
      <c r="K50" s="183" t="str">
        <f t="shared" si="0"/>
        <v>G-Honorarios     - Otros Servicios Profesionales</v>
      </c>
      <c r="L50" s="181">
        <v>5110959595</v>
      </c>
    </row>
    <row r="51" spans="1:12" hidden="1">
      <c r="A51" s="181">
        <v>5115050101</v>
      </c>
      <c r="B51" s="181" t="s">
        <v>2119</v>
      </c>
      <c r="C51" s="182" t="s">
        <v>2068</v>
      </c>
      <c r="D51" s="182" t="s">
        <v>368</v>
      </c>
      <c r="E51" s="181" t="s">
        <v>2069</v>
      </c>
      <c r="F51" s="182" t="s">
        <v>2069</v>
      </c>
      <c r="G51" s="181" t="s">
        <v>403</v>
      </c>
      <c r="H51" s="181" t="s">
        <v>2120</v>
      </c>
      <c r="I51" s="181" t="s">
        <v>2075</v>
      </c>
      <c r="J51" s="181" t="s">
        <v>2071</v>
      </c>
      <c r="K51" s="183" t="str">
        <f t="shared" si="0"/>
        <v>G-Impuestos     - Industria  y  Comercio</v>
      </c>
      <c r="L51" s="181">
        <v>5115050101</v>
      </c>
    </row>
    <row r="52" spans="1:12" hidden="1">
      <c r="A52" s="181">
        <v>5115100101</v>
      </c>
      <c r="B52" s="181" t="s">
        <v>2121</v>
      </c>
      <c r="C52" s="182" t="s">
        <v>2068</v>
      </c>
      <c r="D52" s="182" t="s">
        <v>368</v>
      </c>
      <c r="E52" s="181" t="s">
        <v>2069</v>
      </c>
      <c r="F52" s="182" t="s">
        <v>2069</v>
      </c>
      <c r="G52" s="181" t="s">
        <v>403</v>
      </c>
      <c r="H52" s="181" t="s">
        <v>2120</v>
      </c>
      <c r="I52" s="181" t="s">
        <v>2075</v>
      </c>
      <c r="J52" s="181" t="s">
        <v>2071</v>
      </c>
      <c r="K52" s="183" t="str">
        <f t="shared" si="0"/>
        <v>G-Impuestos     - De Timbres</v>
      </c>
      <c r="L52" s="181">
        <v>5115100101</v>
      </c>
    </row>
    <row r="53" spans="1:12" hidden="1">
      <c r="A53" s="181">
        <v>5115150101</v>
      </c>
      <c r="B53" s="182" t="s">
        <v>2122</v>
      </c>
      <c r="C53" s="182" t="s">
        <v>2068</v>
      </c>
      <c r="D53" s="182" t="s">
        <v>368</v>
      </c>
      <c r="E53" s="181" t="s">
        <v>2069</v>
      </c>
      <c r="F53" s="182" t="s">
        <v>2069</v>
      </c>
      <c r="G53" s="181" t="s">
        <v>403</v>
      </c>
      <c r="H53" s="181" t="s">
        <v>2120</v>
      </c>
      <c r="I53" s="181" t="s">
        <v>2075</v>
      </c>
      <c r="J53" s="181" t="s">
        <v>2071</v>
      </c>
      <c r="K53" s="183" t="str">
        <f t="shared" si="0"/>
        <v>G-Impuestos     - A La Propiedad Raiz</v>
      </c>
      <c r="L53" s="181">
        <v>5115150101</v>
      </c>
    </row>
    <row r="54" spans="1:12" hidden="1">
      <c r="A54" s="181">
        <v>5115250101</v>
      </c>
      <c r="B54" s="181" t="s">
        <v>2123</v>
      </c>
      <c r="C54" s="182" t="s">
        <v>2068</v>
      </c>
      <c r="D54" s="182" t="s">
        <v>368</v>
      </c>
      <c r="E54" s="181" t="s">
        <v>2069</v>
      </c>
      <c r="F54" s="182" t="s">
        <v>2069</v>
      </c>
      <c r="G54" s="181" t="s">
        <v>403</v>
      </c>
      <c r="H54" s="181" t="s">
        <v>2120</v>
      </c>
      <c r="I54" s="181" t="s">
        <v>2075</v>
      </c>
      <c r="J54" s="181" t="s">
        <v>2071</v>
      </c>
      <c r="K54" s="183" t="str">
        <f t="shared" si="0"/>
        <v>G-Impuestos     - De Valorizacion</v>
      </c>
      <c r="L54" s="181">
        <v>5115250101</v>
      </c>
    </row>
    <row r="55" spans="1:12" hidden="1">
      <c r="A55" s="181">
        <v>5115400101</v>
      </c>
      <c r="B55" s="181" t="s">
        <v>2124</v>
      </c>
      <c r="C55" s="182" t="s">
        <v>2068</v>
      </c>
      <c r="D55" s="182" t="s">
        <v>368</v>
      </c>
      <c r="E55" s="181" t="s">
        <v>2069</v>
      </c>
      <c r="F55" s="182" t="s">
        <v>2069</v>
      </c>
      <c r="G55" s="181" t="s">
        <v>403</v>
      </c>
      <c r="H55" s="181" t="s">
        <v>2120</v>
      </c>
      <c r="I55" s="181" t="s">
        <v>2075</v>
      </c>
      <c r="J55" s="181" t="s">
        <v>2071</v>
      </c>
      <c r="K55" s="183" t="str">
        <f t="shared" si="0"/>
        <v>G-Impuestos     - De Vehiculos</v>
      </c>
      <c r="L55" s="181">
        <v>5115400101</v>
      </c>
    </row>
    <row r="56" spans="1:12" hidden="1">
      <c r="A56" s="181">
        <v>5115450101</v>
      </c>
      <c r="B56" s="181" t="s">
        <v>2125</v>
      </c>
      <c r="C56" s="182" t="s">
        <v>2068</v>
      </c>
      <c r="D56" s="182" t="s">
        <v>368</v>
      </c>
      <c r="E56" s="181" t="s">
        <v>2069</v>
      </c>
      <c r="F56" s="182" t="s">
        <v>2069</v>
      </c>
      <c r="G56" s="181" t="s">
        <v>403</v>
      </c>
      <c r="H56" s="181" t="s">
        <v>2120</v>
      </c>
      <c r="I56" s="181" t="s">
        <v>2075</v>
      </c>
      <c r="J56" s="181" t="s">
        <v>2071</v>
      </c>
      <c r="K56" s="183" t="str">
        <f t="shared" si="0"/>
        <v>G-Impuestos     - Impuesto al consumo 8% ley 1607-2012</v>
      </c>
      <c r="L56" s="181">
        <v>5115450101</v>
      </c>
    </row>
    <row r="57" spans="1:12" hidden="1">
      <c r="A57" s="181">
        <v>5115959501</v>
      </c>
      <c r="B57" s="181" t="s">
        <v>2126</v>
      </c>
      <c r="C57" s="182" t="s">
        <v>2068</v>
      </c>
      <c r="D57" s="182" t="s">
        <v>368</v>
      </c>
      <c r="E57" s="181" t="s">
        <v>2069</v>
      </c>
      <c r="F57" s="182" t="s">
        <v>2069</v>
      </c>
      <c r="G57" s="181" t="s">
        <v>403</v>
      </c>
      <c r="H57" s="181" t="s">
        <v>2120</v>
      </c>
      <c r="I57" s="181" t="s">
        <v>2075</v>
      </c>
      <c r="J57" s="181" t="s">
        <v>2071</v>
      </c>
      <c r="K57" s="183" t="str">
        <f t="shared" si="0"/>
        <v>G-Impuestos     - Estampilla Pro - Hospt. Universitario</v>
      </c>
      <c r="L57" s="181">
        <v>5115959501</v>
      </c>
    </row>
    <row r="58" spans="1:12" hidden="1">
      <c r="A58" s="181">
        <v>5115959502</v>
      </c>
      <c r="B58" s="181" t="s">
        <v>2127</v>
      </c>
      <c r="C58" s="182" t="s">
        <v>2068</v>
      </c>
      <c r="D58" s="182" t="s">
        <v>368</v>
      </c>
      <c r="E58" s="181" t="s">
        <v>2069</v>
      </c>
      <c r="F58" s="182" t="s">
        <v>2069</v>
      </c>
      <c r="G58" s="181" t="s">
        <v>403</v>
      </c>
      <c r="H58" s="181" t="s">
        <v>2120</v>
      </c>
      <c r="I58" s="181" t="s">
        <v>2075</v>
      </c>
      <c r="J58" s="181" t="s">
        <v>2071</v>
      </c>
      <c r="K58" s="183" t="str">
        <f t="shared" si="0"/>
        <v>G-Impuestos     - Estampilla Pro-Dot y  Des Terc Edad</v>
      </c>
      <c r="L58" s="181">
        <v>5115959502</v>
      </c>
    </row>
    <row r="59" spans="1:12" hidden="1">
      <c r="A59" s="181">
        <v>5115959503</v>
      </c>
      <c r="B59" s="181" t="s">
        <v>2128</v>
      </c>
      <c r="C59" s="182" t="s">
        <v>2068</v>
      </c>
      <c r="D59" s="182" t="s">
        <v>368</v>
      </c>
      <c r="E59" s="181" t="s">
        <v>2069</v>
      </c>
      <c r="F59" s="182" t="s">
        <v>2069</v>
      </c>
      <c r="G59" s="181" t="s">
        <v>403</v>
      </c>
      <c r="H59" s="181" t="s">
        <v>2120</v>
      </c>
      <c r="I59" s="181" t="s">
        <v>2075</v>
      </c>
      <c r="J59" s="181" t="s">
        <v>2071</v>
      </c>
      <c r="K59" s="183" t="str">
        <f t="shared" si="0"/>
        <v>G-Impuestos     - Estampilla Procultura</v>
      </c>
      <c r="L59" s="181">
        <v>5115959503</v>
      </c>
    </row>
    <row r="60" spans="1:12" hidden="1">
      <c r="A60" s="181">
        <v>5115959595</v>
      </c>
      <c r="B60" s="181" t="s">
        <v>2083</v>
      </c>
      <c r="C60" s="182" t="s">
        <v>2068</v>
      </c>
      <c r="D60" s="182" t="s">
        <v>368</v>
      </c>
      <c r="E60" s="181" t="s">
        <v>2069</v>
      </c>
      <c r="F60" s="182" t="s">
        <v>2069</v>
      </c>
      <c r="G60" s="181" t="s">
        <v>403</v>
      </c>
      <c r="H60" s="181" t="s">
        <v>2120</v>
      </c>
      <c r="I60" s="181" t="s">
        <v>2075</v>
      </c>
      <c r="J60" s="181" t="s">
        <v>2071</v>
      </c>
      <c r="K60" s="183" t="str">
        <f t="shared" si="0"/>
        <v>G-Impuestos     - Otros</v>
      </c>
      <c r="L60" s="181">
        <v>5115959595</v>
      </c>
    </row>
    <row r="61" spans="1:12" hidden="1">
      <c r="A61" s="181">
        <v>5145050101</v>
      </c>
      <c r="B61" s="181" t="s">
        <v>2077</v>
      </c>
      <c r="C61" s="182" t="s">
        <v>2068</v>
      </c>
      <c r="D61" s="182" t="s">
        <v>368</v>
      </c>
      <c r="E61" s="182" t="s">
        <v>2069</v>
      </c>
      <c r="F61" s="182" t="s">
        <v>2069</v>
      </c>
      <c r="G61" s="181" t="s">
        <v>403</v>
      </c>
      <c r="H61" s="181" t="s">
        <v>2129</v>
      </c>
      <c r="I61" s="181" t="s">
        <v>2075</v>
      </c>
      <c r="J61" s="181" t="s">
        <v>2071</v>
      </c>
      <c r="K61" s="183" t="str">
        <f t="shared" si="0"/>
        <v>G-Mantenimientos     - Terrenos</v>
      </c>
      <c r="L61" s="181">
        <v>5145050101</v>
      </c>
    </row>
    <row r="62" spans="1:12" hidden="1">
      <c r="A62" s="181">
        <v>5145100101</v>
      </c>
      <c r="B62" s="181" t="s">
        <v>2079</v>
      </c>
      <c r="C62" s="182" t="s">
        <v>2068</v>
      </c>
      <c r="D62" s="182" t="s">
        <v>368</v>
      </c>
      <c r="E62" s="182" t="s">
        <v>2069</v>
      </c>
      <c r="F62" s="182" t="s">
        <v>2069</v>
      </c>
      <c r="G62" s="181" t="s">
        <v>403</v>
      </c>
      <c r="H62" s="181" t="s">
        <v>2129</v>
      </c>
      <c r="I62" s="181" t="s">
        <v>2075</v>
      </c>
      <c r="J62" s="181" t="s">
        <v>2071</v>
      </c>
      <c r="K62" s="183" t="str">
        <f t="shared" si="0"/>
        <v>G-Mantenimientos     - Edificios</v>
      </c>
      <c r="L62" s="181">
        <v>5145100101</v>
      </c>
    </row>
    <row r="63" spans="1:12" hidden="1">
      <c r="A63" s="181">
        <v>5145150101</v>
      </c>
      <c r="B63" s="181" t="s">
        <v>2130</v>
      </c>
      <c r="C63" s="182" t="s">
        <v>2068</v>
      </c>
      <c r="D63" s="182" t="s">
        <v>368</v>
      </c>
      <c r="E63" s="182" t="s">
        <v>2069</v>
      </c>
      <c r="F63" s="182" t="s">
        <v>2069</v>
      </c>
      <c r="G63" s="181" t="s">
        <v>403</v>
      </c>
      <c r="H63" s="181" t="s">
        <v>2129</v>
      </c>
      <c r="I63" s="181" t="s">
        <v>2075</v>
      </c>
      <c r="J63" s="181" t="s">
        <v>2071</v>
      </c>
      <c r="K63" s="183" t="str">
        <f t="shared" si="0"/>
        <v>G-Mantenimientos     - Maquinaria y  Equipo</v>
      </c>
      <c r="L63" s="181">
        <v>5145150101</v>
      </c>
    </row>
    <row r="64" spans="1:12" hidden="1">
      <c r="A64" s="181">
        <v>5145200101</v>
      </c>
      <c r="B64" s="181" t="s">
        <v>2131</v>
      </c>
      <c r="C64" s="182" t="s">
        <v>2068</v>
      </c>
      <c r="D64" s="182" t="s">
        <v>368</v>
      </c>
      <c r="E64" s="182" t="s">
        <v>2069</v>
      </c>
      <c r="F64" s="182" t="s">
        <v>2069</v>
      </c>
      <c r="G64" s="181" t="s">
        <v>403</v>
      </c>
      <c r="H64" s="181" t="s">
        <v>2129</v>
      </c>
      <c r="I64" s="181" t="s">
        <v>2075</v>
      </c>
      <c r="J64" s="181" t="s">
        <v>2071</v>
      </c>
      <c r="K64" s="183" t="str">
        <f t="shared" si="0"/>
        <v>G-Mantenimientos     - Muebles y Enseres</v>
      </c>
      <c r="L64" s="181">
        <v>5145200101</v>
      </c>
    </row>
    <row r="65" spans="1:12" hidden="1">
      <c r="A65" s="181">
        <v>5145200102</v>
      </c>
      <c r="B65" s="181" t="s">
        <v>2082</v>
      </c>
      <c r="C65" s="182" t="s">
        <v>2068</v>
      </c>
      <c r="D65" s="182" t="s">
        <v>368</v>
      </c>
      <c r="E65" s="182" t="s">
        <v>2069</v>
      </c>
      <c r="F65" s="182" t="s">
        <v>2069</v>
      </c>
      <c r="G65" s="181" t="s">
        <v>403</v>
      </c>
      <c r="H65" s="181" t="s">
        <v>2129</v>
      </c>
      <c r="I65" s="181" t="s">
        <v>2075</v>
      </c>
      <c r="J65" s="181" t="s">
        <v>2071</v>
      </c>
      <c r="K65" s="183" t="str">
        <f t="shared" si="0"/>
        <v>G-Mantenimientos     - Equipo</v>
      </c>
      <c r="L65" s="181">
        <v>5145200102</v>
      </c>
    </row>
    <row r="66" spans="1:12" hidden="1">
      <c r="A66" s="181">
        <v>5145200195</v>
      </c>
      <c r="B66" s="181" t="s">
        <v>2083</v>
      </c>
      <c r="C66" s="182" t="s">
        <v>2068</v>
      </c>
      <c r="D66" s="182" t="s">
        <v>368</v>
      </c>
      <c r="E66" s="182" t="s">
        <v>2069</v>
      </c>
      <c r="F66" s="182" t="s">
        <v>2069</v>
      </c>
      <c r="G66" s="181" t="s">
        <v>403</v>
      </c>
      <c r="H66" s="181" t="s">
        <v>2129</v>
      </c>
      <c r="I66" s="181" t="s">
        <v>2075</v>
      </c>
      <c r="J66" s="181" t="s">
        <v>2071</v>
      </c>
      <c r="K66" s="183" t="str">
        <f t="shared" si="0"/>
        <v>G-Mantenimientos     - Otros</v>
      </c>
      <c r="L66" s="181">
        <v>5145200195</v>
      </c>
    </row>
    <row r="67" spans="1:12" hidden="1">
      <c r="A67" s="181">
        <v>5145250101</v>
      </c>
      <c r="B67" s="181" t="s">
        <v>2084</v>
      </c>
      <c r="C67" s="182" t="s">
        <v>2068</v>
      </c>
      <c r="D67" s="182" t="s">
        <v>368</v>
      </c>
      <c r="E67" s="182" t="s">
        <v>2069</v>
      </c>
      <c r="F67" s="182" t="s">
        <v>2069</v>
      </c>
      <c r="G67" s="181" t="s">
        <v>403</v>
      </c>
      <c r="H67" s="181" t="s">
        <v>2129</v>
      </c>
      <c r="I67" s="181" t="s">
        <v>2075</v>
      </c>
      <c r="J67" s="181" t="s">
        <v>2071</v>
      </c>
      <c r="K67" s="183" t="str">
        <f t="shared" ref="K67:K130" si="1">CONCATENATE(J67,H67," - ", B67)</f>
        <v>G-Mantenimientos     - Equipos de Procesamiento de Datos</v>
      </c>
      <c r="L67" s="181">
        <v>5145250101</v>
      </c>
    </row>
    <row r="68" spans="1:12" hidden="1">
      <c r="A68" s="181">
        <v>5145250102</v>
      </c>
      <c r="B68" s="181" t="s">
        <v>2132</v>
      </c>
      <c r="C68" s="182" t="s">
        <v>2068</v>
      </c>
      <c r="D68" s="182" t="s">
        <v>368</v>
      </c>
      <c r="E68" s="182" t="s">
        <v>2069</v>
      </c>
      <c r="F68" s="182" t="s">
        <v>2069</v>
      </c>
      <c r="G68" s="181" t="s">
        <v>403</v>
      </c>
      <c r="H68" s="181" t="s">
        <v>2129</v>
      </c>
      <c r="I68" s="181" t="s">
        <v>2075</v>
      </c>
      <c r="J68" s="181" t="s">
        <v>2071</v>
      </c>
      <c r="K68" s="183" t="str">
        <f t="shared" si="1"/>
        <v>G-Mantenimientos     - Equipos de Telecomunicaciones</v>
      </c>
      <c r="L68" s="181">
        <v>5145250102</v>
      </c>
    </row>
    <row r="69" spans="1:12" hidden="1">
      <c r="A69" s="181">
        <v>5145250103</v>
      </c>
      <c r="B69" s="181" t="s">
        <v>2133</v>
      </c>
      <c r="C69" s="182" t="s">
        <v>2068</v>
      </c>
      <c r="D69" s="182" t="s">
        <v>368</v>
      </c>
      <c r="E69" s="182" t="s">
        <v>2069</v>
      </c>
      <c r="F69" s="182" t="s">
        <v>2069</v>
      </c>
      <c r="G69" s="181" t="s">
        <v>403</v>
      </c>
      <c r="H69" s="181" t="s">
        <v>2129</v>
      </c>
      <c r="I69" s="181" t="s">
        <v>2075</v>
      </c>
      <c r="J69" s="181" t="s">
        <v>2071</v>
      </c>
      <c r="K69" s="183" t="str">
        <f t="shared" si="1"/>
        <v>G-Mantenimientos     - Equipos de Radio</v>
      </c>
      <c r="L69" s="181">
        <v>5145250103</v>
      </c>
    </row>
    <row r="70" spans="1:12" hidden="1">
      <c r="A70" s="181">
        <v>5145250104</v>
      </c>
      <c r="B70" s="181" t="s">
        <v>2087</v>
      </c>
      <c r="C70" s="182" t="s">
        <v>2068</v>
      </c>
      <c r="D70" s="182" t="s">
        <v>368</v>
      </c>
      <c r="E70" s="182" t="s">
        <v>2069</v>
      </c>
      <c r="F70" s="182" t="s">
        <v>2069</v>
      </c>
      <c r="G70" s="181" t="s">
        <v>403</v>
      </c>
      <c r="H70" s="181" t="s">
        <v>2129</v>
      </c>
      <c r="I70" s="181" t="s">
        <v>2075</v>
      </c>
      <c r="J70" s="181" t="s">
        <v>2071</v>
      </c>
      <c r="K70" s="183" t="str">
        <f t="shared" si="1"/>
        <v>G-Mantenimientos     - Lineas Telefonicas</v>
      </c>
      <c r="L70" s="181">
        <v>5145250104</v>
      </c>
    </row>
    <row r="71" spans="1:12" hidden="1">
      <c r="A71" s="181">
        <v>5145250105</v>
      </c>
      <c r="B71" s="181" t="s">
        <v>2134</v>
      </c>
      <c r="C71" s="182" t="s">
        <v>2068</v>
      </c>
      <c r="D71" s="182" t="s">
        <v>368</v>
      </c>
      <c r="E71" s="182" t="s">
        <v>2069</v>
      </c>
      <c r="F71" s="182" t="s">
        <v>2069</v>
      </c>
      <c r="G71" s="181" t="s">
        <v>403</v>
      </c>
      <c r="H71" s="181" t="s">
        <v>2129</v>
      </c>
      <c r="I71" s="181" t="s">
        <v>2075</v>
      </c>
      <c r="J71" s="181" t="s">
        <v>2071</v>
      </c>
      <c r="K71" s="183" t="str">
        <f t="shared" si="1"/>
        <v>G-Mantenimientos     - MANTENIMIENTO AUDIVISUALES</v>
      </c>
      <c r="L71" s="181">
        <v>5145250105</v>
      </c>
    </row>
    <row r="72" spans="1:12" hidden="1">
      <c r="A72" s="181">
        <v>5145250195</v>
      </c>
      <c r="B72" s="181" t="s">
        <v>2083</v>
      </c>
      <c r="C72" s="182" t="s">
        <v>2068</v>
      </c>
      <c r="D72" s="182" t="s">
        <v>368</v>
      </c>
      <c r="E72" s="182" t="s">
        <v>2069</v>
      </c>
      <c r="F72" s="182" t="s">
        <v>2069</v>
      </c>
      <c r="G72" s="181" t="s">
        <v>403</v>
      </c>
      <c r="H72" s="181" t="s">
        <v>2129</v>
      </c>
      <c r="I72" s="181" t="s">
        <v>2075</v>
      </c>
      <c r="J72" s="181" t="s">
        <v>2071</v>
      </c>
      <c r="K72" s="183" t="str">
        <f t="shared" si="1"/>
        <v>G-Mantenimientos     - Otros</v>
      </c>
      <c r="L72" s="181">
        <v>5145250195</v>
      </c>
    </row>
    <row r="73" spans="1:12" hidden="1">
      <c r="A73" s="181">
        <v>5145300101</v>
      </c>
      <c r="B73" s="181" t="s">
        <v>2088</v>
      </c>
      <c r="C73" s="182" t="s">
        <v>2068</v>
      </c>
      <c r="D73" s="182" t="s">
        <v>368</v>
      </c>
      <c r="E73" s="182" t="s">
        <v>2069</v>
      </c>
      <c r="F73" s="182" t="s">
        <v>2069</v>
      </c>
      <c r="G73" s="181" t="s">
        <v>403</v>
      </c>
      <c r="H73" s="181" t="s">
        <v>2129</v>
      </c>
      <c r="I73" s="181" t="s">
        <v>2075</v>
      </c>
      <c r="J73" s="181" t="s">
        <v>2071</v>
      </c>
      <c r="K73" s="183" t="str">
        <f t="shared" si="1"/>
        <v>G-Mantenimientos     - Medico</v>
      </c>
      <c r="L73" s="181">
        <v>5145300101</v>
      </c>
    </row>
    <row r="74" spans="1:12" hidden="1">
      <c r="A74" s="181">
        <v>5145300102</v>
      </c>
      <c r="B74" s="181" t="s">
        <v>2089</v>
      </c>
      <c r="C74" s="182" t="s">
        <v>2068</v>
      </c>
      <c r="D74" s="182" t="s">
        <v>368</v>
      </c>
      <c r="E74" s="182" t="s">
        <v>2069</v>
      </c>
      <c r="F74" s="182" t="s">
        <v>2069</v>
      </c>
      <c r="G74" s="181" t="s">
        <v>403</v>
      </c>
      <c r="H74" s="181" t="s">
        <v>2129</v>
      </c>
      <c r="I74" s="181" t="s">
        <v>2075</v>
      </c>
      <c r="J74" s="181" t="s">
        <v>2071</v>
      </c>
      <c r="K74" s="183" t="str">
        <f t="shared" si="1"/>
        <v>G-Mantenimientos     - Odontologico</v>
      </c>
      <c r="L74" s="181">
        <v>5145300102</v>
      </c>
    </row>
    <row r="75" spans="1:12" hidden="1">
      <c r="A75" s="181">
        <v>5145300103</v>
      </c>
      <c r="B75" s="181" t="s">
        <v>2090</v>
      </c>
      <c r="C75" s="182" t="s">
        <v>2068</v>
      </c>
      <c r="D75" s="182" t="s">
        <v>368</v>
      </c>
      <c r="E75" s="182" t="s">
        <v>2069</v>
      </c>
      <c r="F75" s="182" t="s">
        <v>2069</v>
      </c>
      <c r="G75" s="181" t="s">
        <v>403</v>
      </c>
      <c r="H75" s="181" t="s">
        <v>2129</v>
      </c>
      <c r="I75" s="181" t="s">
        <v>2075</v>
      </c>
      <c r="J75" s="181" t="s">
        <v>2071</v>
      </c>
      <c r="K75" s="183" t="str">
        <f t="shared" si="1"/>
        <v>G-Mantenimientos     - Laboratorio</v>
      </c>
      <c r="L75" s="181">
        <v>5145300103</v>
      </c>
    </row>
    <row r="76" spans="1:12" hidden="1">
      <c r="A76" s="181">
        <v>5145300104</v>
      </c>
      <c r="B76" s="181" t="s">
        <v>2091</v>
      </c>
      <c r="C76" s="182" t="s">
        <v>2068</v>
      </c>
      <c r="D76" s="182" t="s">
        <v>368</v>
      </c>
      <c r="E76" s="182" t="s">
        <v>2069</v>
      </c>
      <c r="F76" s="182" t="s">
        <v>2069</v>
      </c>
      <c r="G76" s="181" t="s">
        <v>403</v>
      </c>
      <c r="H76" s="181" t="s">
        <v>2129</v>
      </c>
      <c r="I76" s="181" t="s">
        <v>2075</v>
      </c>
      <c r="J76" s="181" t="s">
        <v>2071</v>
      </c>
      <c r="K76" s="183" t="str">
        <f t="shared" si="1"/>
        <v>G-Mantenimientos     - Instrumental</v>
      </c>
      <c r="L76" s="181">
        <v>5145300104</v>
      </c>
    </row>
    <row r="77" spans="1:12" hidden="1">
      <c r="A77" s="181">
        <v>5145300195</v>
      </c>
      <c r="B77" s="181" t="s">
        <v>2083</v>
      </c>
      <c r="C77" s="182" t="s">
        <v>2068</v>
      </c>
      <c r="D77" s="182" t="s">
        <v>368</v>
      </c>
      <c r="E77" s="182" t="s">
        <v>2069</v>
      </c>
      <c r="F77" s="182" t="s">
        <v>2069</v>
      </c>
      <c r="G77" s="181" t="s">
        <v>403</v>
      </c>
      <c r="H77" s="181" t="s">
        <v>2129</v>
      </c>
      <c r="I77" s="181" t="s">
        <v>2075</v>
      </c>
      <c r="J77" s="181" t="s">
        <v>2071</v>
      </c>
      <c r="K77" s="183" t="str">
        <f t="shared" si="1"/>
        <v>G-Mantenimientos     - Otros</v>
      </c>
      <c r="L77" s="181">
        <v>5145300195</v>
      </c>
    </row>
    <row r="78" spans="1:12" hidden="1">
      <c r="A78" s="181">
        <v>5145400101</v>
      </c>
      <c r="B78" s="181" t="s">
        <v>2092</v>
      </c>
      <c r="C78" s="182" t="s">
        <v>2068</v>
      </c>
      <c r="D78" s="182" t="s">
        <v>368</v>
      </c>
      <c r="E78" s="182" t="s">
        <v>2069</v>
      </c>
      <c r="F78" s="182" t="s">
        <v>2069</v>
      </c>
      <c r="G78" s="181" t="s">
        <v>403</v>
      </c>
      <c r="H78" s="181" t="s">
        <v>2129</v>
      </c>
      <c r="I78" s="181" t="s">
        <v>2075</v>
      </c>
      <c r="J78" s="181" t="s">
        <v>2071</v>
      </c>
      <c r="K78" s="183" t="str">
        <f t="shared" si="1"/>
        <v>G-Mantenimientos     - Autos Camionetas y Camperos</v>
      </c>
      <c r="L78" s="181">
        <v>5145400101</v>
      </c>
    </row>
    <row r="79" spans="1:12" hidden="1">
      <c r="A79" s="181">
        <v>5145600101</v>
      </c>
      <c r="B79" s="181" t="s">
        <v>2093</v>
      </c>
      <c r="C79" s="182" t="s">
        <v>2068</v>
      </c>
      <c r="D79" s="182" t="s">
        <v>368</v>
      </c>
      <c r="E79" s="182" t="s">
        <v>2069</v>
      </c>
      <c r="F79" s="182" t="s">
        <v>2069</v>
      </c>
      <c r="G79" s="181" t="s">
        <v>403</v>
      </c>
      <c r="H79" s="181" t="s">
        <v>2129</v>
      </c>
      <c r="I79" s="181" t="s">
        <v>2075</v>
      </c>
      <c r="J79" s="181" t="s">
        <v>2071</v>
      </c>
      <c r="K79" s="183" t="str">
        <f t="shared" si="1"/>
        <v>G-Mantenimientos     - Instalaciones Para Agua y Energia</v>
      </c>
      <c r="L79" s="181">
        <v>5145600101</v>
      </c>
    </row>
    <row r="80" spans="1:12" hidden="1">
      <c r="A80" s="181">
        <v>5145600102</v>
      </c>
      <c r="B80" s="181" t="s">
        <v>2094</v>
      </c>
      <c r="C80" s="182" t="s">
        <v>2068</v>
      </c>
      <c r="D80" s="182" t="s">
        <v>368</v>
      </c>
      <c r="E80" s="182" t="s">
        <v>2069</v>
      </c>
      <c r="F80" s="182" t="s">
        <v>2069</v>
      </c>
      <c r="G80" s="181" t="s">
        <v>403</v>
      </c>
      <c r="H80" s="181" t="s">
        <v>2129</v>
      </c>
      <c r="I80" s="181" t="s">
        <v>2075</v>
      </c>
      <c r="J80" s="181" t="s">
        <v>2071</v>
      </c>
      <c r="K80" s="183" t="str">
        <f t="shared" si="1"/>
        <v>G-Mantenimientos     - Acueducto, Acequias y Canalizaciones</v>
      </c>
      <c r="L80" s="181">
        <v>5145600102</v>
      </c>
    </row>
    <row r="81" spans="1:12" hidden="1">
      <c r="A81" s="181">
        <v>5145600103</v>
      </c>
      <c r="B81" s="181" t="s">
        <v>2095</v>
      </c>
      <c r="C81" s="182" t="s">
        <v>2068</v>
      </c>
      <c r="D81" s="182" t="s">
        <v>368</v>
      </c>
      <c r="E81" s="182" t="s">
        <v>2069</v>
      </c>
      <c r="F81" s="182" t="s">
        <v>2069</v>
      </c>
      <c r="G81" s="181" t="s">
        <v>403</v>
      </c>
      <c r="H81" s="181" t="s">
        <v>2129</v>
      </c>
      <c r="I81" s="181" t="s">
        <v>2075</v>
      </c>
      <c r="J81" s="181" t="s">
        <v>2071</v>
      </c>
      <c r="K81" s="183" t="str">
        <f t="shared" si="1"/>
        <v>G-Mantenimientos     - Plantas De Generacion Hidraulica</v>
      </c>
      <c r="L81" s="181">
        <v>5145600103</v>
      </c>
    </row>
    <row r="82" spans="1:12" hidden="1">
      <c r="A82" s="181">
        <v>5145600104</v>
      </c>
      <c r="B82" s="181" t="s">
        <v>2096</v>
      </c>
      <c r="C82" s="182" t="s">
        <v>2068</v>
      </c>
      <c r="D82" s="182" t="s">
        <v>368</v>
      </c>
      <c r="E82" s="182" t="s">
        <v>2069</v>
      </c>
      <c r="F82" s="182" t="s">
        <v>2069</v>
      </c>
      <c r="G82" s="181" t="s">
        <v>403</v>
      </c>
      <c r="H82" s="181" t="s">
        <v>2129</v>
      </c>
      <c r="I82" s="181" t="s">
        <v>2075</v>
      </c>
      <c r="J82" s="181" t="s">
        <v>2071</v>
      </c>
      <c r="K82" s="183" t="str">
        <f t="shared" si="1"/>
        <v>G-Mantenimientos     - Plantas De Generacion Diesel, Gasolina</v>
      </c>
      <c r="L82" s="181">
        <v>5145600104</v>
      </c>
    </row>
    <row r="83" spans="1:12" hidden="1">
      <c r="A83" s="181">
        <v>5145600105</v>
      </c>
      <c r="B83" s="181" t="s">
        <v>2097</v>
      </c>
      <c r="C83" s="182" t="s">
        <v>2068</v>
      </c>
      <c r="D83" s="182" t="s">
        <v>368</v>
      </c>
      <c r="E83" s="182" t="s">
        <v>2069</v>
      </c>
      <c r="F83" s="182" t="s">
        <v>2069</v>
      </c>
      <c r="G83" s="181" t="s">
        <v>403</v>
      </c>
      <c r="H83" s="181" t="s">
        <v>2129</v>
      </c>
      <c r="I83" s="181" t="s">
        <v>2075</v>
      </c>
      <c r="J83" s="181" t="s">
        <v>2071</v>
      </c>
      <c r="K83" s="183" t="str">
        <f t="shared" si="1"/>
        <v>G-Mantenimientos     - Redes De Distribucion</v>
      </c>
      <c r="L83" s="181">
        <v>5145600105</v>
      </c>
    </row>
    <row r="84" spans="1:12" hidden="1">
      <c r="A84" s="181">
        <v>5145600195</v>
      </c>
      <c r="B84" s="181" t="s">
        <v>2083</v>
      </c>
      <c r="C84" s="182" t="s">
        <v>2068</v>
      </c>
      <c r="D84" s="182" t="s">
        <v>368</v>
      </c>
      <c r="E84" s="182" t="s">
        <v>2069</v>
      </c>
      <c r="F84" s="182" t="s">
        <v>2069</v>
      </c>
      <c r="G84" s="181" t="s">
        <v>403</v>
      </c>
      <c r="H84" s="181" t="s">
        <v>2129</v>
      </c>
      <c r="I84" s="181" t="s">
        <v>2075</v>
      </c>
      <c r="J84" s="181" t="s">
        <v>2071</v>
      </c>
      <c r="K84" s="183" t="str">
        <f t="shared" si="1"/>
        <v>G-Mantenimientos     - Otros</v>
      </c>
      <c r="L84" s="181">
        <v>5145600195</v>
      </c>
    </row>
    <row r="85" spans="1:12" hidden="1">
      <c r="A85" s="181">
        <v>5145650101</v>
      </c>
      <c r="B85" s="181" t="s">
        <v>2135</v>
      </c>
      <c r="C85" s="182" t="s">
        <v>2068</v>
      </c>
      <c r="D85" s="182" t="s">
        <v>368</v>
      </c>
      <c r="E85" s="182" t="s">
        <v>2069</v>
      </c>
      <c r="F85" s="182" t="s">
        <v>2069</v>
      </c>
      <c r="G85" s="181" t="s">
        <v>403</v>
      </c>
      <c r="H85" s="181" t="s">
        <v>2129</v>
      </c>
      <c r="I85" s="181" t="s">
        <v>2075</v>
      </c>
      <c r="J85" s="181" t="s">
        <v>2071</v>
      </c>
      <c r="K85" s="183" t="str">
        <f t="shared" si="1"/>
        <v>G-Mantenimientos     - Armamento De Vigilancia</v>
      </c>
      <c r="L85" s="181">
        <v>5145650101</v>
      </c>
    </row>
    <row r="86" spans="1:12" hidden="1">
      <c r="A86" s="181">
        <v>5150100101</v>
      </c>
      <c r="B86" s="181" t="s">
        <v>2136</v>
      </c>
      <c r="C86" s="182" t="s">
        <v>2068</v>
      </c>
      <c r="D86" s="182" t="s">
        <v>368</v>
      </c>
      <c r="E86" s="182" t="s">
        <v>2069</v>
      </c>
      <c r="F86" s="182" t="s">
        <v>2069</v>
      </c>
      <c r="G86" s="181" t="s">
        <v>403</v>
      </c>
      <c r="H86" s="181" t="s">
        <v>2129</v>
      </c>
      <c r="I86" s="181" t="s">
        <v>2075</v>
      </c>
      <c r="J86" s="181" t="s">
        <v>2071</v>
      </c>
      <c r="K86" s="183" t="str">
        <f t="shared" si="1"/>
        <v>G-Mantenimientos     - Arreglos Ornamentales</v>
      </c>
      <c r="L86" s="181">
        <v>5150100101</v>
      </c>
    </row>
    <row r="87" spans="1:12" hidden="1">
      <c r="A87" s="181">
        <v>5150050101</v>
      </c>
      <c r="B87" s="181" t="s">
        <v>2137</v>
      </c>
      <c r="C87" s="182" t="s">
        <v>2068</v>
      </c>
      <c r="D87" s="182" t="s">
        <v>368</v>
      </c>
      <c r="E87" s="182" t="s">
        <v>2069</v>
      </c>
      <c r="F87" s="182" t="s">
        <v>2069</v>
      </c>
      <c r="G87" s="181" t="s">
        <v>403</v>
      </c>
      <c r="H87" s="181" t="s">
        <v>2138</v>
      </c>
      <c r="I87" s="181" t="s">
        <v>2075</v>
      </c>
      <c r="J87" s="181" t="s">
        <v>2071</v>
      </c>
      <c r="K87" s="183" t="str">
        <f t="shared" si="1"/>
        <v>G-Materiales y Suministros   - Instalaciones Electricas</v>
      </c>
      <c r="L87" s="181">
        <v>5150050101</v>
      </c>
    </row>
    <row r="88" spans="1:12" hidden="1">
      <c r="A88" s="181">
        <v>5150150101</v>
      </c>
      <c r="B88" s="181" t="s">
        <v>2139</v>
      </c>
      <c r="C88" s="182" t="s">
        <v>2068</v>
      </c>
      <c r="D88" s="182" t="s">
        <v>368</v>
      </c>
      <c r="E88" s="182" t="s">
        <v>2069</v>
      </c>
      <c r="F88" s="182" t="s">
        <v>2069</v>
      </c>
      <c r="G88" s="181" t="s">
        <v>403</v>
      </c>
      <c r="H88" s="181" t="s">
        <v>2138</v>
      </c>
      <c r="I88" s="181" t="s">
        <v>2075</v>
      </c>
      <c r="J88" s="181" t="s">
        <v>2071</v>
      </c>
      <c r="K88" s="183" t="str">
        <f t="shared" si="1"/>
        <v>G-Materiales y Suministros   - Reparaciones Locativas</v>
      </c>
      <c r="L88" s="181">
        <v>5150150101</v>
      </c>
    </row>
    <row r="89" spans="1:12" hidden="1">
      <c r="A89" s="181">
        <v>5150959501</v>
      </c>
      <c r="B89" s="181" t="s">
        <v>2140</v>
      </c>
      <c r="C89" s="182" t="s">
        <v>2068</v>
      </c>
      <c r="D89" s="182" t="s">
        <v>368</v>
      </c>
      <c r="E89" s="182" t="s">
        <v>2069</v>
      </c>
      <c r="F89" s="182" t="s">
        <v>2069</v>
      </c>
      <c r="G89" s="181" t="s">
        <v>403</v>
      </c>
      <c r="H89" s="181" t="s">
        <v>2138</v>
      </c>
      <c r="I89" s="181" t="s">
        <v>2075</v>
      </c>
      <c r="J89" s="181" t="s">
        <v>2071</v>
      </c>
      <c r="K89" s="183" t="str">
        <f t="shared" si="1"/>
        <v>G-Materiales y Suministros   - Señalizaciones</v>
      </c>
      <c r="L89" s="181">
        <v>5150959501</v>
      </c>
    </row>
    <row r="90" spans="1:12" hidden="1">
      <c r="A90" s="181">
        <v>5150959502</v>
      </c>
      <c r="B90" s="181" t="s">
        <v>2141</v>
      </c>
      <c r="C90" s="182" t="s">
        <v>2068</v>
      </c>
      <c r="D90" s="182" t="s">
        <v>368</v>
      </c>
      <c r="E90" s="182" t="s">
        <v>2069</v>
      </c>
      <c r="F90" s="182" t="s">
        <v>2069</v>
      </c>
      <c r="G90" s="181" t="s">
        <v>403</v>
      </c>
      <c r="H90" s="181" t="s">
        <v>2138</v>
      </c>
      <c r="I90" s="181" t="s">
        <v>2075</v>
      </c>
      <c r="J90" s="181" t="s">
        <v>2071</v>
      </c>
      <c r="K90" s="183" t="str">
        <f t="shared" si="1"/>
        <v>G-Materiales y Suministros   - Instalaciones</v>
      </c>
      <c r="L90" s="181">
        <v>5150959502</v>
      </c>
    </row>
    <row r="91" spans="1:12" hidden="1">
      <c r="A91" s="181">
        <v>5150959595</v>
      </c>
      <c r="B91" s="181" t="s">
        <v>2083</v>
      </c>
      <c r="C91" s="182" t="s">
        <v>2068</v>
      </c>
      <c r="D91" s="182" t="s">
        <v>368</v>
      </c>
      <c r="E91" s="182" t="s">
        <v>2069</v>
      </c>
      <c r="F91" s="182" t="s">
        <v>2069</v>
      </c>
      <c r="G91" s="181" t="s">
        <v>403</v>
      </c>
      <c r="H91" s="181" t="s">
        <v>2138</v>
      </c>
      <c r="I91" s="181" t="s">
        <v>2075</v>
      </c>
      <c r="J91" s="181" t="s">
        <v>2071</v>
      </c>
      <c r="K91" s="183" t="str">
        <f t="shared" si="1"/>
        <v>G-Materiales y Suministros   - Otros</v>
      </c>
      <c r="L91" s="181">
        <v>5150959595</v>
      </c>
    </row>
    <row r="92" spans="1:12" hidden="1">
      <c r="A92" s="181">
        <v>5195250101</v>
      </c>
      <c r="B92" s="181" t="s">
        <v>2142</v>
      </c>
      <c r="C92" s="182" t="s">
        <v>2068</v>
      </c>
      <c r="D92" s="182" t="s">
        <v>368</v>
      </c>
      <c r="E92" s="182" t="s">
        <v>2069</v>
      </c>
      <c r="F92" s="182" t="s">
        <v>2069</v>
      </c>
      <c r="G92" s="181" t="s">
        <v>403</v>
      </c>
      <c r="H92" s="181" t="s">
        <v>2138</v>
      </c>
      <c r="I92" s="181" t="s">
        <v>2075</v>
      </c>
      <c r="J92" s="181" t="s">
        <v>2071</v>
      </c>
      <c r="K92" s="183" t="str">
        <f t="shared" si="1"/>
        <v>G-Materiales y Suministros   - Elementos De Aseo Y Cafeteria</v>
      </c>
      <c r="L92" s="181">
        <v>5195250101</v>
      </c>
    </row>
    <row r="93" spans="1:12" hidden="1">
      <c r="A93" s="181">
        <v>5195300101</v>
      </c>
      <c r="B93" s="181" t="s">
        <v>2143</v>
      </c>
      <c r="C93" s="182" t="s">
        <v>2068</v>
      </c>
      <c r="D93" s="182" t="s">
        <v>368</v>
      </c>
      <c r="E93" s="182" t="s">
        <v>2069</v>
      </c>
      <c r="F93" s="182" t="s">
        <v>2069</v>
      </c>
      <c r="G93" s="181" t="s">
        <v>403</v>
      </c>
      <c r="H93" s="181" t="s">
        <v>2138</v>
      </c>
      <c r="I93" s="181" t="s">
        <v>2075</v>
      </c>
      <c r="J93" s="181" t="s">
        <v>2071</v>
      </c>
      <c r="K93" s="183" t="str">
        <f t="shared" si="1"/>
        <v>G-Materiales y Suministros   - Utiles, Papeleria Y Fotocopias</v>
      </c>
      <c r="L93" s="181">
        <v>5195300101</v>
      </c>
    </row>
    <row r="94" spans="1:12" hidden="1">
      <c r="A94" s="181">
        <v>5195350101</v>
      </c>
      <c r="B94" s="181" t="s">
        <v>2144</v>
      </c>
      <c r="C94" s="182" t="s">
        <v>2068</v>
      </c>
      <c r="D94" s="182" t="s">
        <v>368</v>
      </c>
      <c r="E94" s="182" t="s">
        <v>2069</v>
      </c>
      <c r="F94" s="182" t="s">
        <v>2069</v>
      </c>
      <c r="G94" s="181" t="s">
        <v>403</v>
      </c>
      <c r="H94" s="181" t="s">
        <v>2138</v>
      </c>
      <c r="I94" s="181" t="s">
        <v>2075</v>
      </c>
      <c r="J94" s="181" t="s">
        <v>2071</v>
      </c>
      <c r="K94" s="183" t="str">
        <f t="shared" si="1"/>
        <v>G-Materiales y Suministros   - Combustibles Y Lubricantes</v>
      </c>
      <c r="L94" s="181">
        <v>5195350101</v>
      </c>
    </row>
    <row r="95" spans="1:12" hidden="1">
      <c r="A95" s="181">
        <v>5195959503</v>
      </c>
      <c r="B95" s="181" t="s">
        <v>2145</v>
      </c>
      <c r="C95" s="182" t="s">
        <v>2068</v>
      </c>
      <c r="D95" s="182" t="s">
        <v>368</v>
      </c>
      <c r="E95" s="182" t="s">
        <v>2069</v>
      </c>
      <c r="F95" s="182" t="s">
        <v>2069</v>
      </c>
      <c r="G95" s="181" t="s">
        <v>403</v>
      </c>
      <c r="H95" s="181" t="s">
        <v>2138</v>
      </c>
      <c r="I95" s="181" t="s">
        <v>2075</v>
      </c>
      <c r="J95" s="181" t="s">
        <v>2071</v>
      </c>
      <c r="K95" s="183" t="str">
        <f t="shared" si="1"/>
        <v>G-Materiales y Suministros   - Banderas Y Escudos</v>
      </c>
      <c r="L95" s="181">
        <v>5195959503</v>
      </c>
    </row>
    <row r="96" spans="1:12" hidden="1">
      <c r="A96" s="181">
        <v>5195959506</v>
      </c>
      <c r="B96" s="181" t="s">
        <v>2146</v>
      </c>
      <c r="C96" s="182" t="s">
        <v>2068</v>
      </c>
      <c r="D96" s="182" t="s">
        <v>368</v>
      </c>
      <c r="E96" s="182" t="s">
        <v>2069</v>
      </c>
      <c r="F96" s="182" t="s">
        <v>2069</v>
      </c>
      <c r="G96" s="181" t="s">
        <v>403</v>
      </c>
      <c r="H96" s="181" t="s">
        <v>2138</v>
      </c>
      <c r="I96" s="181" t="s">
        <v>2075</v>
      </c>
      <c r="J96" s="181" t="s">
        <v>2071</v>
      </c>
      <c r="K96" s="183" t="str">
        <f t="shared" si="1"/>
        <v>G-Materiales y Suministros   - Elementos Computador y Telecomunica</v>
      </c>
      <c r="L96" s="181">
        <v>5195959506</v>
      </c>
    </row>
    <row r="97" spans="1:12" hidden="1">
      <c r="A97" s="181">
        <v>5195959507</v>
      </c>
      <c r="B97" s="181" t="s">
        <v>2147</v>
      </c>
      <c r="C97" s="182" t="s">
        <v>2068</v>
      </c>
      <c r="D97" s="182" t="s">
        <v>368</v>
      </c>
      <c r="E97" s="182" t="s">
        <v>2069</v>
      </c>
      <c r="F97" s="182" t="s">
        <v>2069</v>
      </c>
      <c r="G97" s="181" t="s">
        <v>403</v>
      </c>
      <c r="H97" s="181" t="s">
        <v>2138</v>
      </c>
      <c r="I97" s="181" t="s">
        <v>2075</v>
      </c>
      <c r="J97" s="181" t="s">
        <v>2071</v>
      </c>
      <c r="K97" s="183" t="str">
        <f t="shared" si="1"/>
        <v>G-Materiales y Suministros   - Elementos De Fotografia Y Audiovisules</v>
      </c>
      <c r="L97" s="181">
        <v>5195959507</v>
      </c>
    </row>
    <row r="98" spans="1:12" hidden="1">
      <c r="A98" s="181">
        <v>5195959508</v>
      </c>
      <c r="B98" s="181" t="s">
        <v>2148</v>
      </c>
      <c r="C98" s="182" t="s">
        <v>2068</v>
      </c>
      <c r="D98" s="182" t="s">
        <v>368</v>
      </c>
      <c r="E98" s="182" t="s">
        <v>2069</v>
      </c>
      <c r="F98" s="182" t="s">
        <v>2069</v>
      </c>
      <c r="G98" s="181" t="s">
        <v>403</v>
      </c>
      <c r="H98" s="181" t="s">
        <v>2138</v>
      </c>
      <c r="I98" s="181" t="s">
        <v>2075</v>
      </c>
      <c r="J98" s="181" t="s">
        <v>2071</v>
      </c>
      <c r="K98" s="183" t="str">
        <f t="shared" si="1"/>
        <v>G-Materiales y Suministros   - Elementos De Imprenta Y Litografia</v>
      </c>
      <c r="L98" s="181">
        <v>5195959508</v>
      </c>
    </row>
    <row r="99" spans="1:12" hidden="1">
      <c r="A99" s="181">
        <v>5195959510</v>
      </c>
      <c r="B99" s="181" t="s">
        <v>2149</v>
      </c>
      <c r="C99" s="182" t="s">
        <v>2068</v>
      </c>
      <c r="D99" s="182" t="s">
        <v>368</v>
      </c>
      <c r="E99" s="182" t="s">
        <v>2069</v>
      </c>
      <c r="F99" s="182" t="s">
        <v>2069</v>
      </c>
      <c r="G99" s="181" t="s">
        <v>403</v>
      </c>
      <c r="H99" s="181" t="s">
        <v>2138</v>
      </c>
      <c r="I99" s="181" t="s">
        <v>2075</v>
      </c>
      <c r="J99" s="181" t="s">
        <v>2071</v>
      </c>
      <c r="K99" s="183" t="str">
        <f t="shared" si="1"/>
        <v>G-Materiales y Suministros   - Elementos Electricos Y Electronicos</v>
      </c>
      <c r="L99" s="181">
        <v>5195959510</v>
      </c>
    </row>
    <row r="100" spans="1:12" hidden="1">
      <c r="A100" s="181">
        <v>5195959517</v>
      </c>
      <c r="B100" s="181" t="s">
        <v>2150</v>
      </c>
      <c r="C100" s="182" t="s">
        <v>2068</v>
      </c>
      <c r="D100" s="182" t="s">
        <v>368</v>
      </c>
      <c r="E100" s="182" t="s">
        <v>2069</v>
      </c>
      <c r="F100" s="182" t="s">
        <v>2069</v>
      </c>
      <c r="G100" s="181" t="s">
        <v>403</v>
      </c>
      <c r="H100" s="181" t="s">
        <v>2138</v>
      </c>
      <c r="I100" s="181" t="s">
        <v>2075</v>
      </c>
      <c r="J100" s="181" t="s">
        <v>2071</v>
      </c>
      <c r="K100" s="183" t="str">
        <f t="shared" si="1"/>
        <v>G-Materiales y Suministros   - Herramientas</v>
      </c>
      <c r="L100" s="181">
        <v>5195959517</v>
      </c>
    </row>
    <row r="101" spans="1:12" hidden="1">
      <c r="A101" s="181">
        <v>5195959524</v>
      </c>
      <c r="B101" s="181" t="s">
        <v>2151</v>
      </c>
      <c r="C101" s="182" t="s">
        <v>2068</v>
      </c>
      <c r="D101" s="182" t="s">
        <v>368</v>
      </c>
      <c r="E101" s="182" t="s">
        <v>2069</v>
      </c>
      <c r="F101" s="182" t="s">
        <v>2069</v>
      </c>
      <c r="G101" s="181" t="s">
        <v>403</v>
      </c>
      <c r="H101" s="181" t="s">
        <v>2138</v>
      </c>
      <c r="I101" s="181" t="s">
        <v>2075</v>
      </c>
      <c r="J101" s="181" t="s">
        <v>2071</v>
      </c>
      <c r="K101" s="183" t="str">
        <f t="shared" si="1"/>
        <v>G-Materiales y Suministros   - Repuestos En General</v>
      </c>
      <c r="L101" s="181">
        <v>5195959524</v>
      </c>
    </row>
    <row r="102" spans="1:12" hidden="1">
      <c r="A102" s="181">
        <v>5195959525</v>
      </c>
      <c r="B102" s="181" t="s">
        <v>2152</v>
      </c>
      <c r="C102" s="182" t="s">
        <v>2068</v>
      </c>
      <c r="D102" s="182" t="s">
        <v>368</v>
      </c>
      <c r="E102" s="182" t="s">
        <v>2069</v>
      </c>
      <c r="F102" s="182" t="s">
        <v>2069</v>
      </c>
      <c r="G102" s="181" t="s">
        <v>403</v>
      </c>
      <c r="H102" s="181" t="s">
        <v>2138</v>
      </c>
      <c r="I102" s="181" t="s">
        <v>2075</v>
      </c>
      <c r="J102" s="181" t="s">
        <v>2071</v>
      </c>
      <c r="K102" s="183" t="str">
        <f t="shared" si="1"/>
        <v>G-Materiales y Suministros   - Elementos de Ferreteria</v>
      </c>
      <c r="L102" s="181">
        <v>5195959525</v>
      </c>
    </row>
    <row r="103" spans="1:12" hidden="1">
      <c r="A103" s="181">
        <v>5195959526</v>
      </c>
      <c r="B103" s="181" t="s">
        <v>2153</v>
      </c>
      <c r="C103" s="182" t="s">
        <v>2068</v>
      </c>
      <c r="D103" s="182" t="s">
        <v>368</v>
      </c>
      <c r="E103" s="182" t="s">
        <v>2069</v>
      </c>
      <c r="F103" s="182" t="s">
        <v>2069</v>
      </c>
      <c r="G103" s="181" t="s">
        <v>403</v>
      </c>
      <c r="H103" s="181" t="s">
        <v>2138</v>
      </c>
      <c r="I103" s="181" t="s">
        <v>2075</v>
      </c>
      <c r="J103" s="181" t="s">
        <v>2071</v>
      </c>
      <c r="K103" s="183" t="str">
        <f t="shared" si="1"/>
        <v>G-Materiales y Suministros   - Elementos de Lenceria y Roperia</v>
      </c>
      <c r="L103" s="181">
        <v>5195959526</v>
      </c>
    </row>
    <row r="104" spans="1:12" hidden="1">
      <c r="A104" s="181">
        <v>5135400101</v>
      </c>
      <c r="B104" s="181" t="s">
        <v>2154</v>
      </c>
      <c r="C104" s="182" t="s">
        <v>2068</v>
      </c>
      <c r="D104" s="182" t="s">
        <v>368</v>
      </c>
      <c r="E104" s="182" t="s">
        <v>2069</v>
      </c>
      <c r="F104" s="182" t="s">
        <v>2069</v>
      </c>
      <c r="G104" s="181" t="s">
        <v>403</v>
      </c>
      <c r="H104" s="181" t="s">
        <v>2155</v>
      </c>
      <c r="I104" s="181" t="s">
        <v>2075</v>
      </c>
      <c r="J104" s="181" t="s">
        <v>2071</v>
      </c>
      <c r="K104" s="183" t="str">
        <f t="shared" si="1"/>
        <v>G-Otros Gastos    - Correo, Portes y Telegramas</v>
      </c>
      <c r="L104" s="181">
        <v>5135400101</v>
      </c>
    </row>
    <row r="105" spans="1:12" hidden="1">
      <c r="A105" s="181">
        <v>5195050101</v>
      </c>
      <c r="B105" s="181" t="s">
        <v>2156</v>
      </c>
      <c r="C105" s="182" t="s">
        <v>2068</v>
      </c>
      <c r="D105" s="182" t="s">
        <v>368</v>
      </c>
      <c r="E105" s="182" t="s">
        <v>2069</v>
      </c>
      <c r="F105" s="182" t="s">
        <v>2069</v>
      </c>
      <c r="G105" s="181" t="s">
        <v>403</v>
      </c>
      <c r="H105" s="181" t="s">
        <v>2155</v>
      </c>
      <c r="I105" s="181" t="s">
        <v>2075</v>
      </c>
      <c r="J105" s="181" t="s">
        <v>2071</v>
      </c>
      <c r="K105" s="183" t="str">
        <f t="shared" si="1"/>
        <v>G-Otros Gastos    - Comisiones</v>
      </c>
      <c r="L105" s="181">
        <v>5195050101</v>
      </c>
    </row>
    <row r="106" spans="1:12" hidden="1">
      <c r="A106" s="181">
        <v>5195100101</v>
      </c>
      <c r="B106" s="181" t="s">
        <v>2157</v>
      </c>
      <c r="C106" s="182" t="s">
        <v>2068</v>
      </c>
      <c r="D106" s="182" t="s">
        <v>368</v>
      </c>
      <c r="E106" s="182" t="s">
        <v>2069</v>
      </c>
      <c r="F106" s="182" t="s">
        <v>2069</v>
      </c>
      <c r="G106" s="181" t="s">
        <v>403</v>
      </c>
      <c r="H106" s="181" t="s">
        <v>2155</v>
      </c>
      <c r="I106" s="181" t="s">
        <v>2075</v>
      </c>
      <c r="J106" s="181" t="s">
        <v>2071</v>
      </c>
      <c r="K106" s="183" t="str">
        <f t="shared" si="1"/>
        <v>G-Otros Gastos    - Suscripciones. Periodicos y Revistas</v>
      </c>
      <c r="L106" s="181">
        <v>5195100101</v>
      </c>
    </row>
    <row r="107" spans="1:12" hidden="1">
      <c r="A107" s="181">
        <v>5195100102</v>
      </c>
      <c r="B107" s="181" t="s">
        <v>2158</v>
      </c>
      <c r="C107" s="182" t="s">
        <v>2068</v>
      </c>
      <c r="D107" s="182" t="s">
        <v>368</v>
      </c>
      <c r="E107" s="182" t="s">
        <v>2069</v>
      </c>
      <c r="F107" s="182" t="s">
        <v>2069</v>
      </c>
      <c r="G107" s="181" t="s">
        <v>403</v>
      </c>
      <c r="H107" s="181" t="s">
        <v>2155</v>
      </c>
      <c r="I107" s="181" t="s">
        <v>2075</v>
      </c>
      <c r="J107" s="181" t="s">
        <v>2071</v>
      </c>
      <c r="K107" s="183" t="str">
        <f t="shared" si="1"/>
        <v>G-Otros Gastos    - Libros</v>
      </c>
      <c r="L107" s="181">
        <v>5195100102</v>
      </c>
    </row>
    <row r="108" spans="1:12" hidden="1">
      <c r="A108" s="181">
        <v>5195150101</v>
      </c>
      <c r="B108" s="181" t="s">
        <v>2159</v>
      </c>
      <c r="C108" s="182" t="s">
        <v>2068</v>
      </c>
      <c r="D108" s="182" t="s">
        <v>368</v>
      </c>
      <c r="E108" s="182" t="s">
        <v>2069</v>
      </c>
      <c r="F108" s="182" t="s">
        <v>2069</v>
      </c>
      <c r="G108" s="181" t="s">
        <v>403</v>
      </c>
      <c r="H108" s="181" t="s">
        <v>2155</v>
      </c>
      <c r="I108" s="181" t="s">
        <v>2075</v>
      </c>
      <c r="J108" s="181" t="s">
        <v>2071</v>
      </c>
      <c r="K108" s="183" t="str">
        <f t="shared" si="1"/>
        <v>G-Otros Gastos    - Musica Ambiental</v>
      </c>
      <c r="L108" s="181">
        <v>5195150101</v>
      </c>
    </row>
    <row r="109" spans="1:12" hidden="1">
      <c r="A109" s="181">
        <v>5195400101</v>
      </c>
      <c r="B109" s="181" t="s">
        <v>2160</v>
      </c>
      <c r="C109" s="182" t="s">
        <v>2068</v>
      </c>
      <c r="D109" s="182" t="s">
        <v>368</v>
      </c>
      <c r="E109" s="182" t="s">
        <v>2069</v>
      </c>
      <c r="F109" s="182" t="s">
        <v>2069</v>
      </c>
      <c r="G109" s="181" t="s">
        <v>403</v>
      </c>
      <c r="H109" s="181" t="s">
        <v>2155</v>
      </c>
      <c r="I109" s="181" t="s">
        <v>2075</v>
      </c>
      <c r="J109" s="181" t="s">
        <v>2071</v>
      </c>
      <c r="K109" s="183" t="str">
        <f t="shared" si="1"/>
        <v>G-Otros Gastos    - Envases Y Empaques</v>
      </c>
      <c r="L109" s="181">
        <v>5195400101</v>
      </c>
    </row>
    <row r="110" spans="1:12" hidden="1">
      <c r="A110" s="181">
        <v>5195450101</v>
      </c>
      <c r="B110" s="181" t="s">
        <v>2161</v>
      </c>
      <c r="C110" s="182" t="s">
        <v>2068</v>
      </c>
      <c r="D110" s="182" t="s">
        <v>368</v>
      </c>
      <c r="E110" s="182" t="s">
        <v>2069</v>
      </c>
      <c r="F110" s="182" t="s">
        <v>2069</v>
      </c>
      <c r="G110" s="181" t="s">
        <v>403</v>
      </c>
      <c r="H110" s="181" t="s">
        <v>2155</v>
      </c>
      <c r="I110" s="181" t="s">
        <v>2075</v>
      </c>
      <c r="J110" s="181" t="s">
        <v>2071</v>
      </c>
      <c r="K110" s="183" t="str">
        <f t="shared" si="1"/>
        <v>G-Otros Gastos    - Taxis  Y Buses</v>
      </c>
      <c r="L110" s="181">
        <v>5195450101</v>
      </c>
    </row>
    <row r="111" spans="1:12" hidden="1">
      <c r="A111" s="181">
        <v>5195500101</v>
      </c>
      <c r="B111" s="181" t="s">
        <v>2162</v>
      </c>
      <c r="C111" s="182" t="s">
        <v>2068</v>
      </c>
      <c r="D111" s="182" t="s">
        <v>368</v>
      </c>
      <c r="E111" s="182" t="s">
        <v>2069</v>
      </c>
      <c r="F111" s="182" t="s">
        <v>2069</v>
      </c>
      <c r="G111" s="181" t="s">
        <v>403</v>
      </c>
      <c r="H111" s="181" t="s">
        <v>2155</v>
      </c>
      <c r="I111" s="181" t="s">
        <v>2075</v>
      </c>
      <c r="J111" s="181" t="s">
        <v>2071</v>
      </c>
      <c r="K111" s="183" t="str">
        <f t="shared" si="1"/>
        <v>G-Otros Gastos    - Estampillas</v>
      </c>
      <c r="L111" s="181">
        <v>5195500101</v>
      </c>
    </row>
    <row r="112" spans="1:12" hidden="1">
      <c r="A112" s="181">
        <v>5195550101</v>
      </c>
      <c r="B112" s="181" t="s">
        <v>2163</v>
      </c>
      <c r="C112" s="182" t="s">
        <v>2068</v>
      </c>
      <c r="D112" s="182" t="s">
        <v>368</v>
      </c>
      <c r="E112" s="182" t="s">
        <v>2069</v>
      </c>
      <c r="F112" s="182" t="s">
        <v>2069</v>
      </c>
      <c r="G112" s="181" t="s">
        <v>403</v>
      </c>
      <c r="H112" s="181" t="s">
        <v>2155</v>
      </c>
      <c r="I112" s="181" t="s">
        <v>2075</v>
      </c>
      <c r="J112" s="181" t="s">
        <v>2071</v>
      </c>
      <c r="K112" s="183" t="str">
        <f t="shared" si="1"/>
        <v>G-Otros Gastos    - Microfilmacion</v>
      </c>
      <c r="L112" s="181">
        <v>5195550101</v>
      </c>
    </row>
    <row r="113" spans="1:12">
      <c r="A113" s="181">
        <v>5195600101</v>
      </c>
      <c r="B113" s="181" t="s">
        <v>2164</v>
      </c>
      <c r="C113" s="182" t="s">
        <v>2068</v>
      </c>
      <c r="D113" s="182" t="s">
        <v>368</v>
      </c>
      <c r="E113" s="182" t="s">
        <v>2069</v>
      </c>
      <c r="F113" s="182" t="s">
        <v>2069</v>
      </c>
      <c r="G113" s="181" t="s">
        <v>403</v>
      </c>
      <c r="H113" s="181" t="s">
        <v>2155</v>
      </c>
      <c r="I113" s="181" t="s">
        <v>2075</v>
      </c>
      <c r="J113" s="181" t="s">
        <v>2071</v>
      </c>
      <c r="K113" s="183" t="str">
        <f t="shared" si="1"/>
        <v>G-Otros Gastos    - Casino Y Restaurante</v>
      </c>
      <c r="L113" s="181">
        <v>5195600101</v>
      </c>
    </row>
    <row r="114" spans="1:12" hidden="1">
      <c r="A114" s="181">
        <v>5195650101</v>
      </c>
      <c r="B114" s="181" t="s">
        <v>2165</v>
      </c>
      <c r="C114" s="182" t="s">
        <v>2068</v>
      </c>
      <c r="D114" s="182" t="s">
        <v>368</v>
      </c>
      <c r="E114" s="182" t="s">
        <v>2069</v>
      </c>
      <c r="F114" s="182" t="s">
        <v>2069</v>
      </c>
      <c r="G114" s="181" t="s">
        <v>403</v>
      </c>
      <c r="H114" s="181" t="s">
        <v>2155</v>
      </c>
      <c r="I114" s="181" t="s">
        <v>2075</v>
      </c>
      <c r="J114" s="181" t="s">
        <v>2071</v>
      </c>
      <c r="K114" s="183" t="str">
        <f t="shared" si="1"/>
        <v>G-Otros Gastos    - Parqueaderos</v>
      </c>
      <c r="L114" s="181">
        <v>5195650101</v>
      </c>
    </row>
    <row r="115" spans="1:12" hidden="1">
      <c r="A115" s="181">
        <v>5195700101</v>
      </c>
      <c r="B115" s="181" t="s">
        <v>2166</v>
      </c>
      <c r="C115" s="182" t="s">
        <v>2068</v>
      </c>
      <c r="D115" s="182" t="s">
        <v>368</v>
      </c>
      <c r="E115" s="182" t="s">
        <v>2069</v>
      </c>
      <c r="F115" s="182" t="s">
        <v>2069</v>
      </c>
      <c r="G115" s="181" t="s">
        <v>403</v>
      </c>
      <c r="H115" s="181" t="s">
        <v>2155</v>
      </c>
      <c r="I115" s="181" t="s">
        <v>2075</v>
      </c>
      <c r="J115" s="181" t="s">
        <v>2071</v>
      </c>
      <c r="K115" s="183" t="str">
        <f t="shared" si="1"/>
        <v>G-Otros Gastos    - Indemnizacion Por Daños A 3Ros</v>
      </c>
      <c r="L115" s="181">
        <v>5195700101</v>
      </c>
    </row>
    <row r="116" spans="1:12" hidden="1">
      <c r="A116" s="181">
        <v>5195750101</v>
      </c>
      <c r="B116" s="181" t="s">
        <v>2167</v>
      </c>
      <c r="C116" s="182" t="s">
        <v>2068</v>
      </c>
      <c r="D116" s="182" t="s">
        <v>368</v>
      </c>
      <c r="E116" s="182" t="s">
        <v>2069</v>
      </c>
      <c r="F116" s="182" t="s">
        <v>2069</v>
      </c>
      <c r="G116" s="181" t="s">
        <v>403</v>
      </c>
      <c r="H116" s="181" t="s">
        <v>2155</v>
      </c>
      <c r="I116" s="181" t="s">
        <v>2075</v>
      </c>
      <c r="J116" s="181" t="s">
        <v>2071</v>
      </c>
      <c r="K116" s="183" t="str">
        <f t="shared" si="1"/>
        <v>G-Otros Gastos    - Polvora Y Similares</v>
      </c>
      <c r="L116" s="181">
        <v>5195750101</v>
      </c>
    </row>
    <row r="117" spans="1:12" hidden="1">
      <c r="A117" s="181">
        <v>5195959504</v>
      </c>
      <c r="B117" s="181" t="s">
        <v>2168</v>
      </c>
      <c r="C117" s="182" t="s">
        <v>2068</v>
      </c>
      <c r="D117" s="182" t="s">
        <v>368</v>
      </c>
      <c r="E117" s="182" t="s">
        <v>2069</v>
      </c>
      <c r="F117" s="182" t="s">
        <v>2069</v>
      </c>
      <c r="G117" s="181" t="s">
        <v>403</v>
      </c>
      <c r="H117" s="181" t="s">
        <v>2155</v>
      </c>
      <c r="I117" s="181" t="s">
        <v>2075</v>
      </c>
      <c r="J117" s="181" t="s">
        <v>2071</v>
      </c>
      <c r="K117" s="183" t="str">
        <f t="shared" si="1"/>
        <v>G-Otros Gastos    - Congresos, Simposios, Semin Y Talleres</v>
      </c>
      <c r="L117" s="181">
        <v>5195959504</v>
      </c>
    </row>
    <row r="118" spans="1:12" hidden="1">
      <c r="A118" s="181">
        <v>5195959505</v>
      </c>
      <c r="B118" s="181" t="s">
        <v>2169</v>
      </c>
      <c r="C118" s="182" t="s">
        <v>2068</v>
      </c>
      <c r="D118" s="182" t="s">
        <v>368</v>
      </c>
      <c r="E118" s="182" t="s">
        <v>2069</v>
      </c>
      <c r="F118" s="182" t="s">
        <v>2069</v>
      </c>
      <c r="G118" s="181" t="s">
        <v>403</v>
      </c>
      <c r="H118" s="181" t="s">
        <v>2155</v>
      </c>
      <c r="I118" s="181" t="s">
        <v>2075</v>
      </c>
      <c r="J118" s="181" t="s">
        <v>2071</v>
      </c>
      <c r="K118" s="183" t="str">
        <f t="shared" si="1"/>
        <v>G-Otros Gastos    - Diplomas</v>
      </c>
      <c r="L118" s="181">
        <v>5195959505</v>
      </c>
    </row>
    <row r="119" spans="1:12" hidden="1">
      <c r="A119" s="181">
        <v>5195959512</v>
      </c>
      <c r="B119" s="181" t="s">
        <v>2170</v>
      </c>
      <c r="C119" s="182" t="s">
        <v>2068</v>
      </c>
      <c r="D119" s="182" t="s">
        <v>368</v>
      </c>
      <c r="E119" s="182" t="s">
        <v>2069</v>
      </c>
      <c r="F119" s="182" t="s">
        <v>2069</v>
      </c>
      <c r="G119" s="181" t="s">
        <v>403</v>
      </c>
      <c r="H119" s="181" t="s">
        <v>2155</v>
      </c>
      <c r="I119" s="181" t="s">
        <v>2075</v>
      </c>
      <c r="J119" s="181" t="s">
        <v>2071</v>
      </c>
      <c r="K119" s="183" t="str">
        <f t="shared" si="1"/>
        <v>G-Otros Gastos    - Gastos Ceremonias De Grado</v>
      </c>
      <c r="L119" s="181">
        <v>5195959512</v>
      </c>
    </row>
    <row r="120" spans="1:12" hidden="1">
      <c r="A120" s="181">
        <v>5195959513</v>
      </c>
      <c r="B120" s="181" t="s">
        <v>2171</v>
      </c>
      <c r="C120" s="182" t="s">
        <v>2068</v>
      </c>
      <c r="D120" s="182" t="s">
        <v>368</v>
      </c>
      <c r="E120" s="182" t="s">
        <v>2069</v>
      </c>
      <c r="F120" s="182" t="s">
        <v>2069</v>
      </c>
      <c r="G120" s="181" t="s">
        <v>403</v>
      </c>
      <c r="H120" s="181" t="s">
        <v>2155</v>
      </c>
      <c r="I120" s="181" t="s">
        <v>2075</v>
      </c>
      <c r="J120" s="181" t="s">
        <v>2071</v>
      </c>
      <c r="K120" s="183" t="str">
        <f t="shared" si="1"/>
        <v>G-Otros Gastos    - Gastos Convenios</v>
      </c>
      <c r="L120" s="181">
        <v>5195959513</v>
      </c>
    </row>
    <row r="121" spans="1:12" hidden="1">
      <c r="A121" s="181">
        <v>5195959515</v>
      </c>
      <c r="B121" s="181" t="s">
        <v>2172</v>
      </c>
      <c r="C121" s="182" t="s">
        <v>2068</v>
      </c>
      <c r="D121" s="182" t="s">
        <v>368</v>
      </c>
      <c r="E121" s="182" t="s">
        <v>2069</v>
      </c>
      <c r="F121" s="182" t="s">
        <v>2069</v>
      </c>
      <c r="G121" s="181" t="s">
        <v>403</v>
      </c>
      <c r="H121" s="181" t="s">
        <v>2155</v>
      </c>
      <c r="I121" s="181" t="s">
        <v>2075</v>
      </c>
      <c r="J121" s="181" t="s">
        <v>2071</v>
      </c>
      <c r="K121" s="183" t="str">
        <f t="shared" si="1"/>
        <v>G-Otros Gastos    - Gastos Funebres</v>
      </c>
      <c r="L121" s="181">
        <v>5195959515</v>
      </c>
    </row>
    <row r="122" spans="1:12" hidden="1">
      <c r="A122" s="181">
        <v>5195959519</v>
      </c>
      <c r="B122" s="181" t="s">
        <v>2173</v>
      </c>
      <c r="C122" s="182" t="s">
        <v>2068</v>
      </c>
      <c r="D122" s="182" t="s">
        <v>368</v>
      </c>
      <c r="E122" s="182" t="s">
        <v>2069</v>
      </c>
      <c r="F122" s="182" t="s">
        <v>2069</v>
      </c>
      <c r="G122" s="181" t="s">
        <v>403</v>
      </c>
      <c r="H122" s="181" t="s">
        <v>2155</v>
      </c>
      <c r="I122" s="181" t="s">
        <v>2075</v>
      </c>
      <c r="J122" s="181" t="s">
        <v>2071</v>
      </c>
      <c r="K122" s="183" t="str">
        <f t="shared" si="1"/>
        <v>G-Otros Gastos    - Instrumentos Musicales</v>
      </c>
      <c r="L122" s="181">
        <v>5195959519</v>
      </c>
    </row>
    <row r="123" spans="1:12" hidden="1">
      <c r="A123" s="181">
        <v>5195959520</v>
      </c>
      <c r="B123" s="181" t="s">
        <v>2174</v>
      </c>
      <c r="C123" s="182" t="s">
        <v>2068</v>
      </c>
      <c r="D123" s="182" t="s">
        <v>368</v>
      </c>
      <c r="E123" s="182" t="s">
        <v>2069</v>
      </c>
      <c r="F123" s="182" t="s">
        <v>2069</v>
      </c>
      <c r="G123" s="181" t="s">
        <v>403</v>
      </c>
      <c r="H123" s="181" t="s">
        <v>2155</v>
      </c>
      <c r="I123" s="181" t="s">
        <v>2075</v>
      </c>
      <c r="J123" s="181" t="s">
        <v>2071</v>
      </c>
      <c r="K123" s="183" t="str">
        <f t="shared" si="1"/>
        <v>G-Otros Gastos    - Materiales Didacticos</v>
      </c>
      <c r="L123" s="181">
        <v>5195959520</v>
      </c>
    </row>
    <row r="124" spans="1:12" hidden="1">
      <c r="A124" s="181">
        <v>5195959522</v>
      </c>
      <c r="B124" s="181" t="s">
        <v>2175</v>
      </c>
      <c r="C124" s="182" t="s">
        <v>2068</v>
      </c>
      <c r="D124" s="182" t="s">
        <v>368</v>
      </c>
      <c r="E124" s="182" t="s">
        <v>2069</v>
      </c>
      <c r="F124" s="182" t="s">
        <v>2069</v>
      </c>
      <c r="G124" s="181" t="s">
        <v>403</v>
      </c>
      <c r="H124" s="181" t="s">
        <v>2155</v>
      </c>
      <c r="I124" s="181" t="s">
        <v>2075</v>
      </c>
      <c r="J124" s="181" t="s">
        <v>2071</v>
      </c>
      <c r="K124" s="183" t="str">
        <f t="shared" si="1"/>
        <v>G-Otros Gastos    - Obsequios Premios y Distinciones</v>
      </c>
      <c r="L124" s="181">
        <v>5195959522</v>
      </c>
    </row>
    <row r="125" spans="1:12" hidden="1">
      <c r="A125" s="181">
        <v>5195959527</v>
      </c>
      <c r="B125" s="181" t="s">
        <v>2176</v>
      </c>
      <c r="C125" s="182" t="s">
        <v>2068</v>
      </c>
      <c r="D125" s="182" t="s">
        <v>368</v>
      </c>
      <c r="E125" s="182" t="s">
        <v>2069</v>
      </c>
      <c r="F125" s="182" t="s">
        <v>2069</v>
      </c>
      <c r="G125" s="181" t="s">
        <v>403</v>
      </c>
      <c r="H125" s="181" t="s">
        <v>2155</v>
      </c>
      <c r="I125" s="181" t="s">
        <v>2075</v>
      </c>
      <c r="J125" s="181" t="s">
        <v>2071</v>
      </c>
      <c r="K125" s="183" t="str">
        <f t="shared" si="1"/>
        <v>G-Otros Gastos    - Auxilio de supervivencia sala general</v>
      </c>
      <c r="L125" s="181">
        <v>5195959527</v>
      </c>
    </row>
    <row r="126" spans="1:12" hidden="1">
      <c r="A126" s="181">
        <v>5195959528</v>
      </c>
      <c r="B126" s="181" t="s">
        <v>2177</v>
      </c>
      <c r="C126" s="182" t="s">
        <v>2068</v>
      </c>
      <c r="D126" s="182" t="s">
        <v>368</v>
      </c>
      <c r="E126" s="182" t="s">
        <v>2069</v>
      </c>
      <c r="F126" s="182" t="s">
        <v>2069</v>
      </c>
      <c r="G126" s="181" t="s">
        <v>403</v>
      </c>
      <c r="H126" s="181" t="s">
        <v>2155</v>
      </c>
      <c r="I126" s="181" t="s">
        <v>2075</v>
      </c>
      <c r="J126" s="181" t="s">
        <v>2071</v>
      </c>
      <c r="K126" s="183" t="str">
        <f t="shared" si="1"/>
        <v>G-Otros Gastos    - Fondo de estbilidad icetex</v>
      </c>
      <c r="L126" s="181">
        <v>5195959528</v>
      </c>
    </row>
    <row r="127" spans="1:12" hidden="1">
      <c r="A127" s="181">
        <v>5195959530</v>
      </c>
      <c r="B127" s="181" t="s">
        <v>2178</v>
      </c>
      <c r="C127" s="182" t="s">
        <v>2068</v>
      </c>
      <c r="D127" s="182" t="s">
        <v>368</v>
      </c>
      <c r="E127" s="182" t="s">
        <v>2069</v>
      </c>
      <c r="F127" s="182" t="s">
        <v>2069</v>
      </c>
      <c r="G127" s="181" t="s">
        <v>403</v>
      </c>
      <c r="H127" s="181" t="s">
        <v>2155</v>
      </c>
      <c r="I127" s="181" t="s">
        <v>2075</v>
      </c>
      <c r="J127" s="181" t="s">
        <v>2071</v>
      </c>
      <c r="K127" s="183" t="str">
        <f t="shared" si="1"/>
        <v>G-Otros Gastos    - Becas Beneficiario Sala General</v>
      </c>
      <c r="L127" s="181">
        <v>5195959530</v>
      </c>
    </row>
    <row r="128" spans="1:12" hidden="1">
      <c r="A128" s="181">
        <v>5195959531</v>
      </c>
      <c r="B128" s="181" t="s">
        <v>2179</v>
      </c>
      <c r="C128" s="182" t="s">
        <v>2068</v>
      </c>
      <c r="D128" s="182" t="s">
        <v>368</v>
      </c>
      <c r="E128" s="182" t="s">
        <v>2069</v>
      </c>
      <c r="F128" s="182" t="s">
        <v>2069</v>
      </c>
      <c r="G128" s="181" t="s">
        <v>403</v>
      </c>
      <c r="H128" s="181" t="s">
        <v>2155</v>
      </c>
      <c r="I128" s="181" t="s">
        <v>2075</v>
      </c>
      <c r="J128" s="181" t="s">
        <v>2071</v>
      </c>
      <c r="K128" s="183" t="str">
        <f t="shared" si="1"/>
        <v>G-Otros Gastos    - Becas Beneficiario Consiliatura</v>
      </c>
      <c r="L128" s="181">
        <v>5195959531</v>
      </c>
    </row>
    <row r="129" spans="1:12" hidden="1">
      <c r="A129" s="181">
        <v>5195959532</v>
      </c>
      <c r="B129" s="181" t="s">
        <v>2180</v>
      </c>
      <c r="C129" s="182" t="s">
        <v>2068</v>
      </c>
      <c r="D129" s="182" t="s">
        <v>368</v>
      </c>
      <c r="E129" s="182" t="s">
        <v>2069</v>
      </c>
      <c r="F129" s="182" t="s">
        <v>2069</v>
      </c>
      <c r="G129" s="181" t="s">
        <v>403</v>
      </c>
      <c r="H129" s="181" t="s">
        <v>2155</v>
      </c>
      <c r="I129" s="181" t="s">
        <v>2075</v>
      </c>
      <c r="J129" s="181" t="s">
        <v>2071</v>
      </c>
      <c r="K129" s="183" t="str">
        <f t="shared" si="1"/>
        <v>G-Otros Gastos    - Beca Rep de Estudiantes ante consiliatura Y/O Consejo Directivo</v>
      </c>
      <c r="L129" s="181">
        <v>5195959532</v>
      </c>
    </row>
    <row r="130" spans="1:12" hidden="1">
      <c r="A130" s="181">
        <v>5195959595</v>
      </c>
      <c r="B130" s="181" t="s">
        <v>2083</v>
      </c>
      <c r="C130" s="182" t="s">
        <v>2068</v>
      </c>
      <c r="D130" s="182" t="s">
        <v>368</v>
      </c>
      <c r="E130" s="182" t="s">
        <v>2069</v>
      </c>
      <c r="F130" s="182" t="s">
        <v>2069</v>
      </c>
      <c r="G130" s="181" t="s">
        <v>403</v>
      </c>
      <c r="H130" s="181" t="s">
        <v>2155</v>
      </c>
      <c r="I130" s="181" t="s">
        <v>2075</v>
      </c>
      <c r="J130" s="181" t="s">
        <v>2071</v>
      </c>
      <c r="K130" s="183" t="str">
        <f t="shared" si="1"/>
        <v>G-Otros Gastos    - Otros</v>
      </c>
      <c r="L130" s="181">
        <v>5195959595</v>
      </c>
    </row>
    <row r="131" spans="1:12" hidden="1">
      <c r="A131" s="181">
        <v>5135600101</v>
      </c>
      <c r="B131" s="181" t="s">
        <v>2181</v>
      </c>
      <c r="C131" s="182" t="s">
        <v>2068</v>
      </c>
      <c r="D131" s="182" t="s">
        <v>368</v>
      </c>
      <c r="E131" s="182" t="s">
        <v>2069</v>
      </c>
      <c r="F131" s="182" t="s">
        <v>2069</v>
      </c>
      <c r="G131" s="181" t="s">
        <v>403</v>
      </c>
      <c r="H131" s="181" t="s">
        <v>2182</v>
      </c>
      <c r="I131" s="181" t="s">
        <v>2075</v>
      </c>
      <c r="J131" s="181" t="s">
        <v>2071</v>
      </c>
      <c r="K131" s="183" t="str">
        <f t="shared" ref="K131:K194" si="2">CONCATENATE(J131,H131," - ", B131)</f>
        <v>G-Publicidad     - Publicidad Propaganda y Promocion</v>
      </c>
      <c r="L131" s="181">
        <v>5135600101</v>
      </c>
    </row>
    <row r="132" spans="1:12" hidden="1">
      <c r="A132" s="181">
        <v>5195959518</v>
      </c>
      <c r="B132" s="181" t="s">
        <v>2183</v>
      </c>
      <c r="C132" s="182" t="s">
        <v>2068</v>
      </c>
      <c r="D132" s="182" t="s">
        <v>368</v>
      </c>
      <c r="E132" s="182" t="s">
        <v>2069</v>
      </c>
      <c r="F132" s="182" t="s">
        <v>2069</v>
      </c>
      <c r="G132" s="181" t="s">
        <v>403</v>
      </c>
      <c r="H132" s="181" t="s">
        <v>2184</v>
      </c>
      <c r="I132" s="181" t="s">
        <v>2075</v>
      </c>
      <c r="J132" s="181" t="s">
        <v>2071</v>
      </c>
      <c r="K132" s="183" t="str">
        <f t="shared" si="2"/>
        <v>G-Seguridad Industrial    - Higiene Y Seguridad Industrial</v>
      </c>
      <c r="L132" s="181">
        <v>5195959518</v>
      </c>
    </row>
    <row r="133" spans="1:12" hidden="1">
      <c r="A133" s="181">
        <v>5130050101</v>
      </c>
      <c r="B133" s="181" t="s">
        <v>2185</v>
      </c>
      <c r="C133" s="182" t="s">
        <v>2068</v>
      </c>
      <c r="D133" s="182" t="s">
        <v>368</v>
      </c>
      <c r="E133" s="181" t="s">
        <v>2069</v>
      </c>
      <c r="F133" s="182" t="s">
        <v>2069</v>
      </c>
      <c r="G133" s="181" t="s">
        <v>403</v>
      </c>
      <c r="H133" s="181" t="s">
        <v>2186</v>
      </c>
      <c r="I133" s="181" t="s">
        <v>2075</v>
      </c>
      <c r="J133" s="181" t="s">
        <v>2071</v>
      </c>
      <c r="K133" s="183" t="str">
        <f t="shared" si="2"/>
        <v>G-Seguros     - Manejo</v>
      </c>
      <c r="L133" s="181">
        <v>5130050101</v>
      </c>
    </row>
    <row r="134" spans="1:12" hidden="1">
      <c r="A134" s="181">
        <v>5130100101</v>
      </c>
      <c r="B134" s="181" t="s">
        <v>2187</v>
      </c>
      <c r="C134" s="182" t="s">
        <v>2068</v>
      </c>
      <c r="D134" s="182" t="s">
        <v>368</v>
      </c>
      <c r="E134" s="181" t="s">
        <v>2069</v>
      </c>
      <c r="F134" s="182" t="s">
        <v>2069</v>
      </c>
      <c r="G134" s="181" t="s">
        <v>403</v>
      </c>
      <c r="H134" s="181" t="s">
        <v>2186</v>
      </c>
      <c r="I134" s="181" t="s">
        <v>2075</v>
      </c>
      <c r="J134" s="181" t="s">
        <v>2071</v>
      </c>
      <c r="K134" s="183" t="str">
        <f t="shared" si="2"/>
        <v>G-Seguros     - Cumplimiento</v>
      </c>
      <c r="L134" s="181">
        <v>5130100101</v>
      </c>
    </row>
    <row r="135" spans="1:12" hidden="1">
      <c r="A135" s="181">
        <v>5130150101</v>
      </c>
      <c r="B135" s="181" t="s">
        <v>2188</v>
      </c>
      <c r="C135" s="182" t="s">
        <v>2068</v>
      </c>
      <c r="D135" s="182" t="s">
        <v>368</v>
      </c>
      <c r="E135" s="181" t="s">
        <v>2069</v>
      </c>
      <c r="F135" s="182" t="s">
        <v>2069</v>
      </c>
      <c r="G135" s="181" t="s">
        <v>403</v>
      </c>
      <c r="H135" s="181" t="s">
        <v>2186</v>
      </c>
      <c r="I135" s="181" t="s">
        <v>2075</v>
      </c>
      <c r="J135" s="181" t="s">
        <v>2071</v>
      </c>
      <c r="K135" s="183" t="str">
        <f t="shared" si="2"/>
        <v>G-Seguros     - Corriente Debil</v>
      </c>
      <c r="L135" s="181">
        <v>5130150101</v>
      </c>
    </row>
    <row r="136" spans="1:12" hidden="1">
      <c r="A136" s="181">
        <v>5130250101</v>
      </c>
      <c r="B136" s="181" t="s">
        <v>2189</v>
      </c>
      <c r="C136" s="182" t="s">
        <v>2068</v>
      </c>
      <c r="D136" s="182" t="s">
        <v>368</v>
      </c>
      <c r="E136" s="181" t="s">
        <v>2069</v>
      </c>
      <c r="F136" s="182" t="s">
        <v>2069</v>
      </c>
      <c r="G136" s="181" t="s">
        <v>403</v>
      </c>
      <c r="H136" s="181" t="s">
        <v>2186</v>
      </c>
      <c r="I136" s="181" t="s">
        <v>2075</v>
      </c>
      <c r="J136" s="181" t="s">
        <v>2071</v>
      </c>
      <c r="K136" s="183" t="str">
        <f t="shared" si="2"/>
        <v>G-Seguros     - Incendio</v>
      </c>
      <c r="L136" s="181">
        <v>5130250101</v>
      </c>
    </row>
    <row r="137" spans="1:12" hidden="1">
      <c r="A137" s="181">
        <v>5130300101</v>
      </c>
      <c r="B137" s="181" t="s">
        <v>2190</v>
      </c>
      <c r="C137" s="182" t="s">
        <v>2068</v>
      </c>
      <c r="D137" s="182" t="s">
        <v>368</v>
      </c>
      <c r="E137" s="181" t="s">
        <v>2069</v>
      </c>
      <c r="F137" s="182" t="s">
        <v>2069</v>
      </c>
      <c r="G137" s="181" t="s">
        <v>403</v>
      </c>
      <c r="H137" s="181" t="s">
        <v>2186</v>
      </c>
      <c r="I137" s="181" t="s">
        <v>2075</v>
      </c>
      <c r="J137" s="181" t="s">
        <v>2071</v>
      </c>
      <c r="K137" s="183" t="str">
        <f t="shared" si="2"/>
        <v>G-Seguros     - Terremoto</v>
      </c>
      <c r="L137" s="181">
        <v>5130300101</v>
      </c>
    </row>
    <row r="138" spans="1:12" hidden="1">
      <c r="A138" s="181">
        <v>5130350101</v>
      </c>
      <c r="B138" s="181" t="s">
        <v>2191</v>
      </c>
      <c r="C138" s="182" t="s">
        <v>2068</v>
      </c>
      <c r="D138" s="182" t="s">
        <v>368</v>
      </c>
      <c r="E138" s="181" t="s">
        <v>2069</v>
      </c>
      <c r="F138" s="182" t="s">
        <v>2069</v>
      </c>
      <c r="G138" s="181" t="s">
        <v>403</v>
      </c>
      <c r="H138" s="181" t="s">
        <v>2186</v>
      </c>
      <c r="I138" s="181" t="s">
        <v>2075</v>
      </c>
      <c r="J138" s="181" t="s">
        <v>2071</v>
      </c>
      <c r="K138" s="183" t="str">
        <f t="shared" si="2"/>
        <v>G-Seguros     - Sustraccion y Hurto</v>
      </c>
      <c r="L138" s="181">
        <v>5130350101</v>
      </c>
    </row>
    <row r="139" spans="1:12" hidden="1">
      <c r="A139" s="181">
        <v>5130400101</v>
      </c>
      <c r="B139" s="181" t="s">
        <v>2192</v>
      </c>
      <c r="C139" s="182" t="s">
        <v>2068</v>
      </c>
      <c r="D139" s="182" t="s">
        <v>368</v>
      </c>
      <c r="E139" s="181" t="s">
        <v>2069</v>
      </c>
      <c r="F139" s="182" t="s">
        <v>2069</v>
      </c>
      <c r="G139" s="181" t="s">
        <v>403</v>
      </c>
      <c r="H139" s="181" t="s">
        <v>2186</v>
      </c>
      <c r="I139" s="181" t="s">
        <v>2075</v>
      </c>
      <c r="J139" s="181" t="s">
        <v>2071</v>
      </c>
      <c r="K139" s="183" t="str">
        <f t="shared" si="2"/>
        <v>G-Seguros     - Flota y Equipo De Transporte</v>
      </c>
      <c r="L139" s="181">
        <v>5130400101</v>
      </c>
    </row>
    <row r="140" spans="1:12" hidden="1">
      <c r="A140" s="181">
        <v>5130450101</v>
      </c>
      <c r="B140" s="181" t="s">
        <v>2193</v>
      </c>
      <c r="C140" s="182" t="s">
        <v>2068</v>
      </c>
      <c r="D140" s="182" t="s">
        <v>368</v>
      </c>
      <c r="E140" s="181" t="s">
        <v>2069</v>
      </c>
      <c r="F140" s="182" t="s">
        <v>2069</v>
      </c>
      <c r="G140" s="181" t="s">
        <v>403</v>
      </c>
      <c r="H140" s="181" t="s">
        <v>2186</v>
      </c>
      <c r="I140" s="181" t="s">
        <v>2075</v>
      </c>
      <c r="J140" s="181" t="s">
        <v>2071</v>
      </c>
      <c r="K140" s="183" t="str">
        <f t="shared" si="2"/>
        <v>G-Seguros     - Poliza Estudiantil</v>
      </c>
      <c r="L140" s="181">
        <v>5130450101</v>
      </c>
    </row>
    <row r="141" spans="1:12" hidden="1">
      <c r="A141" s="181">
        <v>5130600101</v>
      </c>
      <c r="B141" s="181" t="s">
        <v>2194</v>
      </c>
      <c r="C141" s="182" t="s">
        <v>2068</v>
      </c>
      <c r="D141" s="182" t="s">
        <v>368</v>
      </c>
      <c r="E141" s="181" t="s">
        <v>2069</v>
      </c>
      <c r="F141" s="182" t="s">
        <v>2069</v>
      </c>
      <c r="G141" s="181" t="s">
        <v>403</v>
      </c>
      <c r="H141" s="181" t="s">
        <v>2186</v>
      </c>
      <c r="I141" s="181" t="s">
        <v>2075</v>
      </c>
      <c r="J141" s="181" t="s">
        <v>2071</v>
      </c>
      <c r="K141" s="183" t="str">
        <f t="shared" si="2"/>
        <v>G-Seguros     - Responsabilidad Civil y Extracontractual</v>
      </c>
      <c r="L141" s="181">
        <v>5130600101</v>
      </c>
    </row>
    <row r="142" spans="1:12" hidden="1">
      <c r="A142" s="181">
        <v>5130700101</v>
      </c>
      <c r="B142" s="181" t="s">
        <v>2195</v>
      </c>
      <c r="C142" s="182" t="s">
        <v>2068</v>
      </c>
      <c r="D142" s="182" t="s">
        <v>368</v>
      </c>
      <c r="E142" s="181" t="s">
        <v>2069</v>
      </c>
      <c r="F142" s="182" t="s">
        <v>2069</v>
      </c>
      <c r="G142" s="181" t="s">
        <v>403</v>
      </c>
      <c r="H142" s="181" t="s">
        <v>2186</v>
      </c>
      <c r="I142" s="181" t="s">
        <v>2075</v>
      </c>
      <c r="J142" s="181" t="s">
        <v>2071</v>
      </c>
      <c r="K142" s="183" t="str">
        <f t="shared" si="2"/>
        <v>G-Seguros     - Rotura De Maquinaria</v>
      </c>
      <c r="L142" s="181">
        <v>5130700101</v>
      </c>
    </row>
    <row r="143" spans="1:12" hidden="1">
      <c r="A143" s="181">
        <v>5130750101</v>
      </c>
      <c r="B143" s="181" t="s">
        <v>2196</v>
      </c>
      <c r="C143" s="182" t="s">
        <v>2068</v>
      </c>
      <c r="D143" s="182" t="s">
        <v>368</v>
      </c>
      <c r="E143" s="181" t="s">
        <v>2069</v>
      </c>
      <c r="F143" s="182" t="s">
        <v>2069</v>
      </c>
      <c r="G143" s="181" t="s">
        <v>403</v>
      </c>
      <c r="H143" s="181" t="s">
        <v>2186</v>
      </c>
      <c r="I143" s="181" t="s">
        <v>2075</v>
      </c>
      <c r="J143" s="181" t="s">
        <v>2071</v>
      </c>
      <c r="K143" s="183" t="str">
        <f t="shared" si="2"/>
        <v>G-Seguros     - Obligatorio Accidente De Transito</v>
      </c>
      <c r="L143" s="181">
        <v>5130750101</v>
      </c>
    </row>
    <row r="144" spans="1:12" hidden="1">
      <c r="A144" s="181">
        <v>5130800101</v>
      </c>
      <c r="B144" s="181" t="s">
        <v>2197</v>
      </c>
      <c r="C144" s="182" t="s">
        <v>2068</v>
      </c>
      <c r="D144" s="182" t="s">
        <v>368</v>
      </c>
      <c r="E144" s="181" t="s">
        <v>2069</v>
      </c>
      <c r="F144" s="182" t="s">
        <v>2069</v>
      </c>
      <c r="G144" s="181" t="s">
        <v>403</v>
      </c>
      <c r="H144" s="181" t="s">
        <v>2186</v>
      </c>
      <c r="I144" s="181" t="s">
        <v>2075</v>
      </c>
      <c r="J144" s="181" t="s">
        <v>2071</v>
      </c>
      <c r="K144" s="183" t="str">
        <f t="shared" si="2"/>
        <v>G-Seguros     - Lucro Cesante</v>
      </c>
      <c r="L144" s="181">
        <v>5130800101</v>
      </c>
    </row>
    <row r="145" spans="1:12" hidden="1">
      <c r="A145" s="181">
        <v>5130850101</v>
      </c>
      <c r="B145" s="181" t="s">
        <v>2198</v>
      </c>
      <c r="C145" s="182" t="s">
        <v>2068</v>
      </c>
      <c r="D145" s="182" t="s">
        <v>368</v>
      </c>
      <c r="E145" s="181" t="s">
        <v>2069</v>
      </c>
      <c r="F145" s="182" t="s">
        <v>2069</v>
      </c>
      <c r="G145" s="181" t="s">
        <v>403</v>
      </c>
      <c r="H145" s="181" t="s">
        <v>2186</v>
      </c>
      <c r="I145" s="181" t="s">
        <v>2075</v>
      </c>
      <c r="J145" s="181" t="s">
        <v>2071</v>
      </c>
      <c r="K145" s="183" t="str">
        <f t="shared" si="2"/>
        <v>G-Seguros     - Transporte De Mercancia</v>
      </c>
      <c r="L145" s="181">
        <v>5130850101</v>
      </c>
    </row>
    <row r="146" spans="1:12" hidden="1">
      <c r="A146" s="181">
        <v>5130950101</v>
      </c>
      <c r="B146" s="181" t="s">
        <v>2083</v>
      </c>
      <c r="C146" s="182" t="s">
        <v>2068</v>
      </c>
      <c r="D146" s="182" t="s">
        <v>368</v>
      </c>
      <c r="E146" s="181" t="s">
        <v>2069</v>
      </c>
      <c r="F146" s="182" t="s">
        <v>2069</v>
      </c>
      <c r="G146" s="181" t="s">
        <v>403</v>
      </c>
      <c r="H146" s="181" t="s">
        <v>2186</v>
      </c>
      <c r="I146" s="181" t="s">
        <v>2075</v>
      </c>
      <c r="J146" s="181" t="s">
        <v>2071</v>
      </c>
      <c r="K146" s="183" t="str">
        <f t="shared" si="2"/>
        <v>G-Seguros     - Otros</v>
      </c>
      <c r="L146" s="181">
        <v>5130950101</v>
      </c>
    </row>
    <row r="147" spans="1:12" hidden="1">
      <c r="A147" s="181">
        <v>5130950102</v>
      </c>
      <c r="B147" s="181" t="s">
        <v>2193</v>
      </c>
      <c r="C147" s="182" t="s">
        <v>2068</v>
      </c>
      <c r="D147" s="182" t="s">
        <v>368</v>
      </c>
      <c r="E147" s="181" t="s">
        <v>2069</v>
      </c>
      <c r="F147" s="182" t="s">
        <v>2069</v>
      </c>
      <c r="G147" s="181" t="s">
        <v>403</v>
      </c>
      <c r="H147" s="181" t="s">
        <v>2186</v>
      </c>
      <c r="I147" s="181" t="s">
        <v>2075</v>
      </c>
      <c r="J147" s="181" t="s">
        <v>2071</v>
      </c>
      <c r="K147" s="183" t="str">
        <f t="shared" si="2"/>
        <v>G-Seguros     - Poliza Estudiantil</v>
      </c>
      <c r="L147" s="181">
        <v>5130950102</v>
      </c>
    </row>
    <row r="148" spans="1:12" hidden="1">
      <c r="A148" s="181">
        <v>5130959501</v>
      </c>
      <c r="B148" s="181" t="s">
        <v>2083</v>
      </c>
      <c r="C148" s="182" t="s">
        <v>2068</v>
      </c>
      <c r="D148" s="182" t="s">
        <v>368</v>
      </c>
      <c r="E148" s="181" t="s">
        <v>2069</v>
      </c>
      <c r="F148" s="182" t="s">
        <v>2069</v>
      </c>
      <c r="G148" s="181" t="s">
        <v>403</v>
      </c>
      <c r="H148" s="181" t="s">
        <v>2186</v>
      </c>
      <c r="I148" s="181" t="s">
        <v>2075</v>
      </c>
      <c r="J148" s="181" t="s">
        <v>2071</v>
      </c>
      <c r="K148" s="183" t="str">
        <f t="shared" si="2"/>
        <v>G-Seguros     - Otros</v>
      </c>
      <c r="L148" s="181">
        <v>5130959501</v>
      </c>
    </row>
    <row r="149" spans="1:12" hidden="1">
      <c r="A149" s="181">
        <v>5130959502</v>
      </c>
      <c r="B149" s="181" t="s">
        <v>2199</v>
      </c>
      <c r="C149" s="182" t="s">
        <v>2068</v>
      </c>
      <c r="D149" s="182" t="s">
        <v>368</v>
      </c>
      <c r="E149" s="181" t="s">
        <v>2069</v>
      </c>
      <c r="F149" s="182" t="s">
        <v>2069</v>
      </c>
      <c r="G149" s="181" t="s">
        <v>403</v>
      </c>
      <c r="H149" s="181" t="s">
        <v>2186</v>
      </c>
      <c r="I149" s="181" t="s">
        <v>2075</v>
      </c>
      <c r="J149" s="181" t="s">
        <v>2071</v>
      </c>
      <c r="K149" s="183" t="str">
        <f t="shared" si="2"/>
        <v>G-Seguros     - POLIZA ESTUDIANTIL</v>
      </c>
      <c r="L149" s="181">
        <v>5130959502</v>
      </c>
    </row>
    <row r="150" spans="1:12" hidden="1">
      <c r="A150" s="181">
        <v>5130959595</v>
      </c>
      <c r="B150" s="181" t="s">
        <v>2083</v>
      </c>
      <c r="C150" s="182" t="s">
        <v>2068</v>
      </c>
      <c r="D150" s="182" t="s">
        <v>368</v>
      </c>
      <c r="E150" s="181" t="s">
        <v>2069</v>
      </c>
      <c r="F150" s="182" t="s">
        <v>2069</v>
      </c>
      <c r="G150" s="181" t="s">
        <v>403</v>
      </c>
      <c r="H150" s="181" t="s">
        <v>2186</v>
      </c>
      <c r="I150" s="181" t="s">
        <v>2075</v>
      </c>
      <c r="J150" s="181" t="s">
        <v>2071</v>
      </c>
      <c r="K150" s="183" t="str">
        <f t="shared" si="2"/>
        <v>G-Seguros     - Otros</v>
      </c>
      <c r="L150" s="181">
        <v>5130959595</v>
      </c>
    </row>
    <row r="151" spans="1:12" hidden="1">
      <c r="A151" s="181">
        <v>5135050101</v>
      </c>
      <c r="B151" s="181" t="s">
        <v>2200</v>
      </c>
      <c r="C151" s="182" t="s">
        <v>2068</v>
      </c>
      <c r="D151" s="182" t="s">
        <v>368</v>
      </c>
      <c r="E151" s="181" t="s">
        <v>2069</v>
      </c>
      <c r="F151" s="182" t="s">
        <v>2069</v>
      </c>
      <c r="G151" s="181" t="s">
        <v>403</v>
      </c>
      <c r="H151" s="181" t="s">
        <v>2201</v>
      </c>
      <c r="I151" s="181" t="s">
        <v>2075</v>
      </c>
      <c r="J151" s="181" t="s">
        <v>2071</v>
      </c>
      <c r="K151" s="183" t="str">
        <f t="shared" si="2"/>
        <v>G-Servicios Públicos    - Aseo</v>
      </c>
      <c r="L151" s="181">
        <v>5135050101</v>
      </c>
    </row>
    <row r="152" spans="1:12" hidden="1">
      <c r="A152" s="181">
        <v>5135250101</v>
      </c>
      <c r="B152" s="181" t="s">
        <v>2202</v>
      </c>
      <c r="C152" s="182" t="s">
        <v>2068</v>
      </c>
      <c r="D152" s="182" t="s">
        <v>368</v>
      </c>
      <c r="E152" s="182" t="s">
        <v>2069</v>
      </c>
      <c r="F152" s="182" t="s">
        <v>2069</v>
      </c>
      <c r="G152" s="181" t="s">
        <v>403</v>
      </c>
      <c r="H152" s="181" t="s">
        <v>2201</v>
      </c>
      <c r="I152" s="181" t="s">
        <v>2075</v>
      </c>
      <c r="J152" s="181" t="s">
        <v>2071</v>
      </c>
      <c r="K152" s="183" t="str">
        <f t="shared" si="2"/>
        <v>G-Servicios Públicos    - Acueducto y Alcantarillado</v>
      </c>
      <c r="L152" s="181">
        <v>5135250101</v>
      </c>
    </row>
    <row r="153" spans="1:12" hidden="1">
      <c r="A153" s="181">
        <v>5135300101</v>
      </c>
      <c r="B153" s="181" t="s">
        <v>2203</v>
      </c>
      <c r="C153" s="182" t="s">
        <v>2068</v>
      </c>
      <c r="D153" s="182" t="s">
        <v>368</v>
      </c>
      <c r="E153" s="182" t="s">
        <v>2069</v>
      </c>
      <c r="F153" s="182" t="s">
        <v>2069</v>
      </c>
      <c r="G153" s="181" t="s">
        <v>403</v>
      </c>
      <c r="H153" s="181" t="s">
        <v>2201</v>
      </c>
      <c r="I153" s="181" t="s">
        <v>2075</v>
      </c>
      <c r="J153" s="181" t="s">
        <v>2071</v>
      </c>
      <c r="K153" s="183" t="str">
        <f t="shared" si="2"/>
        <v>G-Servicios Públicos    - Energia Electrica</v>
      </c>
      <c r="L153" s="181">
        <v>5135300101</v>
      </c>
    </row>
    <row r="154" spans="1:12" hidden="1">
      <c r="A154" s="181">
        <v>5135350101</v>
      </c>
      <c r="B154" s="181" t="s">
        <v>2204</v>
      </c>
      <c r="C154" s="182" t="s">
        <v>2068</v>
      </c>
      <c r="D154" s="182" t="s">
        <v>368</v>
      </c>
      <c r="E154" s="182" t="s">
        <v>2069</v>
      </c>
      <c r="F154" s="182" t="s">
        <v>2069</v>
      </c>
      <c r="G154" s="181" t="s">
        <v>403</v>
      </c>
      <c r="H154" s="181" t="s">
        <v>2201</v>
      </c>
      <c r="I154" s="181" t="s">
        <v>2075</v>
      </c>
      <c r="J154" s="181" t="s">
        <v>2071</v>
      </c>
      <c r="K154" s="183" t="str">
        <f t="shared" si="2"/>
        <v>G-Servicios Públicos    - Telefono</v>
      </c>
      <c r="L154" s="181">
        <v>5135350101</v>
      </c>
    </row>
    <row r="155" spans="1:12" hidden="1">
      <c r="A155" s="181">
        <v>5135350102</v>
      </c>
      <c r="B155" s="181" t="s">
        <v>2205</v>
      </c>
      <c r="C155" s="182" t="s">
        <v>2068</v>
      </c>
      <c r="D155" s="182" t="s">
        <v>368</v>
      </c>
      <c r="E155" s="182" t="s">
        <v>2069</v>
      </c>
      <c r="F155" s="182" t="s">
        <v>2069</v>
      </c>
      <c r="G155" s="181" t="s">
        <v>403</v>
      </c>
      <c r="H155" s="181" t="s">
        <v>2201</v>
      </c>
      <c r="I155" s="181" t="s">
        <v>2075</v>
      </c>
      <c r="J155" s="181" t="s">
        <v>2071</v>
      </c>
      <c r="K155" s="183" t="str">
        <f t="shared" si="2"/>
        <v>G-Servicios Públicos    - Telefono Celular</v>
      </c>
      <c r="L155" s="181">
        <v>5135350102</v>
      </c>
    </row>
    <row r="156" spans="1:12" hidden="1">
      <c r="A156" s="181">
        <v>5135450101</v>
      </c>
      <c r="B156" s="181" t="s">
        <v>2206</v>
      </c>
      <c r="C156" s="182" t="s">
        <v>2068</v>
      </c>
      <c r="D156" s="182" t="s">
        <v>368</v>
      </c>
      <c r="E156" s="182" t="s">
        <v>2069</v>
      </c>
      <c r="F156" s="182" t="s">
        <v>2069</v>
      </c>
      <c r="G156" s="181" t="s">
        <v>403</v>
      </c>
      <c r="H156" s="181" t="s">
        <v>2201</v>
      </c>
      <c r="I156" s="181" t="s">
        <v>2075</v>
      </c>
      <c r="J156" s="181" t="s">
        <v>2071</v>
      </c>
      <c r="K156" s="183" t="str">
        <f t="shared" si="2"/>
        <v>G-Servicios Públicos    - Internet - Fax y Telex</v>
      </c>
      <c r="L156" s="181">
        <v>5135450101</v>
      </c>
    </row>
    <row r="157" spans="1:12" hidden="1">
      <c r="A157" s="181">
        <v>5135550101</v>
      </c>
      <c r="B157" s="181" t="s">
        <v>2207</v>
      </c>
      <c r="C157" s="182" t="s">
        <v>2068</v>
      </c>
      <c r="D157" s="182" t="s">
        <v>368</v>
      </c>
      <c r="E157" s="182" t="s">
        <v>2069</v>
      </c>
      <c r="F157" s="182" t="s">
        <v>2069</v>
      </c>
      <c r="G157" s="181" t="s">
        <v>403</v>
      </c>
      <c r="H157" s="181" t="s">
        <v>2201</v>
      </c>
      <c r="I157" s="181" t="s">
        <v>2075</v>
      </c>
      <c r="J157" s="181" t="s">
        <v>2071</v>
      </c>
      <c r="K157" s="183" t="str">
        <f t="shared" si="2"/>
        <v>G-Servicios Públicos    - Gas</v>
      </c>
      <c r="L157" s="181">
        <v>5135550101</v>
      </c>
    </row>
    <row r="158" spans="1:12" hidden="1">
      <c r="A158" s="181">
        <v>5135959505</v>
      </c>
      <c r="B158" s="181" t="s">
        <v>2208</v>
      </c>
      <c r="C158" s="182" t="s">
        <v>2068</v>
      </c>
      <c r="D158" s="182" t="s">
        <v>368</v>
      </c>
      <c r="E158" s="182" t="s">
        <v>2069</v>
      </c>
      <c r="F158" s="182" t="s">
        <v>2069</v>
      </c>
      <c r="G158" s="181" t="s">
        <v>403</v>
      </c>
      <c r="H158" s="181" t="s">
        <v>2201</v>
      </c>
      <c r="I158" s="181" t="s">
        <v>2075</v>
      </c>
      <c r="J158" s="181" t="s">
        <v>2071</v>
      </c>
      <c r="K158" s="183" t="str">
        <f t="shared" si="2"/>
        <v>G-Servicios Públicos    - Tv. Satelital - Tv. Cable</v>
      </c>
      <c r="L158" s="181">
        <v>5135959505</v>
      </c>
    </row>
    <row r="159" spans="1:12" hidden="1">
      <c r="A159" s="181">
        <v>5135150101</v>
      </c>
      <c r="B159" s="181" t="s">
        <v>2209</v>
      </c>
      <c r="C159" s="182" t="s">
        <v>2068</v>
      </c>
      <c r="D159" s="182" t="s">
        <v>368</v>
      </c>
      <c r="E159" s="182" t="s">
        <v>2069</v>
      </c>
      <c r="F159" s="182" t="s">
        <v>2069</v>
      </c>
      <c r="G159" s="181" t="s">
        <v>403</v>
      </c>
      <c r="H159" s="181" t="s">
        <v>2210</v>
      </c>
      <c r="I159" s="181" t="s">
        <v>2075</v>
      </c>
      <c r="J159" s="181" t="s">
        <v>2071</v>
      </c>
      <c r="K159" s="183" t="str">
        <f t="shared" si="2"/>
        <v>G-Servicios Técnicos    - Asistencia Tecnica</v>
      </c>
      <c r="L159" s="181">
        <v>5135150101</v>
      </c>
    </row>
    <row r="160" spans="1:12" hidden="1">
      <c r="A160" s="181">
        <v>5135500101</v>
      </c>
      <c r="B160" s="181" t="s">
        <v>2211</v>
      </c>
      <c r="C160" s="182" t="s">
        <v>2068</v>
      </c>
      <c r="D160" s="182" t="s">
        <v>368</v>
      </c>
      <c r="E160" s="182" t="s">
        <v>2069</v>
      </c>
      <c r="F160" s="182" t="s">
        <v>2069</v>
      </c>
      <c r="G160" s="181" t="s">
        <v>403</v>
      </c>
      <c r="H160" s="181" t="s">
        <v>2210</v>
      </c>
      <c r="I160" s="181" t="s">
        <v>2075</v>
      </c>
      <c r="J160" s="181" t="s">
        <v>2071</v>
      </c>
      <c r="K160" s="183" t="str">
        <f t="shared" si="2"/>
        <v>G-Servicios Técnicos    - Transporte, Fletes y Acarreos</v>
      </c>
      <c r="L160" s="181">
        <v>5135500101</v>
      </c>
    </row>
    <row r="161" spans="1:12" hidden="1">
      <c r="A161" s="181">
        <v>5135959501</v>
      </c>
      <c r="B161" s="181" t="s">
        <v>2212</v>
      </c>
      <c r="C161" s="182" t="s">
        <v>2068</v>
      </c>
      <c r="D161" s="182" t="s">
        <v>368</v>
      </c>
      <c r="E161" s="182" t="s">
        <v>2069</v>
      </c>
      <c r="F161" s="182" t="s">
        <v>2069</v>
      </c>
      <c r="G161" s="181" t="s">
        <v>403</v>
      </c>
      <c r="H161" s="181" t="s">
        <v>2210</v>
      </c>
      <c r="I161" s="181" t="s">
        <v>2075</v>
      </c>
      <c r="J161" s="181" t="s">
        <v>2071</v>
      </c>
      <c r="K161" s="183" t="str">
        <f t="shared" si="2"/>
        <v>G-Servicios Técnicos    - Encuadernacion y Empaste</v>
      </c>
      <c r="L161" s="181">
        <v>5135959501</v>
      </c>
    </row>
    <row r="162" spans="1:12" hidden="1">
      <c r="A162" s="181">
        <v>5135959502</v>
      </c>
      <c r="B162" s="181" t="s">
        <v>2213</v>
      </c>
      <c r="C162" s="182" t="s">
        <v>2068</v>
      </c>
      <c r="D162" s="182" t="s">
        <v>368</v>
      </c>
      <c r="E162" s="182" t="s">
        <v>2069</v>
      </c>
      <c r="F162" s="182" t="s">
        <v>2069</v>
      </c>
      <c r="G162" s="181" t="s">
        <v>403</v>
      </c>
      <c r="H162" s="181" t="s">
        <v>2210</v>
      </c>
      <c r="I162" s="181" t="s">
        <v>2075</v>
      </c>
      <c r="J162" s="181" t="s">
        <v>2071</v>
      </c>
      <c r="K162" s="183" t="str">
        <f t="shared" si="2"/>
        <v>G-Servicios Técnicos    - Inhumacion De Cadaveres</v>
      </c>
      <c r="L162" s="181">
        <v>5135959502</v>
      </c>
    </row>
    <row r="163" spans="1:12" hidden="1">
      <c r="A163" s="181">
        <v>5135959503</v>
      </c>
      <c r="B163" s="181" t="s">
        <v>2214</v>
      </c>
      <c r="C163" s="182" t="s">
        <v>2068</v>
      </c>
      <c r="D163" s="182" t="s">
        <v>368</v>
      </c>
      <c r="E163" s="182" t="s">
        <v>2069</v>
      </c>
      <c r="F163" s="182" t="s">
        <v>2069</v>
      </c>
      <c r="G163" s="181" t="s">
        <v>403</v>
      </c>
      <c r="H163" s="181" t="s">
        <v>2210</v>
      </c>
      <c r="I163" s="181" t="s">
        <v>2075</v>
      </c>
      <c r="J163" s="181" t="s">
        <v>2071</v>
      </c>
      <c r="K163" s="183" t="str">
        <f t="shared" si="2"/>
        <v>G-Servicios Técnicos    - Grabacion Y/O Produccion</v>
      </c>
      <c r="L163" s="181">
        <v>5135959503</v>
      </c>
    </row>
    <row r="164" spans="1:12" hidden="1">
      <c r="A164" s="181">
        <v>5135959595</v>
      </c>
      <c r="B164" s="181" t="s">
        <v>2083</v>
      </c>
      <c r="C164" s="182" t="s">
        <v>2068</v>
      </c>
      <c r="D164" s="182" t="s">
        <v>368</v>
      </c>
      <c r="E164" s="182" t="s">
        <v>2069</v>
      </c>
      <c r="F164" s="182" t="s">
        <v>2069</v>
      </c>
      <c r="G164" s="181" t="s">
        <v>403</v>
      </c>
      <c r="H164" s="181" t="s">
        <v>2210</v>
      </c>
      <c r="I164" s="181" t="s">
        <v>2075</v>
      </c>
      <c r="J164" s="181" t="s">
        <v>2071</v>
      </c>
      <c r="K164" s="183" t="str">
        <f t="shared" si="2"/>
        <v>G-Servicios Técnicos    - Otros</v>
      </c>
      <c r="L164" s="181">
        <v>5135959595</v>
      </c>
    </row>
    <row r="165" spans="1:12" hidden="1">
      <c r="A165" s="181">
        <v>5105210102</v>
      </c>
      <c r="B165" s="181" t="s">
        <v>2215</v>
      </c>
      <c r="C165" s="182" t="s">
        <v>2068</v>
      </c>
      <c r="D165" s="182" t="s">
        <v>376</v>
      </c>
      <c r="E165" s="182" t="s">
        <v>2216</v>
      </c>
      <c r="F165" s="182" t="s">
        <v>2217</v>
      </c>
      <c r="G165" s="181" t="s">
        <v>403</v>
      </c>
      <c r="H165" s="181" t="s">
        <v>2218</v>
      </c>
      <c r="I165" s="181" t="s">
        <v>403</v>
      </c>
      <c r="J165" s="181" t="s">
        <v>2219</v>
      </c>
      <c r="K165" s="183" t="str">
        <f t="shared" si="2"/>
        <v>I-Movilidad académica    - Viaticos al Exterior</v>
      </c>
      <c r="L165" s="181">
        <v>5105210102</v>
      </c>
    </row>
    <row r="166" spans="1:12" hidden="1">
      <c r="A166" s="181">
        <v>5105630104</v>
      </c>
      <c r="B166" s="181" t="s">
        <v>2220</v>
      </c>
      <c r="C166" s="182" t="s">
        <v>2068</v>
      </c>
      <c r="D166" s="182" t="s">
        <v>376</v>
      </c>
      <c r="E166" s="182" t="s">
        <v>2216</v>
      </c>
      <c r="F166" s="182" t="s">
        <v>2221</v>
      </c>
      <c r="G166" s="181" t="s">
        <v>403</v>
      </c>
      <c r="H166" s="181" t="s">
        <v>2222</v>
      </c>
      <c r="I166" s="181" t="s">
        <v>2075</v>
      </c>
      <c r="J166" s="181" t="s">
        <v>2219</v>
      </c>
      <c r="K166" s="183" t="str">
        <f t="shared" si="2"/>
        <v>I-Capacitación Egresados    - CAPACITACION EGRESADOS</v>
      </c>
      <c r="L166" s="181">
        <v>5105630104</v>
      </c>
    </row>
    <row r="167" spans="1:12" hidden="1">
      <c r="A167" s="181">
        <v>5155050102</v>
      </c>
      <c r="B167" s="181" t="s">
        <v>2223</v>
      </c>
      <c r="C167" s="182" t="s">
        <v>2068</v>
      </c>
      <c r="D167" s="182" t="s">
        <v>376</v>
      </c>
      <c r="E167" s="182" t="s">
        <v>2216</v>
      </c>
      <c r="F167" s="182" t="s">
        <v>2217</v>
      </c>
      <c r="G167" s="181" t="s">
        <v>403</v>
      </c>
      <c r="H167" s="181" t="s">
        <v>2218</v>
      </c>
      <c r="I167" s="181" t="s">
        <v>2075</v>
      </c>
      <c r="J167" s="181" t="s">
        <v>2219</v>
      </c>
      <c r="K167" s="183" t="str">
        <f t="shared" si="2"/>
        <v>I-Movilidad académica    - Alojamiento en el Exterior</v>
      </c>
      <c r="L167" s="181">
        <v>5155050102</v>
      </c>
    </row>
    <row r="168" spans="1:12" hidden="1">
      <c r="A168" s="181">
        <v>5155150102</v>
      </c>
      <c r="B168" s="181" t="s">
        <v>2224</v>
      </c>
      <c r="C168" s="182" t="s">
        <v>2068</v>
      </c>
      <c r="D168" s="182" t="s">
        <v>376</v>
      </c>
      <c r="E168" s="182" t="s">
        <v>2216</v>
      </c>
      <c r="F168" s="182" t="s">
        <v>2217</v>
      </c>
      <c r="G168" s="181" t="s">
        <v>403</v>
      </c>
      <c r="H168" s="181" t="s">
        <v>2218</v>
      </c>
      <c r="I168" s="181" t="s">
        <v>2075</v>
      </c>
      <c r="J168" s="181" t="s">
        <v>2219</v>
      </c>
      <c r="K168" s="183" t="str">
        <f t="shared" si="2"/>
        <v>I-Movilidad académica    - Pasajes Aereos para el Exterior</v>
      </c>
      <c r="L168" s="181">
        <v>5155150102</v>
      </c>
    </row>
    <row r="169" spans="1:12" hidden="1">
      <c r="A169" s="181">
        <v>5195100103</v>
      </c>
      <c r="B169" s="181" t="s">
        <v>2225</v>
      </c>
      <c r="C169" s="182" t="s">
        <v>2068</v>
      </c>
      <c r="D169" s="182" t="s">
        <v>376</v>
      </c>
      <c r="E169" s="182" t="s">
        <v>2216</v>
      </c>
      <c r="F169" s="182" t="s">
        <v>389</v>
      </c>
      <c r="G169" s="181" t="s">
        <v>403</v>
      </c>
      <c r="H169" s="181" t="s">
        <v>2226</v>
      </c>
      <c r="I169" s="181" t="s">
        <v>2075</v>
      </c>
      <c r="J169" s="181" t="s">
        <v>2219</v>
      </c>
      <c r="K169" s="183" t="str">
        <f t="shared" si="2"/>
        <v>I-Publicaciones     - Publicaciones</v>
      </c>
      <c r="L169" s="181">
        <v>5195100103</v>
      </c>
    </row>
    <row r="170" spans="1:12" hidden="1">
      <c r="A170" s="181">
        <v>5195100104</v>
      </c>
      <c r="B170" s="181" t="s">
        <v>2227</v>
      </c>
      <c r="C170" s="182" t="s">
        <v>2068</v>
      </c>
      <c r="D170" s="182" t="s">
        <v>376</v>
      </c>
      <c r="E170" s="182" t="s">
        <v>2216</v>
      </c>
      <c r="F170" s="182" t="s">
        <v>2228</v>
      </c>
      <c r="G170" s="181" t="s">
        <v>403</v>
      </c>
      <c r="H170" s="181" t="s">
        <v>2229</v>
      </c>
      <c r="I170" s="181" t="s">
        <v>2075</v>
      </c>
      <c r="J170" s="181" t="s">
        <v>2219</v>
      </c>
      <c r="K170" s="183" t="str">
        <f t="shared" si="2"/>
        <v>I-Material Bibliográfico - Suscripion Bases de Datos</v>
      </c>
      <c r="L170" s="181">
        <v>5195100104</v>
      </c>
    </row>
    <row r="171" spans="1:12" hidden="1">
      <c r="A171" s="181">
        <v>5195800101</v>
      </c>
      <c r="B171" s="181" t="s">
        <v>2230</v>
      </c>
      <c r="C171" s="182" t="s">
        <v>2068</v>
      </c>
      <c r="D171" s="182" t="s">
        <v>376</v>
      </c>
      <c r="E171" s="182" t="s">
        <v>2216</v>
      </c>
      <c r="F171" s="182" t="s">
        <v>2231</v>
      </c>
      <c r="G171" s="181" t="s">
        <v>403</v>
      </c>
      <c r="H171" s="181" t="s">
        <v>2232</v>
      </c>
      <c r="I171" s="181" t="s">
        <v>2075</v>
      </c>
      <c r="J171" s="181" t="s">
        <v>2219</v>
      </c>
      <c r="K171" s="183" t="str">
        <f t="shared" si="2"/>
        <v>I-Activos Menores    - Activos Menores (2) S.M.M.L.V</v>
      </c>
      <c r="L171" s="181">
        <v>5195800101</v>
      </c>
    </row>
    <row r="172" spans="1:12" hidden="1">
      <c r="A172" s="181">
        <v>5195959509</v>
      </c>
      <c r="B172" s="181" t="s">
        <v>2233</v>
      </c>
      <c r="C172" s="182" t="s">
        <v>2068</v>
      </c>
      <c r="D172" s="182" t="s">
        <v>376</v>
      </c>
      <c r="E172" s="182" t="s">
        <v>2216</v>
      </c>
      <c r="F172" s="182" t="s">
        <v>2234</v>
      </c>
      <c r="G172" s="181" t="s">
        <v>403</v>
      </c>
      <c r="H172" s="181" t="s">
        <v>2234</v>
      </c>
      <c r="I172" s="181" t="s">
        <v>2075</v>
      </c>
      <c r="J172" s="181" t="s">
        <v>2219</v>
      </c>
      <c r="K172" s="183" t="str">
        <f t="shared" si="2"/>
        <v>I-Bienestar Universitario - Elementos Deportivos</v>
      </c>
      <c r="L172" s="181">
        <v>5195959509</v>
      </c>
    </row>
    <row r="173" spans="1:12" hidden="1">
      <c r="A173" s="181">
        <v>5195959514</v>
      </c>
      <c r="B173" s="181" t="s">
        <v>2235</v>
      </c>
      <c r="C173" s="182" t="s">
        <v>2068</v>
      </c>
      <c r="D173" s="182" t="s">
        <v>376</v>
      </c>
      <c r="E173" s="182" t="s">
        <v>2216</v>
      </c>
      <c r="F173" s="182" t="s">
        <v>2234</v>
      </c>
      <c r="G173" s="181" t="s">
        <v>403</v>
      </c>
      <c r="H173" s="181" t="s">
        <v>2234</v>
      </c>
      <c r="I173" s="181" t="s">
        <v>2075</v>
      </c>
      <c r="J173" s="181" t="s">
        <v>2219</v>
      </c>
      <c r="K173" s="183" t="str">
        <f t="shared" si="2"/>
        <v>I-Bienestar Universitario - Vestuario y Uniformes</v>
      </c>
      <c r="L173" s="181">
        <v>5195959514</v>
      </c>
    </row>
    <row r="174" spans="1:12" hidden="1">
      <c r="A174" s="181">
        <v>5195959521</v>
      </c>
      <c r="B174" s="181" t="s">
        <v>2236</v>
      </c>
      <c r="C174" s="182" t="s">
        <v>2068</v>
      </c>
      <c r="D174" s="182" t="s">
        <v>376</v>
      </c>
      <c r="E174" s="182" t="s">
        <v>2216</v>
      </c>
      <c r="F174" s="181" t="s">
        <v>2237</v>
      </c>
      <c r="G174" s="181" t="s">
        <v>403</v>
      </c>
      <c r="H174" s="181" t="s">
        <v>2237</v>
      </c>
      <c r="I174" s="181" t="s">
        <v>2075</v>
      </c>
      <c r="J174" s="181" t="s">
        <v>2219</v>
      </c>
      <c r="K174" s="183" t="str">
        <f t="shared" si="2"/>
        <v>I-Bienes de arte y cultura - Obras De Arte Y Elementos De Museo</v>
      </c>
      <c r="L174" s="181">
        <v>5195959521</v>
      </c>
    </row>
    <row r="175" spans="1:12" hidden="1">
      <c r="A175" s="181">
        <v>5195959523</v>
      </c>
      <c r="B175" s="181" t="s">
        <v>2238</v>
      </c>
      <c r="C175" s="182" t="s">
        <v>2068</v>
      </c>
      <c r="D175" s="182" t="s">
        <v>376</v>
      </c>
      <c r="E175" s="182" t="s">
        <v>2239</v>
      </c>
      <c r="F175" s="182" t="s">
        <v>2240</v>
      </c>
      <c r="G175" s="181" t="s">
        <v>403</v>
      </c>
      <c r="H175" s="181" t="s">
        <v>2241</v>
      </c>
      <c r="I175" s="181" t="s">
        <v>2075</v>
      </c>
      <c r="J175" s="181" t="s">
        <v>2219</v>
      </c>
      <c r="K175" s="183" t="str">
        <f t="shared" si="2"/>
        <v>I-Equipos y elementos de laboratorio - Reactivos Y Elementos De Laboratorio</v>
      </c>
      <c r="L175" s="181">
        <v>5195959523</v>
      </c>
    </row>
    <row r="176" spans="1:12" hidden="1">
      <c r="A176" s="181">
        <v>5195959529</v>
      </c>
      <c r="B176" s="181" t="s">
        <v>2242</v>
      </c>
      <c r="C176" s="182" t="s">
        <v>2068</v>
      </c>
      <c r="D176" s="182" t="s">
        <v>376</v>
      </c>
      <c r="E176" s="182" t="s">
        <v>2239</v>
      </c>
      <c r="F176" s="182" t="s">
        <v>2243</v>
      </c>
      <c r="G176" s="181" t="s">
        <v>403</v>
      </c>
      <c r="H176" s="181" t="s">
        <v>2244</v>
      </c>
      <c r="I176" s="181" t="s">
        <v>2075</v>
      </c>
      <c r="J176" s="181" t="s">
        <v>2219</v>
      </c>
      <c r="K176" s="183" t="str">
        <f t="shared" si="2"/>
        <v>I-Programas de Computador   - Programas para Computador</v>
      </c>
      <c r="L176" s="181">
        <v>5195959529</v>
      </c>
    </row>
    <row r="177" spans="1:12" hidden="1">
      <c r="A177" s="187">
        <v>1504050101</v>
      </c>
      <c r="B177" s="187" t="s">
        <v>2245</v>
      </c>
      <c r="C177" s="188" t="s">
        <v>2068</v>
      </c>
      <c r="D177" s="188" t="s">
        <v>376</v>
      </c>
      <c r="E177" s="188" t="s">
        <v>2246</v>
      </c>
      <c r="F177" s="188" t="s">
        <v>2247</v>
      </c>
      <c r="G177" s="188" t="s">
        <v>2248</v>
      </c>
      <c r="H177" s="188" t="s">
        <v>2077</v>
      </c>
      <c r="I177" s="187" t="s">
        <v>2075</v>
      </c>
      <c r="J177" s="187" t="s">
        <v>2219</v>
      </c>
      <c r="K177" s="183" t="str">
        <f t="shared" si="2"/>
        <v>I-Terrenos - Urbanos</v>
      </c>
      <c r="L177" s="187">
        <v>1504050101</v>
      </c>
    </row>
    <row r="178" spans="1:12" hidden="1">
      <c r="A178" s="187">
        <v>1504100101</v>
      </c>
      <c r="B178" s="187" t="s">
        <v>2249</v>
      </c>
      <c r="C178" s="188" t="s">
        <v>2068</v>
      </c>
      <c r="D178" s="188" t="s">
        <v>376</v>
      </c>
      <c r="E178" s="188" t="s">
        <v>2246</v>
      </c>
      <c r="F178" s="188" t="s">
        <v>2247</v>
      </c>
      <c r="G178" s="188" t="s">
        <v>2248</v>
      </c>
      <c r="H178" s="188" t="s">
        <v>2077</v>
      </c>
      <c r="I178" s="187" t="s">
        <v>2075</v>
      </c>
      <c r="J178" s="187" t="s">
        <v>2219</v>
      </c>
      <c r="K178" s="183" t="str">
        <f t="shared" si="2"/>
        <v>I-Terrenos - Rurales</v>
      </c>
      <c r="L178" s="187">
        <v>1504100101</v>
      </c>
    </row>
    <row r="179" spans="1:12" hidden="1">
      <c r="A179" s="187">
        <v>1508050101</v>
      </c>
      <c r="B179" s="187" t="s">
        <v>2247</v>
      </c>
      <c r="C179" s="188" t="s">
        <v>2068</v>
      </c>
      <c r="D179" s="188" t="s">
        <v>376</v>
      </c>
      <c r="E179" s="188" t="s">
        <v>2246</v>
      </c>
      <c r="F179" s="188" t="s">
        <v>2247</v>
      </c>
      <c r="G179" s="188" t="s">
        <v>2248</v>
      </c>
      <c r="H179" s="187" t="s">
        <v>2250</v>
      </c>
      <c r="I179" s="187" t="s">
        <v>2075</v>
      </c>
      <c r="J179" s="187" t="s">
        <v>2219</v>
      </c>
      <c r="K179" s="183" t="str">
        <f t="shared" si="2"/>
        <v>I-Construcciones y Edificaciones   - Construcciones y Edificaciones</v>
      </c>
      <c r="L179" s="187">
        <v>1508050101</v>
      </c>
    </row>
    <row r="180" spans="1:12" hidden="1">
      <c r="A180" s="187">
        <v>1516050101</v>
      </c>
      <c r="B180" s="187" t="s">
        <v>2079</v>
      </c>
      <c r="C180" s="188" t="s">
        <v>2068</v>
      </c>
      <c r="D180" s="188" t="s">
        <v>376</v>
      </c>
      <c r="E180" s="188" t="s">
        <v>2246</v>
      </c>
      <c r="F180" s="188" t="s">
        <v>2247</v>
      </c>
      <c r="G180" s="188" t="s">
        <v>2248</v>
      </c>
      <c r="H180" s="187" t="s">
        <v>2250</v>
      </c>
      <c r="I180" s="187" t="s">
        <v>2075</v>
      </c>
      <c r="J180" s="187" t="s">
        <v>2219</v>
      </c>
      <c r="K180" s="183" t="str">
        <f t="shared" si="2"/>
        <v>I-Construcciones y Edificaciones   - Edificios</v>
      </c>
      <c r="L180" s="187">
        <v>1516050101</v>
      </c>
    </row>
    <row r="181" spans="1:12" hidden="1">
      <c r="A181" s="187">
        <v>1516100101</v>
      </c>
      <c r="B181" s="187" t="s">
        <v>2251</v>
      </c>
      <c r="C181" s="188" t="s">
        <v>2068</v>
      </c>
      <c r="D181" s="188" t="s">
        <v>376</v>
      </c>
      <c r="E181" s="188" t="s">
        <v>2246</v>
      </c>
      <c r="F181" s="188" t="s">
        <v>2247</v>
      </c>
      <c r="G181" s="188" t="s">
        <v>2248</v>
      </c>
      <c r="H181" s="187" t="s">
        <v>2250</v>
      </c>
      <c r="I181" s="187" t="s">
        <v>2075</v>
      </c>
      <c r="J181" s="187" t="s">
        <v>2219</v>
      </c>
      <c r="K181" s="183" t="str">
        <f t="shared" si="2"/>
        <v>I-Construcciones y Edificaciones   - Oficinas</v>
      </c>
      <c r="L181" s="187">
        <v>1516100101</v>
      </c>
    </row>
    <row r="182" spans="1:12" hidden="1">
      <c r="A182" s="187">
        <v>1516150101</v>
      </c>
      <c r="B182" s="187" t="s">
        <v>2252</v>
      </c>
      <c r="C182" s="188" t="s">
        <v>2068</v>
      </c>
      <c r="D182" s="188" t="s">
        <v>376</v>
      </c>
      <c r="E182" s="188" t="s">
        <v>2246</v>
      </c>
      <c r="F182" s="188" t="s">
        <v>2247</v>
      </c>
      <c r="G182" s="188" t="s">
        <v>2248</v>
      </c>
      <c r="H182" s="187" t="s">
        <v>2250</v>
      </c>
      <c r="I182" s="187" t="s">
        <v>2075</v>
      </c>
      <c r="J182" s="187" t="s">
        <v>2219</v>
      </c>
      <c r="K182" s="183" t="str">
        <f t="shared" si="2"/>
        <v>I-Construcciones y Edificaciones   - Colegios y Escuelas</v>
      </c>
      <c r="L182" s="187">
        <v>1516150101</v>
      </c>
    </row>
    <row r="183" spans="1:12" hidden="1">
      <c r="A183" s="187">
        <v>1520050101</v>
      </c>
      <c r="B183" s="187" t="s">
        <v>2253</v>
      </c>
      <c r="C183" s="188" t="s">
        <v>2068</v>
      </c>
      <c r="D183" s="188" t="s">
        <v>376</v>
      </c>
      <c r="E183" s="188" t="s">
        <v>2239</v>
      </c>
      <c r="F183" s="188" t="s">
        <v>2240</v>
      </c>
      <c r="G183" s="188" t="s">
        <v>2248</v>
      </c>
      <c r="H183" s="187" t="s">
        <v>2254</v>
      </c>
      <c r="I183" s="187" t="s">
        <v>2075</v>
      </c>
      <c r="J183" s="187" t="s">
        <v>2219</v>
      </c>
      <c r="K183" s="183" t="str">
        <f t="shared" si="2"/>
        <v>I-Maquinaria y equipo   - Maquinaria y Equipo</v>
      </c>
      <c r="L183" s="187">
        <v>1520050101</v>
      </c>
    </row>
    <row r="184" spans="1:12" hidden="1">
      <c r="A184" s="187">
        <v>1520050102</v>
      </c>
      <c r="B184" s="187" t="s">
        <v>2255</v>
      </c>
      <c r="C184" s="188" t="s">
        <v>2068</v>
      </c>
      <c r="D184" s="188" t="s">
        <v>376</v>
      </c>
      <c r="E184" s="188" t="s">
        <v>2239</v>
      </c>
      <c r="F184" s="188" t="s">
        <v>2240</v>
      </c>
      <c r="G184" s="188" t="s">
        <v>2248</v>
      </c>
      <c r="H184" s="187" t="s">
        <v>2254</v>
      </c>
      <c r="I184" s="187" t="s">
        <v>2075</v>
      </c>
      <c r="J184" s="187" t="s">
        <v>2219</v>
      </c>
      <c r="K184" s="183" t="str">
        <f t="shared" si="2"/>
        <v>I-Maquinaria y equipo   - Equipo de construcción</v>
      </c>
      <c r="L184" s="187">
        <v>1520050102</v>
      </c>
    </row>
    <row r="185" spans="1:12" hidden="1">
      <c r="A185" s="187">
        <v>1520050103</v>
      </c>
      <c r="B185" s="187" t="s">
        <v>2256</v>
      </c>
      <c r="C185" s="188" t="s">
        <v>2068</v>
      </c>
      <c r="D185" s="188" t="s">
        <v>376</v>
      </c>
      <c r="E185" s="188" t="s">
        <v>2239</v>
      </c>
      <c r="F185" s="188" t="s">
        <v>2240</v>
      </c>
      <c r="G185" s="188" t="s">
        <v>2248</v>
      </c>
      <c r="H185" s="187" t="s">
        <v>2254</v>
      </c>
      <c r="I185" s="187" t="s">
        <v>2075</v>
      </c>
      <c r="J185" s="187" t="s">
        <v>2219</v>
      </c>
      <c r="K185" s="183" t="str">
        <f t="shared" si="2"/>
        <v>I-Maquinaria y equipo   - Equipo Agropecuario de Silvicultura Avicultura y Pesca</v>
      </c>
      <c r="L185" s="187">
        <v>1520050103</v>
      </c>
    </row>
    <row r="186" spans="1:12" hidden="1">
      <c r="A186" s="187">
        <v>1520050104</v>
      </c>
      <c r="B186" s="187" t="s">
        <v>2257</v>
      </c>
      <c r="C186" s="188" t="s">
        <v>2068</v>
      </c>
      <c r="D186" s="188" t="s">
        <v>376</v>
      </c>
      <c r="E186" s="188" t="s">
        <v>2239</v>
      </c>
      <c r="F186" s="188" t="s">
        <v>2240</v>
      </c>
      <c r="G186" s="188" t="s">
        <v>2248</v>
      </c>
      <c r="H186" s="187" t="s">
        <v>2254</v>
      </c>
      <c r="I186" s="187" t="s">
        <v>2075</v>
      </c>
      <c r="J186" s="187" t="s">
        <v>2219</v>
      </c>
      <c r="K186" s="183" t="str">
        <f t="shared" si="2"/>
        <v>I-Maquinaria y equipo   - Equipo de Enseñanza</v>
      </c>
      <c r="L186" s="187">
        <v>1520050104</v>
      </c>
    </row>
    <row r="187" spans="1:12" hidden="1">
      <c r="A187" s="187">
        <v>1520050105</v>
      </c>
      <c r="B187" s="187" t="s">
        <v>2258</v>
      </c>
      <c r="C187" s="188" t="s">
        <v>2068</v>
      </c>
      <c r="D187" s="188" t="s">
        <v>376</v>
      </c>
      <c r="E187" s="188" t="s">
        <v>2239</v>
      </c>
      <c r="F187" s="188" t="s">
        <v>2240</v>
      </c>
      <c r="G187" s="188" t="s">
        <v>2248</v>
      </c>
      <c r="H187" s="187" t="s">
        <v>2254</v>
      </c>
      <c r="I187" s="187" t="s">
        <v>2075</v>
      </c>
      <c r="J187" s="187" t="s">
        <v>2219</v>
      </c>
      <c r="K187" s="183" t="str">
        <f t="shared" si="2"/>
        <v>I-Maquinaria y equipo   - Herramientas y Accesorios</v>
      </c>
      <c r="L187" s="187">
        <v>1520050105</v>
      </c>
    </row>
    <row r="188" spans="1:12" hidden="1">
      <c r="A188" s="187">
        <v>1520050106</v>
      </c>
      <c r="B188" s="187" t="s">
        <v>2259</v>
      </c>
      <c r="C188" s="188" t="s">
        <v>2068</v>
      </c>
      <c r="D188" s="188" t="s">
        <v>376</v>
      </c>
      <c r="E188" s="188" t="s">
        <v>2239</v>
      </c>
      <c r="F188" s="188" t="s">
        <v>2240</v>
      </c>
      <c r="G188" s="188" t="s">
        <v>2248</v>
      </c>
      <c r="H188" s="187" t="s">
        <v>2254</v>
      </c>
      <c r="I188" s="187" t="s">
        <v>2075</v>
      </c>
      <c r="J188" s="187" t="s">
        <v>2219</v>
      </c>
      <c r="K188" s="183" t="str">
        <f t="shared" si="2"/>
        <v>I-Maquinaria y equipo   - Equipo de Ayuda Audiovisual</v>
      </c>
      <c r="L188" s="187">
        <v>1520050106</v>
      </c>
    </row>
    <row r="189" spans="1:12" hidden="1">
      <c r="A189" s="187">
        <v>1520050107</v>
      </c>
      <c r="B189" s="187" t="s">
        <v>2260</v>
      </c>
      <c r="C189" s="188" t="s">
        <v>2068</v>
      </c>
      <c r="D189" s="188" t="s">
        <v>376</v>
      </c>
      <c r="E189" s="188" t="s">
        <v>2239</v>
      </c>
      <c r="F189" s="188" t="s">
        <v>2240</v>
      </c>
      <c r="G189" s="188" t="s">
        <v>2248</v>
      </c>
      <c r="H189" s="187" t="s">
        <v>2254</v>
      </c>
      <c r="I189" s="187" t="s">
        <v>2075</v>
      </c>
      <c r="J189" s="187" t="s">
        <v>2219</v>
      </c>
      <c r="K189" s="183" t="str">
        <f t="shared" si="2"/>
        <v>I-Maquinaria y equipo   - Equipo de Aseo</v>
      </c>
      <c r="L189" s="187">
        <v>1520050107</v>
      </c>
    </row>
    <row r="190" spans="1:12" hidden="1">
      <c r="A190" s="187">
        <v>1520050108</v>
      </c>
      <c r="B190" s="187" t="s">
        <v>2261</v>
      </c>
      <c r="C190" s="188" t="s">
        <v>2068</v>
      </c>
      <c r="D190" s="188" t="s">
        <v>376</v>
      </c>
      <c r="E190" s="188" t="s">
        <v>2239</v>
      </c>
      <c r="F190" s="188" t="s">
        <v>2240</v>
      </c>
      <c r="G190" s="188" t="s">
        <v>2248</v>
      </c>
      <c r="H190" s="187" t="s">
        <v>2254</v>
      </c>
      <c r="I190" s="187" t="s">
        <v>2075</v>
      </c>
      <c r="J190" s="187" t="s">
        <v>2219</v>
      </c>
      <c r="K190" s="183" t="str">
        <f t="shared" si="2"/>
        <v>I-Maquinaria y equipo   - Equipo de Seguridad y Rescate</v>
      </c>
      <c r="L190" s="187">
        <v>1520050108</v>
      </c>
    </row>
    <row r="191" spans="1:12" hidden="1">
      <c r="A191" s="187">
        <v>1524050101</v>
      </c>
      <c r="B191" s="187" t="s">
        <v>2131</v>
      </c>
      <c r="C191" s="188" t="s">
        <v>2068</v>
      </c>
      <c r="D191" s="188" t="s">
        <v>376</v>
      </c>
      <c r="E191" s="188" t="s">
        <v>2239</v>
      </c>
      <c r="F191" s="188" t="s">
        <v>2231</v>
      </c>
      <c r="G191" s="188" t="s">
        <v>2248</v>
      </c>
      <c r="H191" s="187" t="s">
        <v>2262</v>
      </c>
      <c r="I191" s="187" t="s">
        <v>2075</v>
      </c>
      <c r="J191" s="187" t="s">
        <v>2219</v>
      </c>
      <c r="K191" s="183" t="str">
        <f t="shared" si="2"/>
        <v>I-Muebles y equipo de oficina - Muebles y Enseres</v>
      </c>
      <c r="L191" s="187">
        <v>1524050101</v>
      </c>
    </row>
    <row r="192" spans="1:12" hidden="1">
      <c r="A192" s="187">
        <v>1524100101</v>
      </c>
      <c r="B192" s="187" t="s">
        <v>2263</v>
      </c>
      <c r="C192" s="188" t="s">
        <v>2068</v>
      </c>
      <c r="D192" s="188" t="s">
        <v>376</v>
      </c>
      <c r="E192" s="188" t="s">
        <v>2239</v>
      </c>
      <c r="F192" s="188" t="s">
        <v>2231</v>
      </c>
      <c r="G192" s="188" t="s">
        <v>2248</v>
      </c>
      <c r="H192" s="187" t="s">
        <v>2262</v>
      </c>
      <c r="I192" s="187" t="s">
        <v>2075</v>
      </c>
      <c r="J192" s="187" t="s">
        <v>2219</v>
      </c>
      <c r="K192" s="183" t="str">
        <f t="shared" si="2"/>
        <v>I-Muebles y equipo de oficina - Equipos</v>
      </c>
      <c r="L192" s="187">
        <v>1524100101</v>
      </c>
    </row>
    <row r="193" spans="1:12" hidden="1">
      <c r="A193" s="187">
        <v>1524959595</v>
      </c>
      <c r="B193" s="187" t="s">
        <v>2083</v>
      </c>
      <c r="C193" s="188" t="s">
        <v>2068</v>
      </c>
      <c r="D193" s="188" t="s">
        <v>376</v>
      </c>
      <c r="E193" s="188" t="s">
        <v>2239</v>
      </c>
      <c r="F193" s="188" t="s">
        <v>2231</v>
      </c>
      <c r="G193" s="188" t="s">
        <v>2248</v>
      </c>
      <c r="H193" s="187" t="s">
        <v>2262</v>
      </c>
      <c r="I193" s="187" t="s">
        <v>2075</v>
      </c>
      <c r="J193" s="187" t="s">
        <v>2219</v>
      </c>
      <c r="K193" s="183" t="str">
        <f t="shared" si="2"/>
        <v>I-Muebles y equipo de oficina - Otros</v>
      </c>
      <c r="L193" s="187">
        <v>1524959595</v>
      </c>
    </row>
    <row r="194" spans="1:12" hidden="1">
      <c r="A194" s="187">
        <v>1528050101</v>
      </c>
      <c r="B194" s="187" t="s">
        <v>2264</v>
      </c>
      <c r="C194" s="188" t="s">
        <v>2068</v>
      </c>
      <c r="D194" s="188" t="s">
        <v>376</v>
      </c>
      <c r="E194" s="188" t="s">
        <v>2239</v>
      </c>
      <c r="F194" s="188" t="s">
        <v>2243</v>
      </c>
      <c r="G194" s="188" t="s">
        <v>2248</v>
      </c>
      <c r="H194" s="187" t="s">
        <v>2265</v>
      </c>
      <c r="I194" s="187" t="s">
        <v>2075</v>
      </c>
      <c r="J194" s="187" t="s">
        <v>2219</v>
      </c>
      <c r="K194" s="183" t="str">
        <f t="shared" si="2"/>
        <v>I-Equipo de computo   - Equipos Por Procesamiento de Datos</v>
      </c>
      <c r="L194" s="187">
        <v>1528050101</v>
      </c>
    </row>
    <row r="195" spans="1:12" hidden="1">
      <c r="A195" s="187">
        <v>1528100101</v>
      </c>
      <c r="B195" s="187" t="s">
        <v>2266</v>
      </c>
      <c r="C195" s="188" t="s">
        <v>2068</v>
      </c>
      <c r="D195" s="188" t="s">
        <v>376</v>
      </c>
      <c r="E195" s="188" t="s">
        <v>2239</v>
      </c>
      <c r="F195" s="188" t="s">
        <v>2243</v>
      </c>
      <c r="G195" s="188" t="s">
        <v>2248</v>
      </c>
      <c r="H195" s="187" t="s">
        <v>2267</v>
      </c>
      <c r="I195" s="187" t="s">
        <v>2075</v>
      </c>
      <c r="J195" s="187" t="s">
        <v>2219</v>
      </c>
      <c r="K195" s="183" t="str">
        <f t="shared" ref="K195:K229" si="3">CONCATENATE(J195,H195," - ", B195)</f>
        <v>I-Equipo de telecomunicaciones   - Equipo de Telecomunicaciones</v>
      </c>
      <c r="L195" s="187">
        <v>1528100101</v>
      </c>
    </row>
    <row r="196" spans="1:12" hidden="1">
      <c r="A196" s="187">
        <v>1528150101</v>
      </c>
      <c r="B196" s="187" t="s">
        <v>2133</v>
      </c>
      <c r="C196" s="188" t="s">
        <v>2068</v>
      </c>
      <c r="D196" s="188" t="s">
        <v>376</v>
      </c>
      <c r="E196" s="188" t="s">
        <v>2239</v>
      </c>
      <c r="F196" s="188" t="s">
        <v>2243</v>
      </c>
      <c r="G196" s="188" t="s">
        <v>2248</v>
      </c>
      <c r="H196" s="187" t="s">
        <v>2267</v>
      </c>
      <c r="I196" s="187" t="s">
        <v>2075</v>
      </c>
      <c r="J196" s="187" t="s">
        <v>2219</v>
      </c>
      <c r="K196" s="183" t="str">
        <f t="shared" si="3"/>
        <v>I-Equipo de telecomunicaciones   - Equipos de Radio</v>
      </c>
      <c r="L196" s="187">
        <v>1528150101</v>
      </c>
    </row>
    <row r="197" spans="1:12" hidden="1">
      <c r="A197" s="187">
        <v>1528250101</v>
      </c>
      <c r="B197" s="187" t="s">
        <v>2268</v>
      </c>
      <c r="C197" s="188" t="s">
        <v>2068</v>
      </c>
      <c r="D197" s="188" t="s">
        <v>376</v>
      </c>
      <c r="E197" s="188" t="s">
        <v>2239</v>
      </c>
      <c r="F197" s="188" t="s">
        <v>2243</v>
      </c>
      <c r="G197" s="188" t="s">
        <v>2248</v>
      </c>
      <c r="H197" s="187" t="s">
        <v>2267</v>
      </c>
      <c r="I197" s="187" t="s">
        <v>2075</v>
      </c>
      <c r="J197" s="187" t="s">
        <v>2219</v>
      </c>
      <c r="K197" s="183" t="str">
        <f t="shared" si="3"/>
        <v>I-Equipo de telecomunicaciones   - Líneas Telefónicas</v>
      </c>
      <c r="L197" s="187">
        <v>1528250101</v>
      </c>
    </row>
    <row r="198" spans="1:12" hidden="1">
      <c r="A198" s="187">
        <v>1528959595</v>
      </c>
      <c r="B198" s="187" t="s">
        <v>2083</v>
      </c>
      <c r="C198" s="188" t="s">
        <v>2068</v>
      </c>
      <c r="D198" s="188" t="s">
        <v>376</v>
      </c>
      <c r="E198" s="188" t="s">
        <v>2239</v>
      </c>
      <c r="F198" s="188" t="s">
        <v>2243</v>
      </c>
      <c r="G198" s="188" t="s">
        <v>2248</v>
      </c>
      <c r="H198" s="187" t="s">
        <v>2267</v>
      </c>
      <c r="I198" s="187" t="s">
        <v>2075</v>
      </c>
      <c r="J198" s="187" t="s">
        <v>2219</v>
      </c>
      <c r="K198" s="183" t="str">
        <f t="shared" si="3"/>
        <v>I-Equipo de telecomunicaciones   - Otros</v>
      </c>
      <c r="L198" s="187">
        <v>1528959595</v>
      </c>
    </row>
    <row r="199" spans="1:12" hidden="1">
      <c r="A199" s="187">
        <v>1532050101</v>
      </c>
      <c r="B199" s="187" t="s">
        <v>2269</v>
      </c>
      <c r="C199" s="188" t="s">
        <v>2068</v>
      </c>
      <c r="D199" s="188" t="s">
        <v>376</v>
      </c>
      <c r="E199" s="188" t="s">
        <v>2239</v>
      </c>
      <c r="F199" s="188" t="s">
        <v>2240</v>
      </c>
      <c r="G199" s="188" t="s">
        <v>2248</v>
      </c>
      <c r="H199" s="187" t="s">
        <v>2241</v>
      </c>
      <c r="I199" s="187" t="s">
        <v>2075</v>
      </c>
      <c r="J199" s="187" t="s">
        <v>2219</v>
      </c>
      <c r="K199" s="183" t="str">
        <f t="shared" si="3"/>
        <v>I-Equipos y elementos de laboratorio - Médico</v>
      </c>
      <c r="L199" s="187">
        <v>1532050101</v>
      </c>
    </row>
    <row r="200" spans="1:12" hidden="1">
      <c r="A200" s="187">
        <v>1532100101</v>
      </c>
      <c r="B200" s="187" t="s">
        <v>2270</v>
      </c>
      <c r="C200" s="188" t="s">
        <v>2068</v>
      </c>
      <c r="D200" s="188" t="s">
        <v>376</v>
      </c>
      <c r="E200" s="188" t="s">
        <v>2239</v>
      </c>
      <c r="F200" s="188" t="s">
        <v>2240</v>
      </c>
      <c r="G200" s="188" t="s">
        <v>2248</v>
      </c>
      <c r="H200" s="187" t="s">
        <v>2241</v>
      </c>
      <c r="I200" s="187" t="s">
        <v>2075</v>
      </c>
      <c r="J200" s="187" t="s">
        <v>2219</v>
      </c>
      <c r="K200" s="183" t="str">
        <f t="shared" si="3"/>
        <v>I-Equipos y elementos de laboratorio - Odontològico</v>
      </c>
      <c r="L200" s="187">
        <v>1532100101</v>
      </c>
    </row>
    <row r="201" spans="1:12" hidden="1">
      <c r="A201" s="187">
        <v>1532150101</v>
      </c>
      <c r="B201" s="187" t="s">
        <v>2090</v>
      </c>
      <c r="C201" s="188" t="s">
        <v>2068</v>
      </c>
      <c r="D201" s="188" t="s">
        <v>376</v>
      </c>
      <c r="E201" s="188" t="s">
        <v>2239</v>
      </c>
      <c r="F201" s="188" t="s">
        <v>2240</v>
      </c>
      <c r="G201" s="188" t="s">
        <v>2248</v>
      </c>
      <c r="H201" s="187" t="s">
        <v>2241</v>
      </c>
      <c r="I201" s="187" t="s">
        <v>2075</v>
      </c>
      <c r="J201" s="187" t="s">
        <v>2219</v>
      </c>
      <c r="K201" s="183" t="str">
        <f t="shared" si="3"/>
        <v>I-Equipos y elementos de laboratorio - Laboratorio</v>
      </c>
      <c r="L201" s="187">
        <v>1532150101</v>
      </c>
    </row>
    <row r="202" spans="1:12" hidden="1">
      <c r="A202" s="187">
        <v>1532200101</v>
      </c>
      <c r="B202" s="187" t="s">
        <v>2091</v>
      </c>
      <c r="C202" s="188" t="s">
        <v>2068</v>
      </c>
      <c r="D202" s="188" t="s">
        <v>376</v>
      </c>
      <c r="E202" s="188" t="s">
        <v>2239</v>
      </c>
      <c r="F202" s="188" t="s">
        <v>2240</v>
      </c>
      <c r="G202" s="188" t="s">
        <v>2248</v>
      </c>
      <c r="H202" s="187" t="s">
        <v>2241</v>
      </c>
      <c r="I202" s="187" t="s">
        <v>2075</v>
      </c>
      <c r="J202" s="187" t="s">
        <v>2219</v>
      </c>
      <c r="K202" s="183" t="str">
        <f t="shared" si="3"/>
        <v>I-Equipos y elementos de laboratorio - Instrumental</v>
      </c>
      <c r="L202" s="187">
        <v>1532200101</v>
      </c>
    </row>
    <row r="203" spans="1:12" hidden="1">
      <c r="A203" s="187">
        <v>1532959595</v>
      </c>
      <c r="B203" s="187" t="s">
        <v>2083</v>
      </c>
      <c r="C203" s="188" t="s">
        <v>2068</v>
      </c>
      <c r="D203" s="188" t="s">
        <v>376</v>
      </c>
      <c r="E203" s="188" t="s">
        <v>2239</v>
      </c>
      <c r="F203" s="188" t="s">
        <v>2240</v>
      </c>
      <c r="G203" s="188" t="s">
        <v>2248</v>
      </c>
      <c r="H203" s="187" t="s">
        <v>2241</v>
      </c>
      <c r="I203" s="187" t="s">
        <v>2075</v>
      </c>
      <c r="J203" s="187" t="s">
        <v>2219</v>
      </c>
      <c r="K203" s="183" t="str">
        <f t="shared" si="3"/>
        <v>I-Equipos y elementos de laboratorio - Otros</v>
      </c>
      <c r="L203" s="187">
        <v>1532959595</v>
      </c>
    </row>
    <row r="204" spans="1:12" hidden="1">
      <c r="A204" s="187">
        <v>1540050101</v>
      </c>
      <c r="B204" s="187" t="s">
        <v>2092</v>
      </c>
      <c r="C204" s="188" t="s">
        <v>2068</v>
      </c>
      <c r="D204" s="188" t="s">
        <v>376</v>
      </c>
      <c r="E204" s="188" t="s">
        <v>2239</v>
      </c>
      <c r="F204" s="188" t="s">
        <v>2271</v>
      </c>
      <c r="G204" s="188" t="s">
        <v>2248</v>
      </c>
      <c r="H204" s="187" t="s">
        <v>2272</v>
      </c>
      <c r="I204" s="187" t="s">
        <v>2075</v>
      </c>
      <c r="J204" s="187" t="s">
        <v>2219</v>
      </c>
      <c r="K204" s="183" t="str">
        <f t="shared" si="3"/>
        <v>I-Vehículos     - Autos Camionetas y Camperos</v>
      </c>
      <c r="L204" s="187">
        <v>1540050101</v>
      </c>
    </row>
    <row r="205" spans="1:12" hidden="1">
      <c r="A205" s="187">
        <v>1556050101</v>
      </c>
      <c r="B205" s="187" t="s">
        <v>2273</v>
      </c>
      <c r="C205" s="188" t="s">
        <v>2068</v>
      </c>
      <c r="D205" s="188" t="s">
        <v>376</v>
      </c>
      <c r="E205" s="188" t="s">
        <v>2239</v>
      </c>
      <c r="F205" s="188" t="s">
        <v>2247</v>
      </c>
      <c r="G205" s="188" t="s">
        <v>2248</v>
      </c>
      <c r="H205" s="187" t="s">
        <v>2274</v>
      </c>
      <c r="I205" s="187" t="s">
        <v>2075</v>
      </c>
      <c r="J205" s="187" t="s">
        <v>2219</v>
      </c>
      <c r="K205" s="183" t="str">
        <f t="shared" si="3"/>
        <v>I-Acueducto, planta y redes  - Instalaciones para Agua y Energia</v>
      </c>
      <c r="L205" s="187">
        <v>1556050101</v>
      </c>
    </row>
    <row r="206" spans="1:12" hidden="1">
      <c r="A206" s="187">
        <v>1556100101</v>
      </c>
      <c r="B206" s="187" t="s">
        <v>2094</v>
      </c>
      <c r="C206" s="188" t="s">
        <v>2068</v>
      </c>
      <c r="D206" s="188" t="s">
        <v>376</v>
      </c>
      <c r="E206" s="188" t="s">
        <v>2239</v>
      </c>
      <c r="F206" s="188" t="s">
        <v>2247</v>
      </c>
      <c r="G206" s="188" t="s">
        <v>2248</v>
      </c>
      <c r="H206" s="187" t="s">
        <v>2274</v>
      </c>
      <c r="I206" s="187" t="s">
        <v>2075</v>
      </c>
      <c r="J206" s="187" t="s">
        <v>2219</v>
      </c>
      <c r="K206" s="183" t="str">
        <f t="shared" si="3"/>
        <v>I-Acueducto, planta y redes  - Acueducto, Acequias y Canalizaciones</v>
      </c>
      <c r="L206" s="187">
        <v>1556100101</v>
      </c>
    </row>
    <row r="207" spans="1:12" hidden="1">
      <c r="A207" s="187">
        <v>1556150101</v>
      </c>
      <c r="B207" s="187" t="s">
        <v>2275</v>
      </c>
      <c r="C207" s="188" t="s">
        <v>2068</v>
      </c>
      <c r="D207" s="188" t="s">
        <v>376</v>
      </c>
      <c r="E207" s="188" t="s">
        <v>2239</v>
      </c>
      <c r="F207" s="188" t="s">
        <v>2247</v>
      </c>
      <c r="G207" s="188" t="s">
        <v>2248</v>
      </c>
      <c r="H207" s="187" t="s">
        <v>2274</v>
      </c>
      <c r="I207" s="187" t="s">
        <v>2075</v>
      </c>
      <c r="J207" s="187" t="s">
        <v>2219</v>
      </c>
      <c r="K207" s="183" t="str">
        <f t="shared" si="3"/>
        <v>I-Acueducto, planta y redes  - Plantas de Generacion Hidraulica</v>
      </c>
      <c r="L207" s="187">
        <v>1556150101</v>
      </c>
    </row>
    <row r="208" spans="1:12" hidden="1">
      <c r="A208" s="187">
        <v>1556280101</v>
      </c>
      <c r="B208" s="187" t="s">
        <v>2276</v>
      </c>
      <c r="C208" s="188" t="s">
        <v>2068</v>
      </c>
      <c r="D208" s="188" t="s">
        <v>376</v>
      </c>
      <c r="E208" s="188" t="s">
        <v>2239</v>
      </c>
      <c r="F208" s="188" t="s">
        <v>2247</v>
      </c>
      <c r="G208" s="188" t="s">
        <v>2248</v>
      </c>
      <c r="H208" s="187" t="s">
        <v>2274</v>
      </c>
      <c r="I208" s="187" t="s">
        <v>2075</v>
      </c>
      <c r="J208" s="187" t="s">
        <v>2219</v>
      </c>
      <c r="K208" s="183" t="str">
        <f t="shared" si="3"/>
        <v>I-Acueducto, planta y redes  - Plantas de Generacion Diesel, Gasolina</v>
      </c>
      <c r="L208" s="187">
        <v>1556280101</v>
      </c>
    </row>
    <row r="209" spans="1:12" hidden="1">
      <c r="A209" s="187">
        <v>1556300101</v>
      </c>
      <c r="B209" s="187" t="s">
        <v>2277</v>
      </c>
      <c r="C209" s="188" t="s">
        <v>2068</v>
      </c>
      <c r="D209" s="188" t="s">
        <v>376</v>
      </c>
      <c r="E209" s="188" t="s">
        <v>2239</v>
      </c>
      <c r="F209" s="188" t="s">
        <v>2243</v>
      </c>
      <c r="G209" s="188" t="s">
        <v>2248</v>
      </c>
      <c r="H209" s="187" t="s">
        <v>2278</v>
      </c>
      <c r="I209" s="187" t="s">
        <v>2075</v>
      </c>
      <c r="J209" s="187" t="s">
        <v>2219</v>
      </c>
      <c r="K209" s="183" t="str">
        <f t="shared" si="3"/>
        <v>I-Plantas y redes de comunicaci´pn - Plantas de Telecomunicacion</v>
      </c>
      <c r="L209" s="187">
        <v>1556300101</v>
      </c>
    </row>
    <row r="210" spans="1:12" hidden="1">
      <c r="A210" s="187">
        <v>1556500101</v>
      </c>
      <c r="B210" s="187" t="s">
        <v>2279</v>
      </c>
      <c r="C210" s="188" t="s">
        <v>2068</v>
      </c>
      <c r="D210" s="188" t="s">
        <v>376</v>
      </c>
      <c r="E210" s="188" t="s">
        <v>2239</v>
      </c>
      <c r="F210" s="188" t="s">
        <v>2243</v>
      </c>
      <c r="G210" s="188" t="s">
        <v>2248</v>
      </c>
      <c r="H210" s="187" t="s">
        <v>2278</v>
      </c>
      <c r="I210" s="187" t="s">
        <v>2075</v>
      </c>
      <c r="J210" s="187" t="s">
        <v>2219</v>
      </c>
      <c r="K210" s="183" t="str">
        <f t="shared" si="3"/>
        <v>I-Plantas y redes de comunicaci´pn - Redes de Distribucion</v>
      </c>
      <c r="L210" s="187">
        <v>1556500101</v>
      </c>
    </row>
    <row r="211" spans="1:12" hidden="1">
      <c r="A211" s="187">
        <v>1556959595</v>
      </c>
      <c r="B211" s="187" t="s">
        <v>2083</v>
      </c>
      <c r="C211" s="188" t="s">
        <v>2068</v>
      </c>
      <c r="D211" s="188" t="s">
        <v>376</v>
      </c>
      <c r="E211" s="188" t="s">
        <v>2239</v>
      </c>
      <c r="F211" s="188" t="s">
        <v>2243</v>
      </c>
      <c r="G211" s="188" t="s">
        <v>2248</v>
      </c>
      <c r="H211" s="187" t="s">
        <v>2278</v>
      </c>
      <c r="I211" s="187" t="s">
        <v>2075</v>
      </c>
      <c r="J211" s="187" t="s">
        <v>2219</v>
      </c>
      <c r="K211" s="183" t="str">
        <f t="shared" si="3"/>
        <v>I-Plantas y redes de comunicaci´pn - Otros</v>
      </c>
      <c r="L211" s="187">
        <v>1556959595</v>
      </c>
    </row>
    <row r="212" spans="1:12" hidden="1">
      <c r="A212" s="187">
        <v>1560050101</v>
      </c>
      <c r="B212" s="187" t="s">
        <v>2280</v>
      </c>
      <c r="C212" s="188" t="s">
        <v>2068</v>
      </c>
      <c r="D212" s="188" t="s">
        <v>376</v>
      </c>
      <c r="E212" s="188" t="s">
        <v>2239</v>
      </c>
      <c r="F212" s="188" t="s">
        <v>2281</v>
      </c>
      <c r="G212" s="188" t="s">
        <v>2248</v>
      </c>
      <c r="H212" s="187" t="s">
        <v>2282</v>
      </c>
      <c r="I212" s="187" t="s">
        <v>2075</v>
      </c>
      <c r="J212" s="187" t="s">
        <v>2219</v>
      </c>
      <c r="K212" s="183" t="str">
        <f t="shared" si="3"/>
        <v>I-Otras inversiones    - Armamento de Vigilancia</v>
      </c>
      <c r="L212" s="187">
        <v>1560050101</v>
      </c>
    </row>
    <row r="213" spans="1:12" hidden="1">
      <c r="A213" s="187">
        <v>1584050101</v>
      </c>
      <c r="B213" s="187" t="s">
        <v>2283</v>
      </c>
      <c r="C213" s="188" t="s">
        <v>2068</v>
      </c>
      <c r="D213" s="188" t="s">
        <v>376</v>
      </c>
      <c r="E213" s="188" t="s">
        <v>2239</v>
      </c>
      <c r="F213" s="188" t="s">
        <v>2281</v>
      </c>
      <c r="G213" s="188" t="s">
        <v>2248</v>
      </c>
      <c r="H213" s="187" t="s">
        <v>2284</v>
      </c>
      <c r="I213" s="187" t="s">
        <v>2075</v>
      </c>
      <c r="J213" s="187" t="s">
        <v>2219</v>
      </c>
      <c r="K213" s="183" t="str">
        <f t="shared" si="3"/>
        <v>I-Cultivos en desarrollo semovientes  - Ganado Vacuno</v>
      </c>
      <c r="L213" s="187">
        <v>1584050101</v>
      </c>
    </row>
    <row r="214" spans="1:12" hidden="1">
      <c r="A214" s="187">
        <v>1584050102</v>
      </c>
      <c r="B214" s="187" t="s">
        <v>2285</v>
      </c>
      <c r="C214" s="188" t="s">
        <v>2068</v>
      </c>
      <c r="D214" s="188" t="s">
        <v>376</v>
      </c>
      <c r="E214" s="188" t="s">
        <v>2239</v>
      </c>
      <c r="F214" s="188" t="s">
        <v>2281</v>
      </c>
      <c r="G214" s="188" t="s">
        <v>2248</v>
      </c>
      <c r="H214" s="187" t="s">
        <v>2284</v>
      </c>
      <c r="I214" s="187" t="s">
        <v>2075</v>
      </c>
      <c r="J214" s="187" t="s">
        <v>2219</v>
      </c>
      <c r="K214" s="183" t="str">
        <f t="shared" si="3"/>
        <v>I-Cultivos en desarrollo semovientes  - Cultivos en Desarrollo</v>
      </c>
      <c r="L214" s="187">
        <v>1584050102</v>
      </c>
    </row>
    <row r="215" spans="1:12" hidden="1">
      <c r="A215" s="187">
        <v>1805050101</v>
      </c>
      <c r="B215" s="187" t="s">
        <v>2286</v>
      </c>
      <c r="C215" s="188" t="s">
        <v>2068</v>
      </c>
      <c r="D215" s="188" t="s">
        <v>376</v>
      </c>
      <c r="E215" s="188" t="s">
        <v>2216</v>
      </c>
      <c r="F215" s="187" t="s">
        <v>2237</v>
      </c>
      <c r="G215" s="188" t="s">
        <v>2248</v>
      </c>
      <c r="H215" s="187" t="s">
        <v>2237</v>
      </c>
      <c r="I215" s="187" t="s">
        <v>2075</v>
      </c>
      <c r="J215" s="187" t="s">
        <v>2219</v>
      </c>
      <c r="K215" s="183" t="str">
        <f t="shared" si="3"/>
        <v>I-Bienes de arte y cultura - Elementos de Museo</v>
      </c>
      <c r="L215" s="187">
        <v>1805050101</v>
      </c>
    </row>
    <row r="216" spans="1:12" hidden="1">
      <c r="A216" s="187">
        <v>1805050102</v>
      </c>
      <c r="B216" s="187" t="s">
        <v>2287</v>
      </c>
      <c r="C216" s="188" t="s">
        <v>2068</v>
      </c>
      <c r="D216" s="188" t="s">
        <v>376</v>
      </c>
      <c r="E216" s="188" t="s">
        <v>2216</v>
      </c>
      <c r="F216" s="187" t="s">
        <v>2237</v>
      </c>
      <c r="G216" s="188" t="s">
        <v>2248</v>
      </c>
      <c r="H216" s="187" t="s">
        <v>2237</v>
      </c>
      <c r="I216" s="187" t="s">
        <v>2075</v>
      </c>
      <c r="J216" s="187" t="s">
        <v>2219</v>
      </c>
      <c r="K216" s="183" t="str">
        <f t="shared" si="3"/>
        <v>I-Bienes de arte y cultura - Monumentos</v>
      </c>
      <c r="L216" s="187">
        <v>1805050102</v>
      </c>
    </row>
    <row r="217" spans="1:12" hidden="1">
      <c r="A217" s="187">
        <v>1805050103</v>
      </c>
      <c r="B217" s="187" t="s">
        <v>2288</v>
      </c>
      <c r="C217" s="188" t="s">
        <v>2068</v>
      </c>
      <c r="D217" s="188" t="s">
        <v>376</v>
      </c>
      <c r="E217" s="188" t="s">
        <v>2216</v>
      </c>
      <c r="F217" s="187" t="s">
        <v>2237</v>
      </c>
      <c r="G217" s="188" t="s">
        <v>2248</v>
      </c>
      <c r="H217" s="187" t="s">
        <v>2237</v>
      </c>
      <c r="I217" s="187" t="s">
        <v>2075</v>
      </c>
      <c r="J217" s="187" t="s">
        <v>2219</v>
      </c>
      <c r="K217" s="183" t="str">
        <f t="shared" si="3"/>
        <v>I-Bienes de arte y cultura - Obras de Arte</v>
      </c>
      <c r="L217" s="187">
        <v>1805050103</v>
      </c>
    </row>
    <row r="218" spans="1:12" hidden="1">
      <c r="A218" s="187">
        <v>1805100101</v>
      </c>
      <c r="B218" s="187" t="s">
        <v>2289</v>
      </c>
      <c r="C218" s="188" t="s">
        <v>2068</v>
      </c>
      <c r="D218" s="188" t="s">
        <v>376</v>
      </c>
      <c r="E218" s="188" t="s">
        <v>2216</v>
      </c>
      <c r="F218" s="187" t="s">
        <v>2237</v>
      </c>
      <c r="G218" s="188" t="s">
        <v>2248</v>
      </c>
      <c r="H218" s="187" t="s">
        <v>2237</v>
      </c>
      <c r="I218" s="187" t="s">
        <v>2075</v>
      </c>
      <c r="J218" s="187" t="s">
        <v>2219</v>
      </c>
      <c r="K218" s="183" t="str">
        <f t="shared" si="3"/>
        <v>I-Bienes de arte y cultura - Bibliotecas</v>
      </c>
      <c r="L218" s="187">
        <v>1805100101</v>
      </c>
    </row>
    <row r="219" spans="1:12" hidden="1">
      <c r="A219" s="187">
        <v>1805100102</v>
      </c>
      <c r="B219" s="187" t="s">
        <v>2290</v>
      </c>
      <c r="C219" s="188" t="s">
        <v>2068</v>
      </c>
      <c r="D219" s="188" t="s">
        <v>376</v>
      </c>
      <c r="E219" s="188" t="s">
        <v>2216</v>
      </c>
      <c r="F219" s="187" t="s">
        <v>2237</v>
      </c>
      <c r="G219" s="188" t="s">
        <v>2248</v>
      </c>
      <c r="H219" s="187" t="s">
        <v>2237</v>
      </c>
      <c r="I219" s="187" t="s">
        <v>2075</v>
      </c>
      <c r="J219" s="187" t="s">
        <v>2219</v>
      </c>
      <c r="K219" s="183" t="str">
        <f t="shared" si="3"/>
        <v>I-Bienes de arte y cultura - Equipos Industriales</v>
      </c>
      <c r="L219" s="187">
        <v>1805100102</v>
      </c>
    </row>
    <row r="220" spans="1:12" hidden="1">
      <c r="A220" s="187">
        <v>1805100103</v>
      </c>
      <c r="B220" s="187" t="s">
        <v>2291</v>
      </c>
      <c r="C220" s="188" t="s">
        <v>2068</v>
      </c>
      <c r="D220" s="188" t="s">
        <v>376</v>
      </c>
      <c r="E220" s="188" t="s">
        <v>2216</v>
      </c>
      <c r="F220" s="187" t="s">
        <v>2237</v>
      </c>
      <c r="G220" s="188" t="s">
        <v>2248</v>
      </c>
      <c r="H220" s="187" t="s">
        <v>2237</v>
      </c>
      <c r="I220" s="187" t="s">
        <v>2075</v>
      </c>
      <c r="J220" s="187" t="s">
        <v>2219</v>
      </c>
      <c r="K220" s="183" t="str">
        <f t="shared" si="3"/>
        <v>I-Bienes de arte y cultura - Escudos y Banderas</v>
      </c>
      <c r="L220" s="187">
        <v>1805100103</v>
      </c>
    </row>
    <row r="221" spans="1:12" hidden="1">
      <c r="A221" s="187">
        <v>1805959501</v>
      </c>
      <c r="B221" s="187" t="s">
        <v>2292</v>
      </c>
      <c r="C221" s="188" t="s">
        <v>2068</v>
      </c>
      <c r="D221" s="188" t="s">
        <v>376</v>
      </c>
      <c r="E221" s="188" t="s">
        <v>2216</v>
      </c>
      <c r="F221" s="188" t="s">
        <v>2234</v>
      </c>
      <c r="G221" s="188" t="s">
        <v>2248</v>
      </c>
      <c r="H221" s="187" t="s">
        <v>2234</v>
      </c>
      <c r="I221" s="187" t="s">
        <v>2075</v>
      </c>
      <c r="J221" s="187" t="s">
        <v>2219</v>
      </c>
      <c r="K221" s="183" t="str">
        <f t="shared" si="3"/>
        <v>I-Bienestar Universitario - Elementos Coreograficos</v>
      </c>
      <c r="L221" s="187">
        <v>1805959501</v>
      </c>
    </row>
    <row r="222" spans="1:12" hidden="1">
      <c r="A222" s="187">
        <v>1805959502</v>
      </c>
      <c r="B222" s="187" t="s">
        <v>2290</v>
      </c>
      <c r="C222" s="188" t="s">
        <v>2068</v>
      </c>
      <c r="D222" s="188" t="s">
        <v>376</v>
      </c>
      <c r="E222" s="188" t="s">
        <v>2216</v>
      </c>
      <c r="F222" s="187" t="s">
        <v>2237</v>
      </c>
      <c r="G222" s="188" t="s">
        <v>2248</v>
      </c>
      <c r="H222" s="187" t="s">
        <v>2237</v>
      </c>
      <c r="I222" s="187" t="s">
        <v>2075</v>
      </c>
      <c r="J222" s="187" t="s">
        <v>2219</v>
      </c>
      <c r="K222" s="183" t="str">
        <f t="shared" si="3"/>
        <v>I-Bienes de arte y cultura - Equipos Industriales</v>
      </c>
      <c r="L222" s="187">
        <v>1805959502</v>
      </c>
    </row>
    <row r="223" spans="1:12" hidden="1">
      <c r="A223" s="187">
        <v>1805959503</v>
      </c>
      <c r="B223" s="187" t="s">
        <v>2291</v>
      </c>
      <c r="C223" s="188" t="s">
        <v>2068</v>
      </c>
      <c r="D223" s="188" t="s">
        <v>376</v>
      </c>
      <c r="E223" s="188" t="s">
        <v>2216</v>
      </c>
      <c r="F223" s="187" t="s">
        <v>2237</v>
      </c>
      <c r="G223" s="188" t="s">
        <v>2248</v>
      </c>
      <c r="H223" s="187" t="s">
        <v>2237</v>
      </c>
      <c r="I223" s="187" t="s">
        <v>2075</v>
      </c>
      <c r="J223" s="187" t="s">
        <v>2219</v>
      </c>
      <c r="K223" s="183" t="str">
        <f t="shared" si="3"/>
        <v>I-Bienes de arte y cultura - Escudos y Banderas</v>
      </c>
      <c r="L223" s="187">
        <v>1805959503</v>
      </c>
    </row>
    <row r="224" spans="1:12" hidden="1">
      <c r="A224" s="187">
        <v>1805959504</v>
      </c>
      <c r="B224" s="187" t="s">
        <v>2173</v>
      </c>
      <c r="C224" s="188" t="s">
        <v>2068</v>
      </c>
      <c r="D224" s="188" t="s">
        <v>376</v>
      </c>
      <c r="E224" s="188" t="s">
        <v>2216</v>
      </c>
      <c r="F224" s="188" t="s">
        <v>2234</v>
      </c>
      <c r="G224" s="188" t="s">
        <v>2248</v>
      </c>
      <c r="H224" s="187" t="s">
        <v>2234</v>
      </c>
      <c r="I224" s="187" t="s">
        <v>2075</v>
      </c>
      <c r="J224" s="187" t="s">
        <v>2219</v>
      </c>
      <c r="K224" s="183" t="str">
        <f t="shared" si="3"/>
        <v>I-Bienestar Universitario - Instrumentos Musicales</v>
      </c>
      <c r="L224" s="187">
        <v>1805959504</v>
      </c>
    </row>
    <row r="225" spans="1:15" hidden="1">
      <c r="A225" s="187">
        <v>1805959595</v>
      </c>
      <c r="B225" s="187" t="s">
        <v>2293</v>
      </c>
      <c r="C225" s="188" t="s">
        <v>2068</v>
      </c>
      <c r="D225" s="188" t="s">
        <v>376</v>
      </c>
      <c r="E225" s="188" t="s">
        <v>2216</v>
      </c>
      <c r="F225" s="187" t="s">
        <v>2237</v>
      </c>
      <c r="G225" s="188" t="s">
        <v>2248</v>
      </c>
      <c r="H225" s="187" t="s">
        <v>2237</v>
      </c>
      <c r="I225" s="187" t="s">
        <v>2075</v>
      </c>
      <c r="J225" s="187" t="s">
        <v>2219</v>
      </c>
      <c r="K225" s="183" t="str">
        <f t="shared" si="3"/>
        <v>I-Bienes de arte y cultura - Otros Bienes de Arte y Cultura</v>
      </c>
      <c r="L225" s="187">
        <v>1805959595</v>
      </c>
    </row>
    <row r="226" spans="1:15" hidden="1">
      <c r="A226" s="187">
        <v>1895200101</v>
      </c>
      <c r="B226" s="187" t="s">
        <v>2294</v>
      </c>
      <c r="C226" s="188" t="s">
        <v>2068</v>
      </c>
      <c r="D226" s="188" t="s">
        <v>376</v>
      </c>
      <c r="E226" s="188" t="s">
        <v>2216</v>
      </c>
      <c r="F226" s="187" t="s">
        <v>2237</v>
      </c>
      <c r="G226" s="188" t="s">
        <v>2248</v>
      </c>
      <c r="H226" s="187" t="s">
        <v>2237</v>
      </c>
      <c r="I226" s="187" t="s">
        <v>2075</v>
      </c>
      <c r="J226" s="187" t="s">
        <v>2219</v>
      </c>
      <c r="K226" s="183" t="str">
        <f t="shared" si="3"/>
        <v>I-Bienes de arte y cultura - Bienes Recibidos en Pago</v>
      </c>
      <c r="L226" s="187">
        <v>1895200101</v>
      </c>
    </row>
    <row r="227" spans="1:15" hidden="1">
      <c r="A227" s="187">
        <v>1895959595</v>
      </c>
      <c r="B227" s="187" t="s">
        <v>2083</v>
      </c>
      <c r="C227" s="188" t="s">
        <v>2068</v>
      </c>
      <c r="D227" s="188" t="s">
        <v>376</v>
      </c>
      <c r="E227" s="188" t="s">
        <v>2216</v>
      </c>
      <c r="F227" s="187" t="s">
        <v>2237</v>
      </c>
      <c r="G227" s="188" t="s">
        <v>2248</v>
      </c>
      <c r="H227" s="187" t="s">
        <v>2237</v>
      </c>
      <c r="I227" s="187" t="s">
        <v>2075</v>
      </c>
      <c r="J227" s="187" t="s">
        <v>2219</v>
      </c>
      <c r="K227" s="183" t="str">
        <f t="shared" si="3"/>
        <v>I-Bienes de arte y cultura - Otros</v>
      </c>
      <c r="L227" s="187">
        <v>1895959595</v>
      </c>
    </row>
    <row r="228" spans="1:15" hidden="1">
      <c r="A228" s="187">
        <v>1899050101</v>
      </c>
      <c r="B228" s="187" t="s">
        <v>2295</v>
      </c>
      <c r="C228" s="188" t="s">
        <v>2068</v>
      </c>
      <c r="D228" s="188" t="s">
        <v>376</v>
      </c>
      <c r="E228" s="188" t="s">
        <v>2216</v>
      </c>
      <c r="F228" s="187" t="s">
        <v>2237</v>
      </c>
      <c r="G228" s="188" t="s">
        <v>2248</v>
      </c>
      <c r="H228" s="187" t="s">
        <v>2237</v>
      </c>
      <c r="I228" s="187" t="s">
        <v>2075</v>
      </c>
      <c r="J228" s="187" t="s">
        <v>2219</v>
      </c>
      <c r="K228" s="183" t="str">
        <f t="shared" si="3"/>
        <v>I-Bienes de arte y cultura - Bienes de Arte y Cultura</v>
      </c>
      <c r="L228" s="187">
        <v>1899050101</v>
      </c>
    </row>
    <row r="229" spans="1:15" hidden="1">
      <c r="A229" s="187">
        <v>1899959595</v>
      </c>
      <c r="B229" s="187" t="s">
        <v>2296</v>
      </c>
      <c r="C229" s="188" t="s">
        <v>2068</v>
      </c>
      <c r="D229" s="188" t="s">
        <v>376</v>
      </c>
      <c r="E229" s="188" t="s">
        <v>2216</v>
      </c>
      <c r="F229" s="187" t="s">
        <v>2237</v>
      </c>
      <c r="G229" s="188" t="s">
        <v>2248</v>
      </c>
      <c r="H229" s="187" t="s">
        <v>2237</v>
      </c>
      <c r="I229" s="187" t="s">
        <v>2075</v>
      </c>
      <c r="J229" s="187" t="s">
        <v>2219</v>
      </c>
      <c r="K229" s="183" t="str">
        <f t="shared" si="3"/>
        <v>I-Bienes de arte y cultura - Diversos</v>
      </c>
      <c r="L229" s="187">
        <v>1899959595</v>
      </c>
    </row>
    <row r="230" spans="1:15">
      <c r="A230" s="189"/>
      <c r="B230" s="189"/>
      <c r="C230" s="190"/>
      <c r="D230" s="190"/>
      <c r="E230" s="190"/>
      <c r="F230" s="190"/>
      <c r="G230" s="189"/>
      <c r="H230" s="189"/>
      <c r="I230" s="189"/>
      <c r="J230" s="189"/>
      <c r="K230" s="189"/>
      <c r="L230" s="189"/>
    </row>
    <row r="231" spans="1:15" s="189" customFormat="1">
      <c r="C231" s="190"/>
      <c r="D231" s="190"/>
      <c r="E231" s="190"/>
      <c r="F231" s="190"/>
    </row>
    <row r="232" spans="1:15">
      <c r="A232" s="181">
        <v>6221021201</v>
      </c>
      <c r="B232" s="181" t="s">
        <v>2297</v>
      </c>
      <c r="C232" s="182" t="s">
        <v>2068</v>
      </c>
      <c r="D232" s="182" t="s">
        <v>368</v>
      </c>
      <c r="E232" s="182" t="s">
        <v>2298</v>
      </c>
      <c r="F232" s="182" t="s">
        <v>2298</v>
      </c>
      <c r="G232" s="181" t="s">
        <v>396</v>
      </c>
      <c r="H232" s="181" t="s">
        <v>2070</v>
      </c>
      <c r="I232" s="181" t="s">
        <v>2075</v>
      </c>
      <c r="J232" s="182" t="s">
        <v>2071</v>
      </c>
      <c r="K232" s="183" t="str">
        <f t="shared" ref="K232:K295" si="4">CONCATENATE(J232,H232," - ", B232)</f>
        <v xml:space="preserve">G-Actividades Culturales y Deportivas  - Actividades Culturales y Cívicas </v>
      </c>
      <c r="L232" s="181">
        <v>6221021201</v>
      </c>
      <c r="N232" s="183" t="str">
        <f>+_xlfn.CONCAT(B232," ")</f>
        <v xml:space="preserve">Actividades Culturales y Cívicas  </v>
      </c>
      <c r="O232" s="192"/>
    </row>
    <row r="233" spans="1:15">
      <c r="A233" s="181">
        <v>6221021202</v>
      </c>
      <c r="B233" s="181" t="s">
        <v>2299</v>
      </c>
      <c r="C233" s="182" t="s">
        <v>2068</v>
      </c>
      <c r="D233" s="182" t="s">
        <v>368</v>
      </c>
      <c r="E233" s="182" t="s">
        <v>2298</v>
      </c>
      <c r="F233" s="182" t="s">
        <v>2298</v>
      </c>
      <c r="G233" s="181" t="s">
        <v>396</v>
      </c>
      <c r="H233" s="181" t="s">
        <v>2070</v>
      </c>
      <c r="I233" s="181" t="s">
        <v>2075</v>
      </c>
      <c r="J233" s="182" t="s">
        <v>2071</v>
      </c>
      <c r="K233" s="183" t="str">
        <f t="shared" si="4"/>
        <v xml:space="preserve">G-Actividades Culturales y Deportivas  - Actividades Deportivas </v>
      </c>
      <c r="L233" s="181">
        <v>6221021202</v>
      </c>
      <c r="N233" s="183" t="str">
        <f t="shared" ref="N233:N296" si="5">+_xlfn.CONCAT(B233," ")</f>
        <v xml:space="preserve">Actividades Deportivas  </v>
      </c>
    </row>
    <row r="234" spans="1:15">
      <c r="A234" s="181">
        <v>6221021203</v>
      </c>
      <c r="B234" s="181" t="s">
        <v>2300</v>
      </c>
      <c r="C234" s="182" t="s">
        <v>2068</v>
      </c>
      <c r="D234" s="182" t="s">
        <v>368</v>
      </c>
      <c r="E234" s="182" t="s">
        <v>2298</v>
      </c>
      <c r="F234" s="182" t="s">
        <v>2298</v>
      </c>
      <c r="G234" s="181" t="s">
        <v>396</v>
      </c>
      <c r="H234" s="181" t="s">
        <v>2070</v>
      </c>
      <c r="I234" s="181" t="s">
        <v>2075</v>
      </c>
      <c r="J234" s="182" t="s">
        <v>2071</v>
      </c>
      <c r="K234" s="183" t="str">
        <f t="shared" si="4"/>
        <v xml:space="preserve">G-Actividades Culturales y Deportivas  - Eventos Especiales Y Celebraciones </v>
      </c>
      <c r="L234" s="181">
        <v>6221021203</v>
      </c>
      <c r="N234" s="183" t="str">
        <f t="shared" si="5"/>
        <v xml:space="preserve">Eventos Especiales Y Celebraciones  </v>
      </c>
    </row>
    <row r="235" spans="1:15">
      <c r="A235" s="181">
        <v>6221020601</v>
      </c>
      <c r="B235" s="181" t="s">
        <v>2301</v>
      </c>
      <c r="C235" s="182" t="s">
        <v>2068</v>
      </c>
      <c r="D235" s="182" t="s">
        <v>368</v>
      </c>
      <c r="E235" s="182" t="s">
        <v>2298</v>
      </c>
      <c r="F235" s="182" t="s">
        <v>2298</v>
      </c>
      <c r="G235" s="181" t="s">
        <v>396</v>
      </c>
      <c r="H235" s="181" t="s">
        <v>2078</v>
      </c>
      <c r="I235" s="181" t="s">
        <v>2075</v>
      </c>
      <c r="J235" s="182" t="s">
        <v>2071</v>
      </c>
      <c r="K235" s="183" t="str">
        <f t="shared" si="4"/>
        <v xml:space="preserve">G-Arrendamientos     - De Terrenos </v>
      </c>
      <c r="L235" s="181">
        <v>6221020601</v>
      </c>
      <c r="N235" s="183" t="str">
        <f t="shared" si="5"/>
        <v xml:space="preserve">De Terrenos  </v>
      </c>
    </row>
    <row r="236" spans="1:15">
      <c r="A236" s="181">
        <v>6221020602</v>
      </c>
      <c r="B236" s="181" t="s">
        <v>2302</v>
      </c>
      <c r="C236" s="182" t="s">
        <v>2068</v>
      </c>
      <c r="D236" s="182" t="s">
        <v>368</v>
      </c>
      <c r="E236" s="182" t="s">
        <v>2298</v>
      </c>
      <c r="F236" s="182" t="s">
        <v>2298</v>
      </c>
      <c r="G236" s="181" t="s">
        <v>396</v>
      </c>
      <c r="H236" s="181" t="s">
        <v>2078</v>
      </c>
      <c r="I236" s="181" t="s">
        <v>2075</v>
      </c>
      <c r="J236" s="182" t="s">
        <v>2071</v>
      </c>
      <c r="K236" s="183" t="str">
        <f t="shared" si="4"/>
        <v xml:space="preserve">G-Arrendamientos     - Construcciones Y Edificaciones </v>
      </c>
      <c r="L236" s="181">
        <v>6221020602</v>
      </c>
      <c r="N236" s="183" t="str">
        <f t="shared" si="5"/>
        <v xml:space="preserve">Construcciones Y Edificaciones  </v>
      </c>
    </row>
    <row r="237" spans="1:15">
      <c r="A237" s="181">
        <v>6221020603</v>
      </c>
      <c r="B237" s="181" t="s">
        <v>2303</v>
      </c>
      <c r="C237" s="182" t="s">
        <v>2068</v>
      </c>
      <c r="D237" s="182" t="s">
        <v>368</v>
      </c>
      <c r="E237" s="182" t="s">
        <v>2298</v>
      </c>
      <c r="F237" s="182" t="s">
        <v>2298</v>
      </c>
      <c r="G237" s="181" t="s">
        <v>396</v>
      </c>
      <c r="H237" s="181" t="s">
        <v>2078</v>
      </c>
      <c r="I237" s="181" t="s">
        <v>2075</v>
      </c>
      <c r="J237" s="182" t="s">
        <v>2071</v>
      </c>
      <c r="K237" s="183" t="str">
        <f t="shared" si="4"/>
        <v xml:space="preserve">G-Arrendamientos     - Maquinaria y Equipo </v>
      </c>
      <c r="L237" s="181">
        <v>6221020603</v>
      </c>
      <c r="N237" s="183" t="str">
        <f t="shared" si="5"/>
        <v xml:space="preserve">Maquinaria y Equipo  </v>
      </c>
    </row>
    <row r="238" spans="1:15">
      <c r="A238" s="181">
        <v>6221020604</v>
      </c>
      <c r="B238" s="181" t="s">
        <v>2304</v>
      </c>
      <c r="C238" s="182" t="s">
        <v>2068</v>
      </c>
      <c r="D238" s="182" t="s">
        <v>368</v>
      </c>
      <c r="E238" s="182" t="s">
        <v>2298</v>
      </c>
      <c r="F238" s="182" t="s">
        <v>2298</v>
      </c>
      <c r="G238" s="181" t="s">
        <v>396</v>
      </c>
      <c r="H238" s="181" t="s">
        <v>2078</v>
      </c>
      <c r="I238" s="181" t="s">
        <v>2075</v>
      </c>
      <c r="J238" s="182" t="s">
        <v>2071</v>
      </c>
      <c r="K238" s="183" t="str">
        <f t="shared" si="4"/>
        <v xml:space="preserve">G-Arrendamientos     - Muebles y Equipo de Oficina </v>
      </c>
      <c r="L238" s="181">
        <v>6221020604</v>
      </c>
      <c r="N238" s="183" t="str">
        <f t="shared" si="5"/>
        <v xml:space="preserve">Muebles y Equipo de Oficina  </v>
      </c>
    </row>
    <row r="239" spans="1:15">
      <c r="A239" s="181">
        <v>6221020605</v>
      </c>
      <c r="B239" s="181" t="s">
        <v>2305</v>
      </c>
      <c r="C239" s="182" t="s">
        <v>2068</v>
      </c>
      <c r="D239" s="182" t="s">
        <v>368</v>
      </c>
      <c r="E239" s="182" t="s">
        <v>2298</v>
      </c>
      <c r="F239" s="182" t="s">
        <v>2298</v>
      </c>
      <c r="G239" s="181" t="s">
        <v>396</v>
      </c>
      <c r="H239" s="181" t="s">
        <v>2078</v>
      </c>
      <c r="I239" s="181" t="s">
        <v>2075</v>
      </c>
      <c r="J239" s="182" t="s">
        <v>2071</v>
      </c>
      <c r="K239" s="183" t="str">
        <f t="shared" si="4"/>
        <v xml:space="preserve">G-Arrendamientos     - Equipo de Computo </v>
      </c>
      <c r="L239" s="181">
        <v>6221020605</v>
      </c>
      <c r="N239" s="183" t="str">
        <f t="shared" si="5"/>
        <v xml:space="preserve">Equipo de Computo  </v>
      </c>
    </row>
    <row r="240" spans="1:15">
      <c r="A240" s="181">
        <v>6221020606</v>
      </c>
      <c r="B240" s="181" t="s">
        <v>2306</v>
      </c>
      <c r="C240" s="182" t="s">
        <v>2068</v>
      </c>
      <c r="D240" s="182" t="s">
        <v>368</v>
      </c>
      <c r="E240" s="182" t="s">
        <v>2298</v>
      </c>
      <c r="F240" s="182" t="s">
        <v>2298</v>
      </c>
      <c r="G240" s="181" t="s">
        <v>396</v>
      </c>
      <c r="H240" s="181" t="s">
        <v>2078</v>
      </c>
      <c r="I240" s="181" t="s">
        <v>2075</v>
      </c>
      <c r="J240" s="182" t="s">
        <v>2071</v>
      </c>
      <c r="K240" s="183" t="str">
        <f t="shared" si="4"/>
        <v xml:space="preserve">G-Arrendamientos     - Telecomunicaciones Y Radio </v>
      </c>
      <c r="L240" s="181">
        <v>6221020606</v>
      </c>
      <c r="N240" s="183" t="str">
        <f t="shared" si="5"/>
        <v xml:space="preserve">Telecomunicaciones Y Radio  </v>
      </c>
    </row>
    <row r="241" spans="1:14">
      <c r="A241" s="181">
        <v>6221020607</v>
      </c>
      <c r="B241" s="181" t="s">
        <v>2307</v>
      </c>
      <c r="C241" s="182" t="s">
        <v>2068</v>
      </c>
      <c r="D241" s="182" t="s">
        <v>368</v>
      </c>
      <c r="E241" s="182" t="s">
        <v>2298</v>
      </c>
      <c r="F241" s="182" t="s">
        <v>2298</v>
      </c>
      <c r="G241" s="181" t="s">
        <v>396</v>
      </c>
      <c r="H241" s="181" t="s">
        <v>2078</v>
      </c>
      <c r="I241" s="181" t="s">
        <v>2075</v>
      </c>
      <c r="J241" s="182" t="s">
        <v>2071</v>
      </c>
      <c r="K241" s="183" t="str">
        <f t="shared" si="4"/>
        <v xml:space="preserve">G-Arrendamientos     - Equipo Medico y de Laboratorio </v>
      </c>
      <c r="L241" s="181">
        <v>6221020607</v>
      </c>
      <c r="N241" s="183" t="str">
        <f t="shared" si="5"/>
        <v xml:space="preserve">Equipo Medico y de Laboratorio  </v>
      </c>
    </row>
    <row r="242" spans="1:14">
      <c r="A242" s="181">
        <v>6221020608</v>
      </c>
      <c r="B242" s="181" t="s">
        <v>2308</v>
      </c>
      <c r="C242" s="182" t="s">
        <v>2068</v>
      </c>
      <c r="D242" s="182" t="s">
        <v>368</v>
      </c>
      <c r="E242" s="182" t="s">
        <v>2298</v>
      </c>
      <c r="F242" s="182" t="s">
        <v>2298</v>
      </c>
      <c r="G242" s="181" t="s">
        <v>396</v>
      </c>
      <c r="H242" s="181" t="s">
        <v>2078</v>
      </c>
      <c r="I242" s="181" t="s">
        <v>2075</v>
      </c>
      <c r="J242" s="182" t="s">
        <v>2071</v>
      </c>
      <c r="K242" s="183" t="str">
        <f t="shared" si="4"/>
        <v xml:space="preserve">G-Arrendamientos     - Flota y Equipo de Transporte </v>
      </c>
      <c r="L242" s="181">
        <v>6221020608</v>
      </c>
      <c r="N242" s="183" t="str">
        <f t="shared" si="5"/>
        <v xml:space="preserve">Flota y Equipo de Transporte  </v>
      </c>
    </row>
    <row r="243" spans="1:14">
      <c r="A243" s="181">
        <v>6221020609</v>
      </c>
      <c r="B243" s="181" t="s">
        <v>2309</v>
      </c>
      <c r="C243" s="182" t="s">
        <v>2068</v>
      </c>
      <c r="D243" s="182" t="s">
        <v>368</v>
      </c>
      <c r="E243" s="182" t="s">
        <v>2298</v>
      </c>
      <c r="F243" s="182" t="s">
        <v>2298</v>
      </c>
      <c r="G243" s="181" t="s">
        <v>396</v>
      </c>
      <c r="H243" s="181" t="s">
        <v>2078</v>
      </c>
      <c r="I243" s="181" t="s">
        <v>2075</v>
      </c>
      <c r="J243" s="182" t="s">
        <v>2071</v>
      </c>
      <c r="K243" s="183" t="str">
        <f t="shared" si="4"/>
        <v xml:space="preserve">G-Arrendamientos     - Acueductos Plantas y Redes </v>
      </c>
      <c r="L243" s="181">
        <v>6221020609</v>
      </c>
      <c r="N243" s="183" t="str">
        <f t="shared" si="5"/>
        <v xml:space="preserve">Acueductos Plantas y Redes  </v>
      </c>
    </row>
    <row r="244" spans="1:14">
      <c r="A244" s="181">
        <v>6221020610</v>
      </c>
      <c r="B244" s="181" t="s">
        <v>2310</v>
      </c>
      <c r="C244" s="182" t="s">
        <v>2068</v>
      </c>
      <c r="D244" s="182" t="s">
        <v>368</v>
      </c>
      <c r="E244" s="182" t="s">
        <v>2298</v>
      </c>
      <c r="F244" s="182" t="s">
        <v>2298</v>
      </c>
      <c r="G244" s="181" t="s">
        <v>396</v>
      </c>
      <c r="H244" s="181" t="s">
        <v>2078</v>
      </c>
      <c r="I244" s="181" t="s">
        <v>2075</v>
      </c>
      <c r="J244" s="182" t="s">
        <v>2071</v>
      </c>
      <c r="K244" s="183" t="str">
        <f t="shared" si="4"/>
        <v xml:space="preserve">G-Arrendamientos     - Otros Arrendamientos </v>
      </c>
      <c r="L244" s="181">
        <v>6221020610</v>
      </c>
      <c r="N244" s="183" t="str">
        <f t="shared" si="5"/>
        <v xml:space="preserve">Otros Arrendamientos  </v>
      </c>
    </row>
    <row r="245" spans="1:14">
      <c r="A245" s="181">
        <v>6221020901</v>
      </c>
      <c r="B245" s="181" t="s">
        <v>2311</v>
      </c>
      <c r="C245" s="182" t="s">
        <v>2068</v>
      </c>
      <c r="D245" s="182" t="s">
        <v>368</v>
      </c>
      <c r="E245" s="182" t="s">
        <v>2298</v>
      </c>
      <c r="F245" s="182" t="s">
        <v>2298</v>
      </c>
      <c r="G245" s="181" t="s">
        <v>396</v>
      </c>
      <c r="H245" s="181" t="s">
        <v>2100</v>
      </c>
      <c r="I245" s="181" t="s">
        <v>2075</v>
      </c>
      <c r="J245" s="182" t="s">
        <v>2071</v>
      </c>
      <c r="K245" s="183" t="str">
        <f t="shared" si="4"/>
        <v xml:space="preserve">G-Contribuciones y Afiliaciones   - Contribuciones </v>
      </c>
      <c r="L245" s="181">
        <v>6221020901</v>
      </c>
      <c r="N245" s="183" t="str">
        <f t="shared" si="5"/>
        <v xml:space="preserve">Contribuciones  </v>
      </c>
    </row>
    <row r="246" spans="1:14">
      <c r="A246" s="181">
        <v>6221020902</v>
      </c>
      <c r="B246" s="181" t="s">
        <v>2312</v>
      </c>
      <c r="C246" s="182" t="s">
        <v>2068</v>
      </c>
      <c r="D246" s="182" t="s">
        <v>368</v>
      </c>
      <c r="E246" s="182" t="s">
        <v>2298</v>
      </c>
      <c r="F246" s="182" t="s">
        <v>2298</v>
      </c>
      <c r="G246" s="181" t="s">
        <v>396</v>
      </c>
      <c r="H246" s="181" t="s">
        <v>2100</v>
      </c>
      <c r="I246" s="181" t="s">
        <v>2075</v>
      </c>
      <c r="J246" s="182" t="s">
        <v>2071</v>
      </c>
      <c r="K246" s="183" t="str">
        <f t="shared" si="4"/>
        <v xml:space="preserve">G-Contribuciones y Afiliaciones   - Afiliaciones Y Sostenimiento </v>
      </c>
      <c r="L246" s="181">
        <v>6221020902</v>
      </c>
      <c r="N246" s="183" t="str">
        <f t="shared" si="5"/>
        <v xml:space="preserve">Afiliaciones Y Sostenimiento  </v>
      </c>
    </row>
    <row r="247" spans="1:14">
      <c r="A247" s="181">
        <v>6221020501</v>
      </c>
      <c r="B247" s="181" t="s">
        <v>2313</v>
      </c>
      <c r="C247" s="182" t="s">
        <v>2068</v>
      </c>
      <c r="D247" s="182" t="s">
        <v>368</v>
      </c>
      <c r="E247" s="182" t="s">
        <v>2298</v>
      </c>
      <c r="F247" s="182" t="s">
        <v>2298</v>
      </c>
      <c r="G247" s="181" t="s">
        <v>396</v>
      </c>
      <c r="H247" s="181" t="s">
        <v>2103</v>
      </c>
      <c r="I247" s="181" t="s">
        <v>2075</v>
      </c>
      <c r="J247" s="182" t="s">
        <v>2071</v>
      </c>
      <c r="K247" s="183" t="str">
        <f t="shared" si="4"/>
        <v xml:space="preserve">G-Gastos de Viaje   - Alojamiento Y Manutencion - Viaticos </v>
      </c>
      <c r="L247" s="181">
        <v>6221020501</v>
      </c>
      <c r="N247" s="183" t="str">
        <f t="shared" si="5"/>
        <v xml:space="preserve">Alojamiento Y Manutencion - Viaticos  </v>
      </c>
    </row>
    <row r="248" spans="1:14">
      <c r="A248" s="181">
        <v>6221020503</v>
      </c>
      <c r="B248" s="181" t="s">
        <v>2314</v>
      </c>
      <c r="C248" s="182" t="s">
        <v>2068</v>
      </c>
      <c r="D248" s="182" t="s">
        <v>368</v>
      </c>
      <c r="E248" s="182" t="s">
        <v>2298</v>
      </c>
      <c r="F248" s="182" t="s">
        <v>2298</v>
      </c>
      <c r="G248" s="181" t="s">
        <v>396</v>
      </c>
      <c r="H248" s="181" t="s">
        <v>2103</v>
      </c>
      <c r="I248" s="181" t="s">
        <v>2075</v>
      </c>
      <c r="J248" s="182" t="s">
        <v>2071</v>
      </c>
      <c r="K248" s="183" t="str">
        <f t="shared" si="4"/>
        <v xml:space="preserve">G-Gastos de Viaje   - Pasajes Aereos </v>
      </c>
      <c r="L248" s="181">
        <v>6221020503</v>
      </c>
      <c r="N248" s="183" t="str">
        <f t="shared" si="5"/>
        <v xml:space="preserve">Pasajes Aereos  </v>
      </c>
    </row>
    <row r="249" spans="1:14">
      <c r="A249" s="181">
        <v>6221020505</v>
      </c>
      <c r="B249" s="181" t="s">
        <v>2315</v>
      </c>
      <c r="C249" s="182" t="s">
        <v>2068</v>
      </c>
      <c r="D249" s="182" t="s">
        <v>368</v>
      </c>
      <c r="E249" s="182" t="s">
        <v>2298</v>
      </c>
      <c r="F249" s="182" t="s">
        <v>2298</v>
      </c>
      <c r="G249" s="181" t="s">
        <v>396</v>
      </c>
      <c r="H249" s="181" t="s">
        <v>2103</v>
      </c>
      <c r="I249" s="181" t="s">
        <v>2075</v>
      </c>
      <c r="J249" s="182" t="s">
        <v>2071</v>
      </c>
      <c r="K249" s="183" t="str">
        <f t="shared" si="4"/>
        <v xml:space="preserve">G-Gastos de Viaje   - Pasajaes Terrestres </v>
      </c>
      <c r="L249" s="181">
        <v>6221020505</v>
      </c>
      <c r="N249" s="183" t="str">
        <f t="shared" si="5"/>
        <v xml:space="preserve">Pasajaes Terrestres  </v>
      </c>
    </row>
    <row r="250" spans="1:14">
      <c r="A250" s="181">
        <v>6221021601</v>
      </c>
      <c r="B250" s="181" t="s">
        <v>2316</v>
      </c>
      <c r="C250" s="182" t="s">
        <v>2068</v>
      </c>
      <c r="D250" s="182" t="s">
        <v>368</v>
      </c>
      <c r="E250" s="182" t="s">
        <v>2298</v>
      </c>
      <c r="F250" s="182" t="s">
        <v>2298</v>
      </c>
      <c r="G250" s="181" t="s">
        <v>396</v>
      </c>
      <c r="H250" s="181" t="s">
        <v>2108</v>
      </c>
      <c r="I250" s="181" t="s">
        <v>2075</v>
      </c>
      <c r="J250" s="182" t="s">
        <v>2071</v>
      </c>
      <c r="K250" s="183" t="str">
        <f t="shared" si="4"/>
        <v xml:space="preserve">G-Gastos Legales    - Notariales </v>
      </c>
      <c r="L250" s="181">
        <v>6221021601</v>
      </c>
      <c r="N250" s="183" t="str">
        <f t="shared" si="5"/>
        <v xml:space="preserve">Notariales  </v>
      </c>
    </row>
    <row r="251" spans="1:14">
      <c r="A251" s="181">
        <v>6221021602</v>
      </c>
      <c r="B251" s="181" t="s">
        <v>2317</v>
      </c>
      <c r="C251" s="182" t="s">
        <v>2068</v>
      </c>
      <c r="D251" s="182" t="s">
        <v>368</v>
      </c>
      <c r="E251" s="182" t="s">
        <v>2298</v>
      </c>
      <c r="F251" s="182" t="s">
        <v>2298</v>
      </c>
      <c r="G251" s="181" t="s">
        <v>396</v>
      </c>
      <c r="H251" s="181" t="s">
        <v>2108</v>
      </c>
      <c r="I251" s="181" t="s">
        <v>2075</v>
      </c>
      <c r="J251" s="182" t="s">
        <v>2071</v>
      </c>
      <c r="K251" s="183" t="str">
        <f t="shared" si="4"/>
        <v xml:space="preserve">G-Gastos Legales    - Tramites y Licencias </v>
      </c>
      <c r="L251" s="181">
        <v>6221021602</v>
      </c>
      <c r="N251" s="183" t="str">
        <f t="shared" si="5"/>
        <v xml:space="preserve">Tramites y Licencias  </v>
      </c>
    </row>
    <row r="252" spans="1:14">
      <c r="A252" s="181">
        <v>6221020201</v>
      </c>
      <c r="B252" s="181" t="s">
        <v>2318</v>
      </c>
      <c r="C252" s="182" t="s">
        <v>2068</v>
      </c>
      <c r="D252" s="182" t="s">
        <v>368</v>
      </c>
      <c r="E252" s="182" t="s">
        <v>2298</v>
      </c>
      <c r="F252" s="182" t="s">
        <v>2298</v>
      </c>
      <c r="G252" s="181" t="s">
        <v>396</v>
      </c>
      <c r="H252" s="181" t="s">
        <v>2111</v>
      </c>
      <c r="I252" s="181" t="s">
        <v>2075</v>
      </c>
      <c r="J252" s="182" t="s">
        <v>2071</v>
      </c>
      <c r="K252" s="183" t="str">
        <f t="shared" si="4"/>
        <v xml:space="preserve">G-Honorarios     - Asesoria Juridica </v>
      </c>
      <c r="L252" s="181">
        <v>6221020201</v>
      </c>
      <c r="N252" s="183" t="str">
        <f t="shared" si="5"/>
        <v xml:space="preserve">Asesoria Juridica  </v>
      </c>
    </row>
    <row r="253" spans="1:14">
      <c r="A253" s="181">
        <v>6221020203</v>
      </c>
      <c r="B253" s="181" t="s">
        <v>2319</v>
      </c>
      <c r="C253" s="182" t="s">
        <v>2068</v>
      </c>
      <c r="D253" s="182" t="s">
        <v>368</v>
      </c>
      <c r="E253" s="182" t="s">
        <v>2298</v>
      </c>
      <c r="F253" s="182" t="s">
        <v>2298</v>
      </c>
      <c r="G253" s="181" t="s">
        <v>396</v>
      </c>
      <c r="H253" s="181" t="s">
        <v>2111</v>
      </c>
      <c r="I253" s="181" t="s">
        <v>2075</v>
      </c>
      <c r="J253" s="182" t="s">
        <v>2071</v>
      </c>
      <c r="K253" s="183" t="str">
        <f t="shared" si="4"/>
        <v xml:space="preserve">G-Honorarios     - Asesoria Técnica </v>
      </c>
      <c r="L253" s="181">
        <v>6221020203</v>
      </c>
      <c r="N253" s="183" t="str">
        <f t="shared" si="5"/>
        <v xml:space="preserve">Asesoria Técnica  </v>
      </c>
    </row>
    <row r="254" spans="1:14">
      <c r="A254" s="181">
        <v>6221080101</v>
      </c>
      <c r="B254" s="181" t="s">
        <v>2320</v>
      </c>
      <c r="C254" s="182" t="s">
        <v>2068</v>
      </c>
      <c r="D254" s="182" t="s">
        <v>368</v>
      </c>
      <c r="E254" s="182" t="s">
        <v>2298</v>
      </c>
      <c r="F254" s="182" t="s">
        <v>2298</v>
      </c>
      <c r="G254" s="181" t="s">
        <v>396</v>
      </c>
      <c r="H254" s="181" t="s">
        <v>2120</v>
      </c>
      <c r="I254" s="181" t="s">
        <v>2075</v>
      </c>
      <c r="J254" s="182" t="s">
        <v>2071</v>
      </c>
      <c r="K254" s="183" t="str">
        <f t="shared" si="4"/>
        <v xml:space="preserve">G-Impuestos     - Industria y Comercio </v>
      </c>
      <c r="L254" s="181">
        <v>6221080101</v>
      </c>
      <c r="N254" s="183" t="str">
        <f t="shared" si="5"/>
        <v xml:space="preserve">Industria y Comercio  </v>
      </c>
    </row>
    <row r="255" spans="1:14">
      <c r="A255" s="181">
        <v>6221080102</v>
      </c>
      <c r="B255" s="181" t="s">
        <v>2321</v>
      </c>
      <c r="C255" s="182" t="s">
        <v>2068</v>
      </c>
      <c r="D255" s="182" t="s">
        <v>368</v>
      </c>
      <c r="E255" s="182" t="s">
        <v>2298</v>
      </c>
      <c r="F255" s="182" t="s">
        <v>2298</v>
      </c>
      <c r="G255" s="181" t="s">
        <v>396</v>
      </c>
      <c r="H255" s="181" t="s">
        <v>2120</v>
      </c>
      <c r="I255" s="181" t="s">
        <v>2075</v>
      </c>
      <c r="J255" s="182" t="s">
        <v>2071</v>
      </c>
      <c r="K255" s="183" t="str">
        <f t="shared" si="4"/>
        <v xml:space="preserve">G-Impuestos     - Timbres </v>
      </c>
      <c r="L255" s="181">
        <v>6221080102</v>
      </c>
      <c r="N255" s="183" t="str">
        <f t="shared" si="5"/>
        <v xml:space="preserve">Timbres  </v>
      </c>
    </row>
    <row r="256" spans="1:14">
      <c r="A256" s="181">
        <v>6221080103</v>
      </c>
      <c r="B256" s="181" t="s">
        <v>2322</v>
      </c>
      <c r="C256" s="182" t="s">
        <v>2068</v>
      </c>
      <c r="D256" s="182" t="s">
        <v>368</v>
      </c>
      <c r="E256" s="182" t="s">
        <v>2298</v>
      </c>
      <c r="F256" s="182" t="s">
        <v>2298</v>
      </c>
      <c r="G256" s="181" t="s">
        <v>396</v>
      </c>
      <c r="H256" s="181" t="s">
        <v>2120</v>
      </c>
      <c r="I256" s="181" t="s">
        <v>2075</v>
      </c>
      <c r="J256" s="182" t="s">
        <v>2071</v>
      </c>
      <c r="K256" s="183" t="str">
        <f t="shared" si="4"/>
        <v xml:space="preserve">G-Impuestos     - Propiedad Raiz </v>
      </c>
      <c r="L256" s="181">
        <v>6221080103</v>
      </c>
      <c r="N256" s="183" t="str">
        <f t="shared" si="5"/>
        <v xml:space="preserve">Propiedad Raiz  </v>
      </c>
    </row>
    <row r="257" spans="1:14">
      <c r="A257" s="181">
        <v>6221080104</v>
      </c>
      <c r="B257" s="181" t="s">
        <v>2323</v>
      </c>
      <c r="C257" s="182" t="s">
        <v>2068</v>
      </c>
      <c r="D257" s="182" t="s">
        <v>368</v>
      </c>
      <c r="E257" s="182" t="s">
        <v>2298</v>
      </c>
      <c r="F257" s="182" t="s">
        <v>2298</v>
      </c>
      <c r="G257" s="181" t="s">
        <v>396</v>
      </c>
      <c r="H257" s="181" t="s">
        <v>2120</v>
      </c>
      <c r="I257" s="181" t="s">
        <v>2075</v>
      </c>
      <c r="J257" s="182" t="s">
        <v>2071</v>
      </c>
      <c r="K257" s="183" t="str">
        <f t="shared" si="4"/>
        <v xml:space="preserve">G-Impuestos     - Valorizacion </v>
      </c>
      <c r="L257" s="181">
        <v>6221080104</v>
      </c>
      <c r="N257" s="183" t="str">
        <f t="shared" si="5"/>
        <v xml:space="preserve">Valorizacion  </v>
      </c>
    </row>
    <row r="258" spans="1:14">
      <c r="A258" s="181">
        <v>6221080105</v>
      </c>
      <c r="B258" s="181" t="s">
        <v>2324</v>
      </c>
      <c r="C258" s="182" t="s">
        <v>2068</v>
      </c>
      <c r="D258" s="182" t="s">
        <v>368</v>
      </c>
      <c r="E258" s="182" t="s">
        <v>2298</v>
      </c>
      <c r="F258" s="182" t="s">
        <v>2298</v>
      </c>
      <c r="G258" s="181" t="s">
        <v>396</v>
      </c>
      <c r="H258" s="181" t="s">
        <v>2120</v>
      </c>
      <c r="I258" s="181" t="s">
        <v>2075</v>
      </c>
      <c r="J258" s="182" t="s">
        <v>2071</v>
      </c>
      <c r="K258" s="183" t="str">
        <f t="shared" si="4"/>
        <v xml:space="preserve">G-Impuestos     - Vehiculos </v>
      </c>
      <c r="L258" s="181">
        <v>6221080105</v>
      </c>
      <c r="N258" s="183" t="str">
        <f t="shared" si="5"/>
        <v xml:space="preserve">Vehiculos  </v>
      </c>
    </row>
    <row r="259" spans="1:14">
      <c r="A259" s="181">
        <v>6221080106</v>
      </c>
      <c r="B259" s="181" t="s">
        <v>2325</v>
      </c>
      <c r="C259" s="182" t="s">
        <v>2068</v>
      </c>
      <c r="D259" s="182" t="s">
        <v>368</v>
      </c>
      <c r="E259" s="182" t="s">
        <v>2298</v>
      </c>
      <c r="F259" s="182" t="s">
        <v>2298</v>
      </c>
      <c r="G259" s="181" t="s">
        <v>396</v>
      </c>
      <c r="H259" s="181" t="s">
        <v>2120</v>
      </c>
      <c r="I259" s="181" t="s">
        <v>2075</v>
      </c>
      <c r="J259" s="182" t="s">
        <v>2071</v>
      </c>
      <c r="K259" s="183" t="str">
        <f t="shared" si="4"/>
        <v xml:space="preserve">G-Impuestos     - Estampillas Pro Hospital Universitario </v>
      </c>
      <c r="L259" s="181">
        <v>6221080106</v>
      </c>
      <c r="N259" s="183" t="str">
        <f t="shared" si="5"/>
        <v xml:space="preserve">Estampillas Pro Hospital Universitario  </v>
      </c>
    </row>
    <row r="260" spans="1:14">
      <c r="A260" s="181">
        <v>6221080107</v>
      </c>
      <c r="B260" s="181" t="s">
        <v>2326</v>
      </c>
      <c r="C260" s="182" t="s">
        <v>2068</v>
      </c>
      <c r="D260" s="182" t="s">
        <v>368</v>
      </c>
      <c r="E260" s="182" t="s">
        <v>2298</v>
      </c>
      <c r="F260" s="182" t="s">
        <v>2298</v>
      </c>
      <c r="G260" s="181" t="s">
        <v>396</v>
      </c>
      <c r="H260" s="181" t="s">
        <v>2120</v>
      </c>
      <c r="I260" s="181" t="s">
        <v>2075</v>
      </c>
      <c r="J260" s="182" t="s">
        <v>2071</v>
      </c>
      <c r="K260" s="183" t="str">
        <f t="shared" si="4"/>
        <v xml:space="preserve">G-Impuestos     - Estampillas Pro-Dot y Des Tercera Edad </v>
      </c>
      <c r="L260" s="181">
        <v>6221080107</v>
      </c>
      <c r="N260" s="183" t="str">
        <f t="shared" si="5"/>
        <v xml:space="preserve">Estampillas Pro-Dot y Des Tercera Edad  </v>
      </c>
    </row>
    <row r="261" spans="1:14">
      <c r="A261" s="181">
        <v>6221080108</v>
      </c>
      <c r="B261" s="181" t="s">
        <v>2327</v>
      </c>
      <c r="C261" s="182" t="s">
        <v>2068</v>
      </c>
      <c r="D261" s="182" t="s">
        <v>368</v>
      </c>
      <c r="E261" s="182" t="s">
        <v>2298</v>
      </c>
      <c r="F261" s="182" t="s">
        <v>2298</v>
      </c>
      <c r="G261" s="181" t="s">
        <v>396</v>
      </c>
      <c r="H261" s="181" t="s">
        <v>2120</v>
      </c>
      <c r="I261" s="181" t="s">
        <v>2075</v>
      </c>
      <c r="J261" s="182" t="s">
        <v>2071</v>
      </c>
      <c r="K261" s="183" t="str">
        <f t="shared" si="4"/>
        <v xml:space="preserve">G-Impuestos     - Estampillas Procultura </v>
      </c>
      <c r="L261" s="181">
        <v>6221080108</v>
      </c>
      <c r="N261" s="183" t="str">
        <f t="shared" si="5"/>
        <v xml:space="preserve">Estampillas Procultura  </v>
      </c>
    </row>
    <row r="262" spans="1:14">
      <c r="A262" s="181">
        <v>6221020701</v>
      </c>
      <c r="B262" s="181" t="s">
        <v>2301</v>
      </c>
      <c r="C262" s="182" t="s">
        <v>2068</v>
      </c>
      <c r="D262" s="182" t="s">
        <v>368</v>
      </c>
      <c r="E262" s="182" t="s">
        <v>2298</v>
      </c>
      <c r="F262" s="182" t="s">
        <v>2298</v>
      </c>
      <c r="G262" s="181" t="s">
        <v>396</v>
      </c>
      <c r="H262" s="181" t="s">
        <v>2129</v>
      </c>
      <c r="I262" s="181" t="s">
        <v>2075</v>
      </c>
      <c r="J262" s="182" t="s">
        <v>2071</v>
      </c>
      <c r="K262" s="183" t="str">
        <f t="shared" si="4"/>
        <v xml:space="preserve">G-Mantenimientos     - De Terrenos </v>
      </c>
      <c r="L262" s="181">
        <v>6221020701</v>
      </c>
      <c r="N262" s="183" t="str">
        <f t="shared" si="5"/>
        <v xml:space="preserve">De Terrenos  </v>
      </c>
    </row>
    <row r="263" spans="1:14">
      <c r="A263" s="181">
        <v>6221020702</v>
      </c>
      <c r="B263" s="181" t="s">
        <v>2302</v>
      </c>
      <c r="C263" s="182" t="s">
        <v>2068</v>
      </c>
      <c r="D263" s="182" t="s">
        <v>368</v>
      </c>
      <c r="E263" s="182" t="s">
        <v>2298</v>
      </c>
      <c r="F263" s="182" t="s">
        <v>2298</v>
      </c>
      <c r="G263" s="181" t="s">
        <v>396</v>
      </c>
      <c r="H263" s="181" t="s">
        <v>2129</v>
      </c>
      <c r="I263" s="181" t="s">
        <v>2075</v>
      </c>
      <c r="J263" s="182" t="s">
        <v>2071</v>
      </c>
      <c r="K263" s="183" t="str">
        <f t="shared" si="4"/>
        <v xml:space="preserve">G-Mantenimientos     - Construcciones Y Edificaciones </v>
      </c>
      <c r="L263" s="181">
        <v>6221020702</v>
      </c>
      <c r="N263" s="183" t="str">
        <f t="shared" si="5"/>
        <v xml:space="preserve">Construcciones Y Edificaciones  </v>
      </c>
    </row>
    <row r="264" spans="1:14">
      <c r="A264" s="181">
        <v>6221020703</v>
      </c>
      <c r="B264" s="181" t="s">
        <v>2303</v>
      </c>
      <c r="C264" s="182" t="s">
        <v>2068</v>
      </c>
      <c r="D264" s="182" t="s">
        <v>368</v>
      </c>
      <c r="E264" s="182" t="s">
        <v>2298</v>
      </c>
      <c r="F264" s="182" t="s">
        <v>2298</v>
      </c>
      <c r="G264" s="181" t="s">
        <v>396</v>
      </c>
      <c r="H264" s="181" t="s">
        <v>2129</v>
      </c>
      <c r="I264" s="181" t="s">
        <v>2075</v>
      </c>
      <c r="J264" s="182" t="s">
        <v>2071</v>
      </c>
      <c r="K264" s="183" t="str">
        <f t="shared" si="4"/>
        <v xml:space="preserve">G-Mantenimientos     - Maquinaria y Equipo </v>
      </c>
      <c r="L264" s="181">
        <v>6221020703</v>
      </c>
      <c r="N264" s="183" t="str">
        <f t="shared" si="5"/>
        <v xml:space="preserve">Maquinaria y Equipo  </v>
      </c>
    </row>
    <row r="265" spans="1:14">
      <c r="A265" s="181">
        <v>6221020704</v>
      </c>
      <c r="B265" s="181" t="s">
        <v>2304</v>
      </c>
      <c r="C265" s="182" t="s">
        <v>2068</v>
      </c>
      <c r="D265" s="182" t="s">
        <v>368</v>
      </c>
      <c r="E265" s="182" t="s">
        <v>2298</v>
      </c>
      <c r="F265" s="182" t="s">
        <v>2298</v>
      </c>
      <c r="G265" s="181" t="s">
        <v>396</v>
      </c>
      <c r="H265" s="181" t="s">
        <v>2129</v>
      </c>
      <c r="I265" s="181" t="s">
        <v>2075</v>
      </c>
      <c r="J265" s="182" t="s">
        <v>2071</v>
      </c>
      <c r="K265" s="183" t="str">
        <f t="shared" si="4"/>
        <v xml:space="preserve">G-Mantenimientos     - Muebles y Equipo de Oficina </v>
      </c>
      <c r="L265" s="181">
        <v>6221020704</v>
      </c>
      <c r="N265" s="183" t="str">
        <f t="shared" si="5"/>
        <v xml:space="preserve">Muebles y Equipo de Oficina  </v>
      </c>
    </row>
    <row r="266" spans="1:14">
      <c r="A266" s="181">
        <v>6221020705</v>
      </c>
      <c r="B266" s="181" t="s">
        <v>2305</v>
      </c>
      <c r="C266" s="182" t="s">
        <v>2068</v>
      </c>
      <c r="D266" s="182" t="s">
        <v>368</v>
      </c>
      <c r="E266" s="182" t="s">
        <v>2298</v>
      </c>
      <c r="F266" s="182" t="s">
        <v>2298</v>
      </c>
      <c r="G266" s="181" t="s">
        <v>396</v>
      </c>
      <c r="H266" s="181" t="s">
        <v>2129</v>
      </c>
      <c r="I266" s="181" t="s">
        <v>2075</v>
      </c>
      <c r="J266" s="182" t="s">
        <v>2071</v>
      </c>
      <c r="K266" s="183" t="str">
        <f t="shared" si="4"/>
        <v xml:space="preserve">G-Mantenimientos     - Equipo de Computo </v>
      </c>
      <c r="L266" s="181">
        <v>6221020705</v>
      </c>
      <c r="N266" s="183" t="str">
        <f t="shared" si="5"/>
        <v xml:space="preserve">Equipo de Computo  </v>
      </c>
    </row>
    <row r="267" spans="1:14">
      <c r="A267" s="181">
        <v>6221020706</v>
      </c>
      <c r="B267" s="181" t="s">
        <v>2306</v>
      </c>
      <c r="C267" s="182" t="s">
        <v>2068</v>
      </c>
      <c r="D267" s="182" t="s">
        <v>368</v>
      </c>
      <c r="E267" s="182" t="s">
        <v>2298</v>
      </c>
      <c r="F267" s="182" t="s">
        <v>2298</v>
      </c>
      <c r="G267" s="181" t="s">
        <v>396</v>
      </c>
      <c r="H267" s="181" t="s">
        <v>2129</v>
      </c>
      <c r="I267" s="181" t="s">
        <v>2075</v>
      </c>
      <c r="J267" s="182" t="s">
        <v>2071</v>
      </c>
      <c r="K267" s="183" t="str">
        <f t="shared" si="4"/>
        <v xml:space="preserve">G-Mantenimientos     - Telecomunicaciones Y Radio </v>
      </c>
      <c r="L267" s="181">
        <v>6221020706</v>
      </c>
      <c r="N267" s="183" t="str">
        <f t="shared" si="5"/>
        <v xml:space="preserve">Telecomunicaciones Y Radio  </v>
      </c>
    </row>
    <row r="268" spans="1:14">
      <c r="A268" s="181">
        <v>6221020707</v>
      </c>
      <c r="B268" s="181" t="s">
        <v>2307</v>
      </c>
      <c r="C268" s="182" t="s">
        <v>2068</v>
      </c>
      <c r="D268" s="182" t="s">
        <v>368</v>
      </c>
      <c r="E268" s="182" t="s">
        <v>2298</v>
      </c>
      <c r="F268" s="182" t="s">
        <v>2298</v>
      </c>
      <c r="G268" s="181" t="s">
        <v>396</v>
      </c>
      <c r="H268" s="181" t="s">
        <v>2129</v>
      </c>
      <c r="I268" s="181" t="s">
        <v>2075</v>
      </c>
      <c r="J268" s="182" t="s">
        <v>2071</v>
      </c>
      <c r="K268" s="183" t="str">
        <f t="shared" si="4"/>
        <v xml:space="preserve">G-Mantenimientos     - Equipo Medico y de Laboratorio </v>
      </c>
      <c r="L268" s="181">
        <v>6221020707</v>
      </c>
      <c r="N268" s="183" t="str">
        <f t="shared" si="5"/>
        <v xml:space="preserve">Equipo Medico y de Laboratorio  </v>
      </c>
    </row>
    <row r="269" spans="1:14">
      <c r="A269" s="181">
        <v>6221020708</v>
      </c>
      <c r="B269" s="181" t="s">
        <v>2308</v>
      </c>
      <c r="C269" s="182" t="s">
        <v>2068</v>
      </c>
      <c r="D269" s="182" t="s">
        <v>368</v>
      </c>
      <c r="E269" s="182" t="s">
        <v>2298</v>
      </c>
      <c r="F269" s="182" t="s">
        <v>2298</v>
      </c>
      <c r="G269" s="181" t="s">
        <v>396</v>
      </c>
      <c r="H269" s="181" t="s">
        <v>2129</v>
      </c>
      <c r="I269" s="181" t="s">
        <v>2075</v>
      </c>
      <c r="J269" s="182" t="s">
        <v>2071</v>
      </c>
      <c r="K269" s="183" t="str">
        <f t="shared" si="4"/>
        <v xml:space="preserve">G-Mantenimientos     - Flota y Equipo de Transporte </v>
      </c>
      <c r="L269" s="181">
        <v>6221020708</v>
      </c>
      <c r="N269" s="183" t="str">
        <f t="shared" si="5"/>
        <v xml:space="preserve">Flota y Equipo de Transporte  </v>
      </c>
    </row>
    <row r="270" spans="1:14">
      <c r="A270" s="181">
        <v>6221020709</v>
      </c>
      <c r="B270" s="181" t="s">
        <v>2309</v>
      </c>
      <c r="C270" s="182" t="s">
        <v>2068</v>
      </c>
      <c r="D270" s="182" t="s">
        <v>368</v>
      </c>
      <c r="E270" s="182" t="s">
        <v>2298</v>
      </c>
      <c r="F270" s="182" t="s">
        <v>2298</v>
      </c>
      <c r="G270" s="181" t="s">
        <v>396</v>
      </c>
      <c r="H270" s="181" t="s">
        <v>2129</v>
      </c>
      <c r="I270" s="181" t="s">
        <v>2075</v>
      </c>
      <c r="J270" s="182" t="s">
        <v>2071</v>
      </c>
      <c r="K270" s="183" t="str">
        <f t="shared" si="4"/>
        <v xml:space="preserve">G-Mantenimientos     - Acueductos Plantas y Redes </v>
      </c>
      <c r="L270" s="181">
        <v>6221020709</v>
      </c>
      <c r="N270" s="183" t="str">
        <f t="shared" si="5"/>
        <v xml:space="preserve">Acueductos Plantas y Redes  </v>
      </c>
    </row>
    <row r="271" spans="1:14">
      <c r="A271" s="181">
        <v>6221020710</v>
      </c>
      <c r="B271" s="181" t="s">
        <v>2328</v>
      </c>
      <c r="C271" s="182" t="s">
        <v>2068</v>
      </c>
      <c r="D271" s="182" t="s">
        <v>368</v>
      </c>
      <c r="E271" s="182" t="s">
        <v>2298</v>
      </c>
      <c r="F271" s="182" t="s">
        <v>2298</v>
      </c>
      <c r="G271" s="181" t="s">
        <v>396</v>
      </c>
      <c r="H271" s="181" t="s">
        <v>2129</v>
      </c>
      <c r="I271" s="181" t="s">
        <v>2075</v>
      </c>
      <c r="J271" s="182" t="s">
        <v>2071</v>
      </c>
      <c r="K271" s="183" t="str">
        <f t="shared" si="4"/>
        <v xml:space="preserve">G-Mantenimientos     - Arreglos Ornamentales </v>
      </c>
      <c r="L271" s="181">
        <v>6221020710</v>
      </c>
      <c r="N271" s="183" t="str">
        <f t="shared" si="5"/>
        <v xml:space="preserve">Arreglos Ornamentales  </v>
      </c>
    </row>
    <row r="272" spans="1:14">
      <c r="A272" s="181">
        <v>6221020711</v>
      </c>
      <c r="B272" s="181" t="s">
        <v>2329</v>
      </c>
      <c r="C272" s="182" t="s">
        <v>2068</v>
      </c>
      <c r="D272" s="182" t="s">
        <v>368</v>
      </c>
      <c r="E272" s="182" t="s">
        <v>2298</v>
      </c>
      <c r="F272" s="182" t="s">
        <v>2298</v>
      </c>
      <c r="G272" s="181" t="s">
        <v>396</v>
      </c>
      <c r="H272" s="181" t="s">
        <v>2129</v>
      </c>
      <c r="I272" s="181" t="s">
        <v>2075</v>
      </c>
      <c r="J272" s="182" t="s">
        <v>2071</v>
      </c>
      <c r="K272" s="183" t="str">
        <f t="shared" si="4"/>
        <v xml:space="preserve">G-Mantenimientos     - Repaciones Locativas </v>
      </c>
      <c r="L272" s="181">
        <v>6221020711</v>
      </c>
      <c r="N272" s="183" t="str">
        <f t="shared" si="5"/>
        <v xml:space="preserve">Repaciones Locativas  </v>
      </c>
    </row>
    <row r="273" spans="1:14">
      <c r="A273" s="181">
        <v>6221020712</v>
      </c>
      <c r="B273" s="181" t="s">
        <v>2330</v>
      </c>
      <c r="C273" s="182" t="s">
        <v>2068</v>
      </c>
      <c r="D273" s="182" t="s">
        <v>368</v>
      </c>
      <c r="E273" s="182" t="s">
        <v>2298</v>
      </c>
      <c r="F273" s="182" t="s">
        <v>2298</v>
      </c>
      <c r="G273" s="181" t="s">
        <v>396</v>
      </c>
      <c r="H273" s="181" t="s">
        <v>2129</v>
      </c>
      <c r="I273" s="181" t="s">
        <v>2075</v>
      </c>
      <c r="J273" s="182" t="s">
        <v>2071</v>
      </c>
      <c r="K273" s="183" t="str">
        <f t="shared" si="4"/>
        <v xml:space="preserve">G-Mantenimientos     - Otros Mantenimientos y Reparaciones </v>
      </c>
      <c r="L273" s="181">
        <v>6221020712</v>
      </c>
      <c r="N273" s="183" t="str">
        <f t="shared" si="5"/>
        <v xml:space="preserve">Otros Mantenimientos y Reparaciones  </v>
      </c>
    </row>
    <row r="274" spans="1:14">
      <c r="A274" s="181">
        <v>6221021501</v>
      </c>
      <c r="B274" s="181" t="s">
        <v>2331</v>
      </c>
      <c r="C274" s="182" t="s">
        <v>2068</v>
      </c>
      <c r="D274" s="182" t="s">
        <v>368</v>
      </c>
      <c r="E274" s="182" t="s">
        <v>2298</v>
      </c>
      <c r="F274" s="182" t="s">
        <v>2298</v>
      </c>
      <c r="G274" s="181" t="s">
        <v>396</v>
      </c>
      <c r="H274" s="181" t="s">
        <v>2138</v>
      </c>
      <c r="I274" s="181" t="s">
        <v>2075</v>
      </c>
      <c r="J274" s="182" t="s">
        <v>2071</v>
      </c>
      <c r="K274" s="183" t="str">
        <f t="shared" si="4"/>
        <v xml:space="preserve">G-Materiales y Suministros   - Elemetos de Aseo y Cafeteria </v>
      </c>
      <c r="L274" s="181">
        <v>6221021501</v>
      </c>
      <c r="N274" s="183" t="str">
        <f t="shared" si="5"/>
        <v xml:space="preserve">Elemetos de Aseo y Cafeteria  </v>
      </c>
    </row>
    <row r="275" spans="1:14">
      <c r="A275" s="181">
        <v>6221021801</v>
      </c>
      <c r="B275" s="181" t="s">
        <v>2332</v>
      </c>
      <c r="C275" s="182" t="s">
        <v>2068</v>
      </c>
      <c r="D275" s="182" t="s">
        <v>368</v>
      </c>
      <c r="E275" s="182" t="s">
        <v>2298</v>
      </c>
      <c r="F275" s="182" t="s">
        <v>2298</v>
      </c>
      <c r="G275" s="181" t="s">
        <v>396</v>
      </c>
      <c r="H275" s="181" t="s">
        <v>2138</v>
      </c>
      <c r="I275" s="181" t="s">
        <v>2075</v>
      </c>
      <c r="J275" s="182" t="s">
        <v>2071</v>
      </c>
      <c r="K275" s="183" t="str">
        <f t="shared" si="4"/>
        <v xml:space="preserve">G-Materiales y Suministros   - Armamento De Vigilancia </v>
      </c>
      <c r="L275" s="181">
        <v>6221021801</v>
      </c>
      <c r="N275" s="183" t="str">
        <f t="shared" si="5"/>
        <v xml:space="preserve">Armamento De Vigilancia  </v>
      </c>
    </row>
    <row r="276" spans="1:14">
      <c r="A276" s="181">
        <v>6221021802</v>
      </c>
      <c r="B276" s="181" t="s">
        <v>2333</v>
      </c>
      <c r="C276" s="182" t="s">
        <v>2068</v>
      </c>
      <c r="D276" s="182" t="s">
        <v>368</v>
      </c>
      <c r="E276" s="182" t="s">
        <v>2298</v>
      </c>
      <c r="F276" s="182" t="s">
        <v>2298</v>
      </c>
      <c r="G276" s="181" t="s">
        <v>396</v>
      </c>
      <c r="H276" s="181" t="s">
        <v>2138</v>
      </c>
      <c r="I276" s="181" t="s">
        <v>2075</v>
      </c>
      <c r="J276" s="182" t="s">
        <v>2071</v>
      </c>
      <c r="K276" s="183" t="str">
        <f t="shared" si="4"/>
        <v xml:space="preserve">G-Materiales y Suministros   - Elementos de Computador Y Telecomunicaion </v>
      </c>
      <c r="L276" s="181">
        <v>6221021802</v>
      </c>
      <c r="N276" s="183" t="str">
        <f t="shared" si="5"/>
        <v xml:space="preserve">Elementos de Computador Y Telecomunicaion  </v>
      </c>
    </row>
    <row r="277" spans="1:14">
      <c r="A277" s="181">
        <v>6221021803</v>
      </c>
      <c r="B277" s="181" t="s">
        <v>2334</v>
      </c>
      <c r="C277" s="182" t="s">
        <v>2068</v>
      </c>
      <c r="D277" s="182" t="s">
        <v>368</v>
      </c>
      <c r="E277" s="182" t="s">
        <v>2298</v>
      </c>
      <c r="F277" s="182" t="s">
        <v>2298</v>
      </c>
      <c r="G277" s="181" t="s">
        <v>396</v>
      </c>
      <c r="H277" s="181" t="s">
        <v>2138</v>
      </c>
      <c r="I277" s="181" t="s">
        <v>2075</v>
      </c>
      <c r="J277" s="182" t="s">
        <v>2071</v>
      </c>
      <c r="K277" s="183" t="str">
        <f t="shared" si="4"/>
        <v xml:space="preserve">G-Materiales y Suministros   - Elementos de Fotografia Y Audiovisuales </v>
      </c>
      <c r="L277" s="181">
        <v>6221021803</v>
      </c>
      <c r="N277" s="183" t="str">
        <f t="shared" si="5"/>
        <v xml:space="preserve">Elementos de Fotografia Y Audiovisuales  </v>
      </c>
    </row>
    <row r="278" spans="1:14">
      <c r="A278" s="181">
        <v>6221021804</v>
      </c>
      <c r="B278" s="181" t="s">
        <v>2335</v>
      </c>
      <c r="C278" s="182" t="s">
        <v>2068</v>
      </c>
      <c r="D278" s="182" t="s">
        <v>368</v>
      </c>
      <c r="E278" s="182" t="s">
        <v>2298</v>
      </c>
      <c r="F278" s="182" t="s">
        <v>2298</v>
      </c>
      <c r="G278" s="181" t="s">
        <v>396</v>
      </c>
      <c r="H278" s="181" t="s">
        <v>2138</v>
      </c>
      <c r="I278" s="181" t="s">
        <v>2075</v>
      </c>
      <c r="J278" s="182" t="s">
        <v>2071</v>
      </c>
      <c r="K278" s="183" t="str">
        <f t="shared" si="4"/>
        <v xml:space="preserve">G-Materiales y Suministros   - Elementos de Imprenta </v>
      </c>
      <c r="L278" s="181">
        <v>6221021804</v>
      </c>
      <c r="N278" s="183" t="str">
        <f t="shared" si="5"/>
        <v xml:space="preserve">Elementos de Imprenta  </v>
      </c>
    </row>
    <row r="279" spans="1:14">
      <c r="A279" s="181">
        <v>6221021805</v>
      </c>
      <c r="B279" s="181" t="s">
        <v>2336</v>
      </c>
      <c r="C279" s="182" t="s">
        <v>2068</v>
      </c>
      <c r="D279" s="182" t="s">
        <v>368</v>
      </c>
      <c r="E279" s="182" t="s">
        <v>2298</v>
      </c>
      <c r="F279" s="182" t="s">
        <v>2298</v>
      </c>
      <c r="G279" s="181" t="s">
        <v>396</v>
      </c>
      <c r="H279" s="181" t="s">
        <v>2138</v>
      </c>
      <c r="I279" s="181" t="s">
        <v>2075</v>
      </c>
      <c r="J279" s="182" t="s">
        <v>2071</v>
      </c>
      <c r="K279" s="183" t="str">
        <f t="shared" si="4"/>
        <v xml:space="preserve">G-Materiales y Suministros   - Elementos Electricos Y Electronicos </v>
      </c>
      <c r="L279" s="181">
        <v>6221021805</v>
      </c>
      <c r="N279" s="183" t="str">
        <f t="shared" si="5"/>
        <v xml:space="preserve">Elementos Electricos Y Electronicos  </v>
      </c>
    </row>
    <row r="280" spans="1:14">
      <c r="A280" s="181">
        <v>6221021806</v>
      </c>
      <c r="B280" s="181" t="s">
        <v>2337</v>
      </c>
      <c r="C280" s="182" t="s">
        <v>2068</v>
      </c>
      <c r="D280" s="182" t="s">
        <v>368</v>
      </c>
      <c r="E280" s="182" t="s">
        <v>2298</v>
      </c>
      <c r="F280" s="182" t="s">
        <v>2298</v>
      </c>
      <c r="G280" s="181" t="s">
        <v>396</v>
      </c>
      <c r="H280" s="181" t="s">
        <v>2138</v>
      </c>
      <c r="I280" s="181" t="s">
        <v>2075</v>
      </c>
      <c r="J280" s="182" t="s">
        <v>2071</v>
      </c>
      <c r="K280" s="183" t="str">
        <f t="shared" si="4"/>
        <v xml:space="preserve">G-Materiales y Suministros   - Herramientas </v>
      </c>
      <c r="L280" s="181">
        <v>6221021806</v>
      </c>
      <c r="N280" s="183" t="str">
        <f t="shared" si="5"/>
        <v xml:space="preserve">Herramientas  </v>
      </c>
    </row>
    <row r="281" spans="1:14">
      <c r="A281" s="181">
        <v>6221021807</v>
      </c>
      <c r="B281" s="181" t="s">
        <v>2338</v>
      </c>
      <c r="C281" s="182" t="s">
        <v>2068</v>
      </c>
      <c r="D281" s="182" t="s">
        <v>368</v>
      </c>
      <c r="E281" s="182" t="s">
        <v>2298</v>
      </c>
      <c r="F281" s="182" t="s">
        <v>2298</v>
      </c>
      <c r="G281" s="181" t="s">
        <v>396</v>
      </c>
      <c r="H281" s="181" t="s">
        <v>2138</v>
      </c>
      <c r="I281" s="181" t="s">
        <v>2075</v>
      </c>
      <c r="J281" s="182" t="s">
        <v>2071</v>
      </c>
      <c r="K281" s="183" t="str">
        <f t="shared" si="4"/>
        <v xml:space="preserve">G-Materiales y Suministros   - Repuestos en General </v>
      </c>
      <c r="L281" s="181">
        <v>6221021807</v>
      </c>
      <c r="N281" s="183" t="str">
        <f t="shared" si="5"/>
        <v xml:space="preserve">Repuestos en General  </v>
      </c>
    </row>
    <row r="282" spans="1:14">
      <c r="A282" s="181">
        <v>6221021808</v>
      </c>
      <c r="B282" s="181" t="s">
        <v>2339</v>
      </c>
      <c r="C282" s="182" t="s">
        <v>2068</v>
      </c>
      <c r="D282" s="182" t="s">
        <v>368</v>
      </c>
      <c r="E282" s="182" t="s">
        <v>2298</v>
      </c>
      <c r="F282" s="182" t="s">
        <v>2298</v>
      </c>
      <c r="G282" s="181" t="s">
        <v>396</v>
      </c>
      <c r="H282" s="181" t="s">
        <v>2138</v>
      </c>
      <c r="I282" s="181" t="s">
        <v>2075</v>
      </c>
      <c r="J282" s="182" t="s">
        <v>2071</v>
      </c>
      <c r="K282" s="183" t="str">
        <f t="shared" si="4"/>
        <v xml:space="preserve">G-Materiales y Suministros   - Elementos de Ferreteria </v>
      </c>
      <c r="L282" s="181">
        <v>6221021808</v>
      </c>
      <c r="N282" s="183" t="str">
        <f t="shared" si="5"/>
        <v xml:space="preserve">Elementos de Ferreteria  </v>
      </c>
    </row>
    <row r="283" spans="1:14">
      <c r="A283" s="181">
        <v>6221021809</v>
      </c>
      <c r="B283" s="181" t="s">
        <v>2340</v>
      </c>
      <c r="C283" s="182" t="s">
        <v>2068</v>
      </c>
      <c r="D283" s="182" t="s">
        <v>368</v>
      </c>
      <c r="E283" s="182" t="s">
        <v>2298</v>
      </c>
      <c r="F283" s="182" t="s">
        <v>2298</v>
      </c>
      <c r="G283" s="181" t="s">
        <v>396</v>
      </c>
      <c r="H283" s="181" t="s">
        <v>2138</v>
      </c>
      <c r="I283" s="181" t="s">
        <v>2075</v>
      </c>
      <c r="J283" s="182" t="s">
        <v>2071</v>
      </c>
      <c r="K283" s="183" t="str">
        <f t="shared" si="4"/>
        <v xml:space="preserve">G-Materiales y Suministros   - Elementos de Lenceria Y Roperia </v>
      </c>
      <c r="L283" s="181">
        <v>6221021809</v>
      </c>
      <c r="N283" s="183" t="str">
        <f t="shared" si="5"/>
        <v xml:space="preserve">Elementos de Lenceria Y Roperia  </v>
      </c>
    </row>
    <row r="284" spans="1:14">
      <c r="A284" s="181">
        <v>6221021810</v>
      </c>
      <c r="B284" s="181" t="s">
        <v>2341</v>
      </c>
      <c r="C284" s="182" t="s">
        <v>2068</v>
      </c>
      <c r="D284" s="182" t="s">
        <v>368</v>
      </c>
      <c r="E284" s="182" t="s">
        <v>2298</v>
      </c>
      <c r="F284" s="182" t="s">
        <v>2298</v>
      </c>
      <c r="G284" s="181" t="s">
        <v>396</v>
      </c>
      <c r="H284" s="181" t="s">
        <v>2138</v>
      </c>
      <c r="I284" s="181" t="s">
        <v>2075</v>
      </c>
      <c r="J284" s="182" t="s">
        <v>2071</v>
      </c>
      <c r="K284" s="183" t="str">
        <f t="shared" si="4"/>
        <v xml:space="preserve">G-Materiales y Suministros   - Banderas Y Escudos </v>
      </c>
      <c r="L284" s="181">
        <v>6221021810</v>
      </c>
      <c r="N284" s="183" t="str">
        <f t="shared" si="5"/>
        <v xml:space="preserve">Banderas Y Escudos  </v>
      </c>
    </row>
    <row r="285" spans="1:14">
      <c r="A285" s="181">
        <v>6221021814</v>
      </c>
      <c r="B285" s="181" t="s">
        <v>2342</v>
      </c>
      <c r="C285" s="182" t="s">
        <v>2068</v>
      </c>
      <c r="D285" s="182" t="s">
        <v>368</v>
      </c>
      <c r="E285" s="182" t="s">
        <v>2298</v>
      </c>
      <c r="F285" s="182" t="s">
        <v>2298</v>
      </c>
      <c r="G285" s="181" t="s">
        <v>396</v>
      </c>
      <c r="H285" s="181" t="s">
        <v>2138</v>
      </c>
      <c r="I285" s="181" t="s">
        <v>2075</v>
      </c>
      <c r="J285" s="182" t="s">
        <v>2071</v>
      </c>
      <c r="K285" s="183" t="str">
        <f t="shared" si="4"/>
        <v xml:space="preserve">G-Materiales y Suministros   - Emvases y Empaques </v>
      </c>
      <c r="L285" s="181">
        <v>6221021814</v>
      </c>
      <c r="N285" s="183" t="str">
        <f t="shared" si="5"/>
        <v xml:space="preserve">Emvases y Empaques  </v>
      </c>
    </row>
    <row r="286" spans="1:14">
      <c r="A286" s="181">
        <v>6221022001</v>
      </c>
      <c r="B286" s="181" t="s">
        <v>2343</v>
      </c>
      <c r="C286" s="182" t="s">
        <v>2068</v>
      </c>
      <c r="D286" s="182" t="s">
        <v>368</v>
      </c>
      <c r="E286" s="182" t="s">
        <v>2298</v>
      </c>
      <c r="F286" s="182" t="s">
        <v>2298</v>
      </c>
      <c r="G286" s="181" t="s">
        <v>396</v>
      </c>
      <c r="H286" s="181" t="s">
        <v>2138</v>
      </c>
      <c r="I286" s="181" t="s">
        <v>2075</v>
      </c>
      <c r="J286" s="182" t="s">
        <v>2071</v>
      </c>
      <c r="K286" s="183" t="str">
        <f t="shared" si="4"/>
        <v xml:space="preserve">G-Materiales y Suministros   - Utiles Papeleria y Fotocopias </v>
      </c>
      <c r="L286" s="181">
        <v>6221022001</v>
      </c>
      <c r="N286" s="183" t="str">
        <f t="shared" si="5"/>
        <v xml:space="preserve">Utiles Papeleria y Fotocopias  </v>
      </c>
    </row>
    <row r="287" spans="1:14">
      <c r="A287" s="181">
        <v>6221022002</v>
      </c>
      <c r="B287" s="181" t="s">
        <v>2344</v>
      </c>
      <c r="C287" s="182" t="s">
        <v>2068</v>
      </c>
      <c r="D287" s="182" t="s">
        <v>368</v>
      </c>
      <c r="E287" s="182" t="s">
        <v>2298</v>
      </c>
      <c r="F287" s="182" t="s">
        <v>2298</v>
      </c>
      <c r="G287" s="181" t="s">
        <v>396</v>
      </c>
      <c r="H287" s="181" t="s">
        <v>2138</v>
      </c>
      <c r="I287" s="181" t="s">
        <v>2075</v>
      </c>
      <c r="J287" s="182" t="s">
        <v>2071</v>
      </c>
      <c r="K287" s="183" t="str">
        <f t="shared" si="4"/>
        <v xml:space="preserve">G-Materiales y Suministros   - Diplomas </v>
      </c>
      <c r="L287" s="181">
        <v>6221022002</v>
      </c>
      <c r="N287" s="183" t="str">
        <f t="shared" si="5"/>
        <v xml:space="preserve">Diplomas  </v>
      </c>
    </row>
    <row r="288" spans="1:14">
      <c r="A288" s="181">
        <v>6221021001</v>
      </c>
      <c r="B288" s="181" t="s">
        <v>2345</v>
      </c>
      <c r="C288" s="182" t="s">
        <v>2068</v>
      </c>
      <c r="D288" s="182" t="s">
        <v>368</v>
      </c>
      <c r="E288" s="182" t="s">
        <v>2298</v>
      </c>
      <c r="F288" s="182" t="s">
        <v>2298</v>
      </c>
      <c r="G288" s="181" t="s">
        <v>396</v>
      </c>
      <c r="H288" s="181" t="s">
        <v>2155</v>
      </c>
      <c r="I288" s="181" t="s">
        <v>2075</v>
      </c>
      <c r="J288" s="182" t="s">
        <v>2071</v>
      </c>
      <c r="K288" s="183" t="str">
        <f t="shared" si="4"/>
        <v xml:space="preserve">G-Otros Gastos    - Correo Porte y Telegramas </v>
      </c>
      <c r="L288" s="181">
        <v>6221021001</v>
      </c>
      <c r="N288" s="183" t="str">
        <f t="shared" si="5"/>
        <v xml:space="preserve">Correo Porte y Telegramas  </v>
      </c>
    </row>
    <row r="289" spans="1:14">
      <c r="A289" s="181">
        <v>6221021002</v>
      </c>
      <c r="B289" s="181" t="s">
        <v>2346</v>
      </c>
      <c r="C289" s="182" t="s">
        <v>2068</v>
      </c>
      <c r="D289" s="182" t="s">
        <v>368</v>
      </c>
      <c r="E289" s="182" t="s">
        <v>2298</v>
      </c>
      <c r="F289" s="182" t="s">
        <v>2298</v>
      </c>
      <c r="G289" s="181" t="s">
        <v>396</v>
      </c>
      <c r="H289" s="181" t="s">
        <v>2155</v>
      </c>
      <c r="I289" s="181" t="s">
        <v>2075</v>
      </c>
      <c r="J289" s="182" t="s">
        <v>2071</v>
      </c>
      <c r="K289" s="183" t="str">
        <f t="shared" si="4"/>
        <v xml:space="preserve">G-Otros Gastos    - Combustibles y lubricantes </v>
      </c>
      <c r="L289" s="181">
        <v>6221021002</v>
      </c>
      <c r="N289" s="183" t="str">
        <f t="shared" si="5"/>
        <v xml:space="preserve">Combustibles y lubricantes  </v>
      </c>
    </row>
    <row r="290" spans="1:14">
      <c r="A290" s="181">
        <v>6221021003</v>
      </c>
      <c r="B290" s="181" t="s">
        <v>2347</v>
      </c>
      <c r="C290" s="182" t="s">
        <v>2068</v>
      </c>
      <c r="D290" s="182" t="s">
        <v>368</v>
      </c>
      <c r="E290" s="182" t="s">
        <v>2298</v>
      </c>
      <c r="F290" s="182" t="s">
        <v>2298</v>
      </c>
      <c r="G290" s="181" t="s">
        <v>396</v>
      </c>
      <c r="H290" s="181" t="s">
        <v>2155</v>
      </c>
      <c r="I290" s="181" t="s">
        <v>2075</v>
      </c>
      <c r="J290" s="182" t="s">
        <v>2071</v>
      </c>
      <c r="K290" s="183" t="str">
        <f t="shared" si="4"/>
        <v xml:space="preserve">G-Otros Gastos    - Taxis y Buses </v>
      </c>
      <c r="L290" s="181">
        <v>6221021003</v>
      </c>
      <c r="N290" s="183" t="str">
        <f t="shared" si="5"/>
        <v xml:space="preserve">Taxis y Buses  </v>
      </c>
    </row>
    <row r="291" spans="1:14">
      <c r="A291" s="181">
        <v>6221021004</v>
      </c>
      <c r="B291" s="181" t="s">
        <v>2348</v>
      </c>
      <c r="C291" s="182" t="s">
        <v>2068</v>
      </c>
      <c r="D291" s="182" t="s">
        <v>368</v>
      </c>
      <c r="E291" s="182" t="s">
        <v>2298</v>
      </c>
      <c r="F291" s="182" t="s">
        <v>2298</v>
      </c>
      <c r="G291" s="181" t="s">
        <v>396</v>
      </c>
      <c r="H291" s="181" t="s">
        <v>2155</v>
      </c>
      <c r="I291" s="181" t="s">
        <v>2075</v>
      </c>
      <c r="J291" s="182" t="s">
        <v>2071</v>
      </c>
      <c r="K291" s="183" t="str">
        <f t="shared" si="4"/>
        <v xml:space="preserve">G-Otros Gastos    - Parqueaderos </v>
      </c>
      <c r="L291" s="181">
        <v>6221021004</v>
      </c>
      <c r="N291" s="183" t="str">
        <f t="shared" si="5"/>
        <v xml:space="preserve">Parqueaderos  </v>
      </c>
    </row>
    <row r="292" spans="1:14">
      <c r="A292" s="181">
        <v>6221021005</v>
      </c>
      <c r="B292" s="181" t="s">
        <v>2349</v>
      </c>
      <c r="C292" s="182" t="s">
        <v>2068</v>
      </c>
      <c r="D292" s="182" t="s">
        <v>368</v>
      </c>
      <c r="E292" s="182" t="s">
        <v>2298</v>
      </c>
      <c r="F292" s="182" t="s">
        <v>2298</v>
      </c>
      <c r="G292" s="181" t="s">
        <v>396</v>
      </c>
      <c r="H292" s="181" t="s">
        <v>2155</v>
      </c>
      <c r="I292" s="181" t="s">
        <v>2075</v>
      </c>
      <c r="J292" s="182" t="s">
        <v>2071</v>
      </c>
      <c r="K292" s="183" t="str">
        <f t="shared" si="4"/>
        <v xml:space="preserve">G-Otros Gastos    - Gastos Funebres </v>
      </c>
      <c r="L292" s="181">
        <v>6221021005</v>
      </c>
      <c r="N292" s="183" t="str">
        <f t="shared" si="5"/>
        <v xml:space="preserve">Gastos Funebres  </v>
      </c>
    </row>
    <row r="293" spans="1:14">
      <c r="A293" s="181">
        <v>6221021007</v>
      </c>
      <c r="B293" s="181" t="s">
        <v>2350</v>
      </c>
      <c r="C293" s="182" t="s">
        <v>2068</v>
      </c>
      <c r="D293" s="182" t="s">
        <v>368</v>
      </c>
      <c r="E293" s="182" t="s">
        <v>2298</v>
      </c>
      <c r="F293" s="182" t="s">
        <v>2298</v>
      </c>
      <c r="G293" s="181" t="s">
        <v>396</v>
      </c>
      <c r="H293" s="181" t="s">
        <v>2155</v>
      </c>
      <c r="I293" s="181" t="s">
        <v>2075</v>
      </c>
      <c r="J293" s="182" t="s">
        <v>2071</v>
      </c>
      <c r="K293" s="183" t="str">
        <f t="shared" si="4"/>
        <v xml:space="preserve">G-Otros Gastos    - Fondo de Sostenibilidad Icetex </v>
      </c>
      <c r="L293" s="181">
        <v>6221021007</v>
      </c>
      <c r="N293" s="183" t="str">
        <f t="shared" si="5"/>
        <v xml:space="preserve">Fondo de Sostenibilidad Icetex  </v>
      </c>
    </row>
    <row r="294" spans="1:14">
      <c r="A294" s="181">
        <v>6221021008</v>
      </c>
      <c r="B294" s="181" t="s">
        <v>2351</v>
      </c>
      <c r="C294" s="182" t="s">
        <v>2068</v>
      </c>
      <c r="D294" s="182" t="s">
        <v>368</v>
      </c>
      <c r="E294" s="182" t="s">
        <v>2298</v>
      </c>
      <c r="F294" s="182" t="s">
        <v>2298</v>
      </c>
      <c r="G294" s="181" t="s">
        <v>396</v>
      </c>
      <c r="H294" s="181" t="s">
        <v>2155</v>
      </c>
      <c r="I294" s="181" t="s">
        <v>2075</v>
      </c>
      <c r="J294" s="182" t="s">
        <v>2071</v>
      </c>
      <c r="K294" s="183" t="str">
        <f t="shared" si="4"/>
        <v xml:space="preserve">G-Otros Gastos    - Obsequios Premios y Distinciones </v>
      </c>
      <c r="L294" s="181">
        <v>6221021008</v>
      </c>
      <c r="N294" s="183" t="str">
        <f t="shared" si="5"/>
        <v xml:space="preserve">Obsequios Premios y Distinciones  </v>
      </c>
    </row>
    <row r="295" spans="1:14">
      <c r="A295" s="181">
        <v>6221021204</v>
      </c>
      <c r="B295" s="181" t="s">
        <v>2352</v>
      </c>
      <c r="C295" s="182" t="s">
        <v>2068</v>
      </c>
      <c r="D295" s="182" t="s">
        <v>368</v>
      </c>
      <c r="E295" s="182" t="s">
        <v>2298</v>
      </c>
      <c r="F295" s="182" t="s">
        <v>2298</v>
      </c>
      <c r="G295" s="181" t="s">
        <v>396</v>
      </c>
      <c r="H295" s="181" t="s">
        <v>2155</v>
      </c>
      <c r="I295" s="181" t="s">
        <v>2075</v>
      </c>
      <c r="J295" s="182" t="s">
        <v>2071</v>
      </c>
      <c r="K295" s="183" t="str">
        <f t="shared" si="4"/>
        <v xml:space="preserve">G-Otros Gastos    - Gastos Ceremoniales de Grado </v>
      </c>
      <c r="L295" s="181">
        <v>6221021204</v>
      </c>
      <c r="N295" s="183" t="str">
        <f t="shared" si="5"/>
        <v xml:space="preserve">Gastos Ceremoniales de Grado  </v>
      </c>
    </row>
    <row r="296" spans="1:14">
      <c r="A296" s="181">
        <v>6221021401</v>
      </c>
      <c r="B296" s="181" t="s">
        <v>2353</v>
      </c>
      <c r="C296" s="182" t="s">
        <v>2068</v>
      </c>
      <c r="D296" s="182" t="s">
        <v>368</v>
      </c>
      <c r="E296" s="182" t="s">
        <v>2298</v>
      </c>
      <c r="F296" s="182" t="s">
        <v>2298</v>
      </c>
      <c r="G296" s="181" t="s">
        <v>396</v>
      </c>
      <c r="H296" s="181" t="s">
        <v>2155</v>
      </c>
      <c r="I296" s="181" t="s">
        <v>2075</v>
      </c>
      <c r="J296" s="182" t="s">
        <v>2071</v>
      </c>
      <c r="K296" s="183" t="str">
        <f t="shared" ref="K296:K359" si="6">CONCATENATE(J296,H296," - ", B296)</f>
        <v xml:space="preserve">G-Otros Gastos    - Casino Y Restaurante </v>
      </c>
      <c r="L296" s="181">
        <v>6221021401</v>
      </c>
      <c r="N296" s="183" t="str">
        <f t="shared" si="5"/>
        <v xml:space="preserve">Casino Y Restaurante  </v>
      </c>
    </row>
    <row r="297" spans="1:14">
      <c r="A297" s="181">
        <v>6221022201</v>
      </c>
      <c r="B297" s="181" t="s">
        <v>2354</v>
      </c>
      <c r="C297" s="182" t="s">
        <v>2068</v>
      </c>
      <c r="D297" s="182" t="s">
        <v>368</v>
      </c>
      <c r="E297" s="182" t="s">
        <v>2298</v>
      </c>
      <c r="F297" s="182" t="s">
        <v>2298</v>
      </c>
      <c r="G297" s="181" t="s">
        <v>396</v>
      </c>
      <c r="H297" s="181" t="s">
        <v>2155</v>
      </c>
      <c r="I297" s="181" t="s">
        <v>2075</v>
      </c>
      <c r="J297" s="182" t="s">
        <v>2071</v>
      </c>
      <c r="K297" s="183" t="str">
        <f t="shared" si="6"/>
        <v xml:space="preserve">G-Otros Gastos    - Gastos Convenios </v>
      </c>
      <c r="L297" s="181">
        <v>6221022201</v>
      </c>
      <c r="N297" s="183" t="str">
        <f t="shared" ref="N297:N360" si="7">+_xlfn.CONCAT(B297," ")</f>
        <v xml:space="preserve">Gastos Convenios  </v>
      </c>
    </row>
    <row r="298" spans="1:14">
      <c r="A298" s="181">
        <v>6250021001</v>
      </c>
      <c r="B298" s="181" t="s">
        <v>2355</v>
      </c>
      <c r="C298" s="182" t="s">
        <v>2068</v>
      </c>
      <c r="D298" s="182" t="s">
        <v>368</v>
      </c>
      <c r="E298" s="182" t="s">
        <v>2298</v>
      </c>
      <c r="F298" s="182" t="s">
        <v>2298</v>
      </c>
      <c r="G298" s="181" t="s">
        <v>396</v>
      </c>
      <c r="H298" s="181" t="s">
        <v>2155</v>
      </c>
      <c r="I298" s="181" t="s">
        <v>2075</v>
      </c>
      <c r="J298" s="182" t="s">
        <v>2071</v>
      </c>
      <c r="K298" s="183" t="str">
        <f t="shared" si="6"/>
        <v xml:space="preserve">G-Otros Gastos    - MATERIAL TIENDA UNILIBRISTA </v>
      </c>
      <c r="L298" s="181">
        <v>6250021001</v>
      </c>
      <c r="N298" s="183" t="str">
        <f t="shared" si="7"/>
        <v xml:space="preserve">MATERIAL TIENDA UNILIBRISTA  </v>
      </c>
    </row>
    <row r="299" spans="1:14">
      <c r="A299" s="181">
        <v>6221020303</v>
      </c>
      <c r="B299" s="181" t="s">
        <v>2356</v>
      </c>
      <c r="C299" s="182" t="s">
        <v>2068</v>
      </c>
      <c r="D299" s="182" t="s">
        <v>368</v>
      </c>
      <c r="E299" s="182" t="s">
        <v>2298</v>
      </c>
      <c r="F299" s="182" t="s">
        <v>2298</v>
      </c>
      <c r="G299" s="181" t="s">
        <v>396</v>
      </c>
      <c r="H299" s="181" t="s">
        <v>2182</v>
      </c>
      <c r="I299" s="181" t="s">
        <v>2075</v>
      </c>
      <c r="J299" s="182" t="s">
        <v>2071</v>
      </c>
      <c r="K299" s="183" t="str">
        <f t="shared" si="6"/>
        <v xml:space="preserve">G-Publicidad     - Publicidad Y Propaganda </v>
      </c>
      <c r="L299" s="181">
        <v>6221020303</v>
      </c>
      <c r="N299" s="183" t="str">
        <f t="shared" si="7"/>
        <v xml:space="preserve">Publicidad Y Propaganda  </v>
      </c>
    </row>
    <row r="300" spans="1:14">
      <c r="A300" s="181">
        <v>6221021301</v>
      </c>
      <c r="B300" s="181" t="s">
        <v>2357</v>
      </c>
      <c r="C300" s="182" t="s">
        <v>2068</v>
      </c>
      <c r="D300" s="182" t="s">
        <v>368</v>
      </c>
      <c r="E300" s="182" t="s">
        <v>2298</v>
      </c>
      <c r="F300" s="182" t="s">
        <v>2298</v>
      </c>
      <c r="G300" s="181" t="s">
        <v>396</v>
      </c>
      <c r="H300" s="181" t="s">
        <v>2184</v>
      </c>
      <c r="I300" s="181" t="s">
        <v>2075</v>
      </c>
      <c r="J300" s="182" t="s">
        <v>2071</v>
      </c>
      <c r="K300" s="183" t="str">
        <f t="shared" si="6"/>
        <v xml:space="preserve">G-Seguridad Industrial    - Seguridad Induatrial y Señalizaciones </v>
      </c>
      <c r="L300" s="181">
        <v>6221021301</v>
      </c>
      <c r="N300" s="183" t="str">
        <f t="shared" si="7"/>
        <v xml:space="preserve">Seguridad Induatrial y Señalizaciones  </v>
      </c>
    </row>
    <row r="301" spans="1:14">
      <c r="A301" s="181">
        <v>6221020801</v>
      </c>
      <c r="B301" s="181" t="s">
        <v>2358</v>
      </c>
      <c r="C301" s="182" t="s">
        <v>2068</v>
      </c>
      <c r="D301" s="182" t="s">
        <v>368</v>
      </c>
      <c r="E301" s="182" t="s">
        <v>2298</v>
      </c>
      <c r="F301" s="182" t="s">
        <v>2298</v>
      </c>
      <c r="G301" s="181" t="s">
        <v>396</v>
      </c>
      <c r="H301" s="181" t="s">
        <v>2186</v>
      </c>
      <c r="I301" s="181" t="s">
        <v>2075</v>
      </c>
      <c r="J301" s="182" t="s">
        <v>2071</v>
      </c>
      <c r="K301" s="183" t="str">
        <f t="shared" si="6"/>
        <v xml:space="preserve">G-Seguros     - Manejo </v>
      </c>
      <c r="L301" s="181">
        <v>6221020801</v>
      </c>
      <c r="N301" s="183" t="str">
        <f t="shared" si="7"/>
        <v xml:space="preserve">Manejo  </v>
      </c>
    </row>
    <row r="302" spans="1:14">
      <c r="A302" s="181">
        <v>6221020802</v>
      </c>
      <c r="B302" s="181" t="s">
        <v>2359</v>
      </c>
      <c r="C302" s="182" t="s">
        <v>2068</v>
      </c>
      <c r="D302" s="182" t="s">
        <v>368</v>
      </c>
      <c r="E302" s="182" t="s">
        <v>2298</v>
      </c>
      <c r="F302" s="182" t="s">
        <v>2298</v>
      </c>
      <c r="G302" s="181" t="s">
        <v>396</v>
      </c>
      <c r="H302" s="181" t="s">
        <v>2186</v>
      </c>
      <c r="I302" s="181" t="s">
        <v>2075</v>
      </c>
      <c r="J302" s="182" t="s">
        <v>2071</v>
      </c>
      <c r="K302" s="183" t="str">
        <f t="shared" si="6"/>
        <v xml:space="preserve">G-Seguros     - Cumplimiento </v>
      </c>
      <c r="L302" s="181">
        <v>6221020802</v>
      </c>
      <c r="N302" s="183" t="str">
        <f t="shared" si="7"/>
        <v xml:space="preserve">Cumplimiento  </v>
      </c>
    </row>
    <row r="303" spans="1:14">
      <c r="A303" s="181">
        <v>6221020803</v>
      </c>
      <c r="B303" s="181" t="s">
        <v>2360</v>
      </c>
      <c r="C303" s="182" t="s">
        <v>2068</v>
      </c>
      <c r="D303" s="182" t="s">
        <v>368</v>
      </c>
      <c r="E303" s="182" t="s">
        <v>2298</v>
      </c>
      <c r="F303" s="182" t="s">
        <v>2298</v>
      </c>
      <c r="G303" s="181" t="s">
        <v>396</v>
      </c>
      <c r="H303" s="181" t="s">
        <v>2186</v>
      </c>
      <c r="I303" s="181" t="s">
        <v>2075</v>
      </c>
      <c r="J303" s="182" t="s">
        <v>2071</v>
      </c>
      <c r="K303" s="183" t="str">
        <f t="shared" si="6"/>
        <v xml:space="preserve">G-Seguros     - Corriente Debil </v>
      </c>
      <c r="L303" s="181">
        <v>6221020803</v>
      </c>
      <c r="N303" s="183" t="str">
        <f t="shared" si="7"/>
        <v xml:space="preserve">Corriente Debil  </v>
      </c>
    </row>
    <row r="304" spans="1:14">
      <c r="A304" s="181">
        <v>6221020804</v>
      </c>
      <c r="B304" s="181" t="s">
        <v>2361</v>
      </c>
      <c r="C304" s="182" t="s">
        <v>2068</v>
      </c>
      <c r="D304" s="182" t="s">
        <v>368</v>
      </c>
      <c r="E304" s="182" t="s">
        <v>2298</v>
      </c>
      <c r="F304" s="182" t="s">
        <v>2298</v>
      </c>
      <c r="G304" s="181" t="s">
        <v>396</v>
      </c>
      <c r="H304" s="181" t="s">
        <v>2186</v>
      </c>
      <c r="I304" s="181" t="s">
        <v>2075</v>
      </c>
      <c r="J304" s="182" t="s">
        <v>2071</v>
      </c>
      <c r="K304" s="183" t="str">
        <f t="shared" si="6"/>
        <v xml:space="preserve">G-Seguros     - Incendio </v>
      </c>
      <c r="L304" s="181">
        <v>6221020804</v>
      </c>
      <c r="N304" s="183" t="str">
        <f t="shared" si="7"/>
        <v xml:space="preserve">Incendio  </v>
      </c>
    </row>
    <row r="305" spans="1:14">
      <c r="A305" s="181">
        <v>6221020805</v>
      </c>
      <c r="B305" s="181" t="s">
        <v>2362</v>
      </c>
      <c r="C305" s="182" t="s">
        <v>2068</v>
      </c>
      <c r="D305" s="182" t="s">
        <v>368</v>
      </c>
      <c r="E305" s="182" t="s">
        <v>2298</v>
      </c>
      <c r="F305" s="182" t="s">
        <v>2298</v>
      </c>
      <c r="G305" s="181" t="s">
        <v>396</v>
      </c>
      <c r="H305" s="181" t="s">
        <v>2186</v>
      </c>
      <c r="I305" s="181" t="s">
        <v>2075</v>
      </c>
      <c r="J305" s="182" t="s">
        <v>2071</v>
      </c>
      <c r="K305" s="183" t="str">
        <f t="shared" si="6"/>
        <v xml:space="preserve">G-Seguros     - Terremoto </v>
      </c>
      <c r="L305" s="181">
        <v>6221020805</v>
      </c>
      <c r="N305" s="183" t="str">
        <f t="shared" si="7"/>
        <v xml:space="preserve">Terremoto  </v>
      </c>
    </row>
    <row r="306" spans="1:14">
      <c r="A306" s="181">
        <v>6221020806</v>
      </c>
      <c r="B306" s="181" t="s">
        <v>2363</v>
      </c>
      <c r="C306" s="182" t="s">
        <v>2068</v>
      </c>
      <c r="D306" s="182" t="s">
        <v>368</v>
      </c>
      <c r="E306" s="182" t="s">
        <v>2298</v>
      </c>
      <c r="F306" s="182" t="s">
        <v>2298</v>
      </c>
      <c r="G306" s="181" t="s">
        <v>396</v>
      </c>
      <c r="H306" s="181" t="s">
        <v>2186</v>
      </c>
      <c r="I306" s="181" t="s">
        <v>2075</v>
      </c>
      <c r="J306" s="182" t="s">
        <v>2071</v>
      </c>
      <c r="K306" s="183" t="str">
        <f t="shared" si="6"/>
        <v xml:space="preserve">G-Seguros     - Sustraccion y Hurto </v>
      </c>
      <c r="L306" s="181">
        <v>6221020806</v>
      </c>
      <c r="N306" s="183" t="str">
        <f t="shared" si="7"/>
        <v xml:space="preserve">Sustraccion y Hurto  </v>
      </c>
    </row>
    <row r="307" spans="1:14">
      <c r="A307" s="181">
        <v>6221020807</v>
      </c>
      <c r="B307" s="181" t="s">
        <v>2308</v>
      </c>
      <c r="C307" s="182" t="s">
        <v>2068</v>
      </c>
      <c r="D307" s="182" t="s">
        <v>368</v>
      </c>
      <c r="E307" s="182" t="s">
        <v>2298</v>
      </c>
      <c r="F307" s="182" t="s">
        <v>2298</v>
      </c>
      <c r="G307" s="181" t="s">
        <v>396</v>
      </c>
      <c r="H307" s="181" t="s">
        <v>2186</v>
      </c>
      <c r="I307" s="181" t="s">
        <v>2075</v>
      </c>
      <c r="J307" s="182" t="s">
        <v>2071</v>
      </c>
      <c r="K307" s="183" t="str">
        <f t="shared" si="6"/>
        <v xml:space="preserve">G-Seguros     - Flota y Equipo de Transporte </v>
      </c>
      <c r="L307" s="181">
        <v>6221020807</v>
      </c>
      <c r="N307" s="183" t="str">
        <f t="shared" si="7"/>
        <v xml:space="preserve">Flota y Equipo de Transporte  </v>
      </c>
    </row>
    <row r="308" spans="1:14">
      <c r="A308" s="181">
        <v>6221020808</v>
      </c>
      <c r="B308" s="181" t="s">
        <v>2364</v>
      </c>
      <c r="C308" s="182" t="s">
        <v>2068</v>
      </c>
      <c r="D308" s="182" t="s">
        <v>368</v>
      </c>
      <c r="E308" s="182" t="s">
        <v>2298</v>
      </c>
      <c r="F308" s="182" t="s">
        <v>2298</v>
      </c>
      <c r="G308" s="181" t="s">
        <v>396</v>
      </c>
      <c r="H308" s="181" t="s">
        <v>2186</v>
      </c>
      <c r="I308" s="181" t="s">
        <v>2075</v>
      </c>
      <c r="J308" s="182" t="s">
        <v>2071</v>
      </c>
      <c r="K308" s="183" t="str">
        <f t="shared" si="6"/>
        <v xml:space="preserve">G-Seguros     - Poliza Estudiantil </v>
      </c>
      <c r="L308" s="181">
        <v>6221020808</v>
      </c>
      <c r="N308" s="183" t="str">
        <f t="shared" si="7"/>
        <v xml:space="preserve">Poliza Estudiantil  </v>
      </c>
    </row>
    <row r="309" spans="1:14">
      <c r="A309" s="181">
        <v>6221020809</v>
      </c>
      <c r="B309" s="181" t="s">
        <v>2365</v>
      </c>
      <c r="C309" s="182" t="s">
        <v>2068</v>
      </c>
      <c r="D309" s="182" t="s">
        <v>368</v>
      </c>
      <c r="E309" s="182" t="s">
        <v>2298</v>
      </c>
      <c r="F309" s="182" t="s">
        <v>2298</v>
      </c>
      <c r="G309" s="181" t="s">
        <v>396</v>
      </c>
      <c r="H309" s="181" t="s">
        <v>2186</v>
      </c>
      <c r="I309" s="181" t="s">
        <v>2075</v>
      </c>
      <c r="J309" s="182" t="s">
        <v>2071</v>
      </c>
      <c r="K309" s="183" t="str">
        <f t="shared" si="6"/>
        <v xml:space="preserve">G-Seguros     - Responsabilidad Civil </v>
      </c>
      <c r="L309" s="181">
        <v>6221020809</v>
      </c>
      <c r="N309" s="183" t="str">
        <f t="shared" si="7"/>
        <v xml:space="preserve">Responsabilidad Civil  </v>
      </c>
    </row>
    <row r="310" spans="1:14">
      <c r="A310" s="181">
        <v>6221020810</v>
      </c>
      <c r="B310" s="181" t="s">
        <v>2366</v>
      </c>
      <c r="C310" s="182" t="s">
        <v>2068</v>
      </c>
      <c r="D310" s="182" t="s">
        <v>368</v>
      </c>
      <c r="E310" s="182" t="s">
        <v>2298</v>
      </c>
      <c r="F310" s="182" t="s">
        <v>2298</v>
      </c>
      <c r="G310" s="181" t="s">
        <v>396</v>
      </c>
      <c r="H310" s="181" t="s">
        <v>2186</v>
      </c>
      <c r="I310" s="181" t="s">
        <v>2075</v>
      </c>
      <c r="J310" s="182" t="s">
        <v>2071</v>
      </c>
      <c r="K310" s="183" t="str">
        <f t="shared" si="6"/>
        <v xml:space="preserve">G-Seguros     - Rotura de Maquina </v>
      </c>
      <c r="L310" s="181">
        <v>6221020810</v>
      </c>
      <c r="N310" s="183" t="str">
        <f t="shared" si="7"/>
        <v xml:space="preserve">Rotura de Maquina  </v>
      </c>
    </row>
    <row r="311" spans="1:14">
      <c r="A311" s="181">
        <v>6221020811</v>
      </c>
      <c r="B311" s="181" t="s">
        <v>2367</v>
      </c>
      <c r="C311" s="182" t="s">
        <v>2068</v>
      </c>
      <c r="D311" s="182" t="s">
        <v>368</v>
      </c>
      <c r="E311" s="182" t="s">
        <v>2298</v>
      </c>
      <c r="F311" s="182" t="s">
        <v>2298</v>
      </c>
      <c r="G311" s="181" t="s">
        <v>396</v>
      </c>
      <c r="H311" s="181" t="s">
        <v>2186</v>
      </c>
      <c r="I311" s="181" t="s">
        <v>2075</v>
      </c>
      <c r="J311" s="182" t="s">
        <v>2071</v>
      </c>
      <c r="K311" s="183" t="str">
        <f t="shared" si="6"/>
        <v xml:space="preserve">G-Seguros     - Obligatorio de Accidente </v>
      </c>
      <c r="L311" s="181">
        <v>6221020811</v>
      </c>
      <c r="N311" s="183" t="str">
        <f t="shared" si="7"/>
        <v xml:space="preserve">Obligatorio de Accidente  </v>
      </c>
    </row>
    <row r="312" spans="1:14">
      <c r="A312" s="181">
        <v>6221020812</v>
      </c>
      <c r="B312" s="181" t="s">
        <v>2368</v>
      </c>
      <c r="C312" s="182" t="s">
        <v>2068</v>
      </c>
      <c r="D312" s="182" t="s">
        <v>368</v>
      </c>
      <c r="E312" s="182" t="s">
        <v>2298</v>
      </c>
      <c r="F312" s="182" t="s">
        <v>2298</v>
      </c>
      <c r="G312" s="181" t="s">
        <v>396</v>
      </c>
      <c r="H312" s="181" t="s">
        <v>2186</v>
      </c>
      <c r="I312" s="181" t="s">
        <v>2075</v>
      </c>
      <c r="J312" s="182" t="s">
        <v>2071</v>
      </c>
      <c r="K312" s="183" t="str">
        <f t="shared" si="6"/>
        <v xml:space="preserve">G-Seguros     - Lucro Cesante </v>
      </c>
      <c r="L312" s="181">
        <v>6221020812</v>
      </c>
      <c r="N312" s="183" t="str">
        <f t="shared" si="7"/>
        <v xml:space="preserve">Lucro Cesante  </v>
      </c>
    </row>
    <row r="313" spans="1:14">
      <c r="A313" s="181">
        <v>6221020813</v>
      </c>
      <c r="B313" s="181" t="s">
        <v>2369</v>
      </c>
      <c r="C313" s="182" t="s">
        <v>2068</v>
      </c>
      <c r="D313" s="182" t="s">
        <v>368</v>
      </c>
      <c r="E313" s="182" t="s">
        <v>2298</v>
      </c>
      <c r="F313" s="182" t="s">
        <v>2298</v>
      </c>
      <c r="G313" s="181" t="s">
        <v>396</v>
      </c>
      <c r="H313" s="181" t="s">
        <v>2186</v>
      </c>
      <c r="I313" s="181" t="s">
        <v>2075</v>
      </c>
      <c r="J313" s="182" t="s">
        <v>2071</v>
      </c>
      <c r="K313" s="183" t="str">
        <f t="shared" si="6"/>
        <v xml:space="preserve">G-Seguros     - Transporte de Mercancia </v>
      </c>
      <c r="L313" s="181">
        <v>6221020813</v>
      </c>
      <c r="N313" s="183" t="str">
        <f t="shared" si="7"/>
        <v xml:space="preserve">Transporte de Mercancia  </v>
      </c>
    </row>
    <row r="314" spans="1:14">
      <c r="A314" s="181">
        <v>6221020814</v>
      </c>
      <c r="B314" s="181" t="s">
        <v>2370</v>
      </c>
      <c r="C314" s="182" t="s">
        <v>2068</v>
      </c>
      <c r="D314" s="182" t="s">
        <v>368</v>
      </c>
      <c r="E314" s="182" t="s">
        <v>2298</v>
      </c>
      <c r="F314" s="182" t="s">
        <v>2298</v>
      </c>
      <c r="G314" s="181" t="s">
        <v>396</v>
      </c>
      <c r="H314" s="181" t="s">
        <v>2186</v>
      </c>
      <c r="I314" s="181" t="s">
        <v>2075</v>
      </c>
      <c r="J314" s="182" t="s">
        <v>2071</v>
      </c>
      <c r="K314" s="183" t="str">
        <f t="shared" si="6"/>
        <v xml:space="preserve">G-Seguros     - Otros Seguros </v>
      </c>
      <c r="L314" s="181">
        <v>6221020814</v>
      </c>
      <c r="N314" s="183" t="str">
        <f t="shared" si="7"/>
        <v xml:space="preserve">Otros Seguros  </v>
      </c>
    </row>
    <row r="315" spans="1:14">
      <c r="A315" s="181">
        <v>6221020401</v>
      </c>
      <c r="B315" s="181" t="s">
        <v>2371</v>
      </c>
      <c r="C315" s="182" t="s">
        <v>2068</v>
      </c>
      <c r="D315" s="182" t="s">
        <v>368</v>
      </c>
      <c r="E315" s="182" t="s">
        <v>2298</v>
      </c>
      <c r="F315" s="182" t="s">
        <v>2298</v>
      </c>
      <c r="G315" s="181" t="s">
        <v>396</v>
      </c>
      <c r="H315" s="181" t="s">
        <v>2201</v>
      </c>
      <c r="I315" s="181" t="s">
        <v>2075</v>
      </c>
      <c r="J315" s="182" t="s">
        <v>2071</v>
      </c>
      <c r="K315" s="183" t="str">
        <f t="shared" si="6"/>
        <v xml:space="preserve">G-Servicios Públicos    - Aseo </v>
      </c>
      <c r="L315" s="181">
        <v>6221020401</v>
      </c>
      <c r="N315" s="183" t="str">
        <f t="shared" si="7"/>
        <v xml:space="preserve">Aseo  </v>
      </c>
    </row>
    <row r="316" spans="1:14">
      <c r="A316" s="181">
        <v>6221020402</v>
      </c>
      <c r="B316" s="181" t="s">
        <v>2372</v>
      </c>
      <c r="C316" s="182" t="s">
        <v>2068</v>
      </c>
      <c r="D316" s="182" t="s">
        <v>368</v>
      </c>
      <c r="E316" s="182" t="s">
        <v>2298</v>
      </c>
      <c r="F316" s="182" t="s">
        <v>2298</v>
      </c>
      <c r="G316" s="181" t="s">
        <v>396</v>
      </c>
      <c r="H316" s="181" t="s">
        <v>2201</v>
      </c>
      <c r="I316" s="181" t="s">
        <v>2075</v>
      </c>
      <c r="J316" s="182" t="s">
        <v>2071</v>
      </c>
      <c r="K316" s="183" t="str">
        <f t="shared" si="6"/>
        <v xml:space="preserve">G-Servicios Públicos    - Acueducto Y Alcantarillado </v>
      </c>
      <c r="L316" s="181">
        <v>6221020402</v>
      </c>
      <c r="N316" s="183" t="str">
        <f t="shared" si="7"/>
        <v xml:space="preserve">Acueducto Y Alcantarillado  </v>
      </c>
    </row>
    <row r="317" spans="1:14">
      <c r="A317" s="181">
        <v>6221020403</v>
      </c>
      <c r="B317" s="181" t="s">
        <v>2373</v>
      </c>
      <c r="C317" s="182" t="s">
        <v>2068</v>
      </c>
      <c r="D317" s="182" t="s">
        <v>368</v>
      </c>
      <c r="E317" s="182" t="s">
        <v>2298</v>
      </c>
      <c r="F317" s="182" t="s">
        <v>2298</v>
      </c>
      <c r="G317" s="181" t="s">
        <v>396</v>
      </c>
      <c r="H317" s="181" t="s">
        <v>2201</v>
      </c>
      <c r="I317" s="181" t="s">
        <v>2075</v>
      </c>
      <c r="J317" s="182" t="s">
        <v>2071</v>
      </c>
      <c r="K317" s="183" t="str">
        <f t="shared" si="6"/>
        <v xml:space="preserve">G-Servicios Públicos    - Energia Electrica </v>
      </c>
      <c r="L317" s="181">
        <v>6221020403</v>
      </c>
      <c r="N317" s="183" t="str">
        <f t="shared" si="7"/>
        <v xml:space="preserve">Energia Electrica  </v>
      </c>
    </row>
    <row r="318" spans="1:14">
      <c r="A318" s="181">
        <v>6221020404</v>
      </c>
      <c r="B318" s="181" t="s">
        <v>2374</v>
      </c>
      <c r="C318" s="182" t="s">
        <v>2068</v>
      </c>
      <c r="D318" s="182" t="s">
        <v>368</v>
      </c>
      <c r="E318" s="182" t="s">
        <v>2298</v>
      </c>
      <c r="F318" s="182" t="s">
        <v>2298</v>
      </c>
      <c r="G318" s="181" t="s">
        <v>396</v>
      </c>
      <c r="H318" s="181" t="s">
        <v>2201</v>
      </c>
      <c r="I318" s="181" t="s">
        <v>2075</v>
      </c>
      <c r="J318" s="182" t="s">
        <v>2071</v>
      </c>
      <c r="K318" s="183" t="str">
        <f t="shared" si="6"/>
        <v xml:space="preserve">G-Servicios Públicos    - Telefono </v>
      </c>
      <c r="L318" s="181">
        <v>6221020404</v>
      </c>
      <c r="N318" s="183" t="str">
        <f t="shared" si="7"/>
        <v xml:space="preserve">Telefono  </v>
      </c>
    </row>
    <row r="319" spans="1:14">
      <c r="A319" s="181">
        <v>6221020405</v>
      </c>
      <c r="B319" s="181" t="s">
        <v>2375</v>
      </c>
      <c r="C319" s="182" t="s">
        <v>2068</v>
      </c>
      <c r="D319" s="182" t="s">
        <v>368</v>
      </c>
      <c r="E319" s="182" t="s">
        <v>2298</v>
      </c>
      <c r="F319" s="182" t="s">
        <v>2298</v>
      </c>
      <c r="G319" s="181" t="s">
        <v>396</v>
      </c>
      <c r="H319" s="181" t="s">
        <v>2201</v>
      </c>
      <c r="I319" s="181" t="s">
        <v>2075</v>
      </c>
      <c r="J319" s="182" t="s">
        <v>2071</v>
      </c>
      <c r="K319" s="183" t="str">
        <f t="shared" si="6"/>
        <v xml:space="preserve">G-Servicios Públicos    - Telefono Celular </v>
      </c>
      <c r="L319" s="181">
        <v>6221020405</v>
      </c>
      <c r="N319" s="183" t="str">
        <f t="shared" si="7"/>
        <v xml:space="preserve">Telefono Celular  </v>
      </c>
    </row>
    <row r="320" spans="1:14">
      <c r="A320" s="181">
        <v>6221020406</v>
      </c>
      <c r="B320" s="181" t="s">
        <v>2376</v>
      </c>
      <c r="C320" s="182" t="s">
        <v>2068</v>
      </c>
      <c r="D320" s="182" t="s">
        <v>368</v>
      </c>
      <c r="E320" s="182" t="s">
        <v>2298</v>
      </c>
      <c r="F320" s="182" t="s">
        <v>2298</v>
      </c>
      <c r="G320" s="181" t="s">
        <v>396</v>
      </c>
      <c r="H320" s="181" t="s">
        <v>2201</v>
      </c>
      <c r="I320" s="181" t="s">
        <v>2075</v>
      </c>
      <c r="J320" s="182" t="s">
        <v>2071</v>
      </c>
      <c r="K320" s="183" t="str">
        <f t="shared" si="6"/>
        <v xml:space="preserve">G-Servicios Públicos    - Internet </v>
      </c>
      <c r="L320" s="181">
        <v>6221020406</v>
      </c>
      <c r="N320" s="183" t="str">
        <f t="shared" si="7"/>
        <v xml:space="preserve">Internet  </v>
      </c>
    </row>
    <row r="321" spans="1:14">
      <c r="A321" s="181">
        <v>6221020407</v>
      </c>
      <c r="B321" s="181" t="s">
        <v>2377</v>
      </c>
      <c r="C321" s="182" t="s">
        <v>2068</v>
      </c>
      <c r="D321" s="182" t="s">
        <v>368</v>
      </c>
      <c r="E321" s="182" t="s">
        <v>2298</v>
      </c>
      <c r="F321" s="182" t="s">
        <v>2298</v>
      </c>
      <c r="G321" s="181" t="s">
        <v>396</v>
      </c>
      <c r="H321" s="181" t="s">
        <v>2201</v>
      </c>
      <c r="I321" s="181" t="s">
        <v>2075</v>
      </c>
      <c r="J321" s="182" t="s">
        <v>2071</v>
      </c>
      <c r="K321" s="183" t="str">
        <f t="shared" si="6"/>
        <v xml:space="preserve">G-Servicios Públicos    - Gas </v>
      </c>
      <c r="L321" s="181">
        <v>6221020407</v>
      </c>
      <c r="N321" s="183" t="str">
        <f t="shared" si="7"/>
        <v xml:space="preserve">Gas  </v>
      </c>
    </row>
    <row r="322" spans="1:14">
      <c r="A322" s="181">
        <v>6221020408</v>
      </c>
      <c r="B322" s="181" t="s">
        <v>2378</v>
      </c>
      <c r="C322" s="182" t="s">
        <v>2068</v>
      </c>
      <c r="D322" s="182" t="s">
        <v>368</v>
      </c>
      <c r="E322" s="182" t="s">
        <v>2298</v>
      </c>
      <c r="F322" s="182" t="s">
        <v>2298</v>
      </c>
      <c r="G322" s="181" t="s">
        <v>396</v>
      </c>
      <c r="H322" s="181" t="s">
        <v>2201</v>
      </c>
      <c r="I322" s="181" t="s">
        <v>2075</v>
      </c>
      <c r="J322" s="182" t="s">
        <v>2071</v>
      </c>
      <c r="K322" s="183" t="str">
        <f t="shared" si="6"/>
        <v xml:space="preserve">G-Servicios Públicos    - Tv Satelital </v>
      </c>
      <c r="L322" s="181">
        <v>6221020408</v>
      </c>
      <c r="N322" s="183" t="str">
        <f t="shared" si="7"/>
        <v xml:space="preserve">Tv Satelital  </v>
      </c>
    </row>
    <row r="323" spans="1:14">
      <c r="A323" s="181">
        <v>6221020301</v>
      </c>
      <c r="B323" s="181" t="s">
        <v>2379</v>
      </c>
      <c r="C323" s="182" t="s">
        <v>2068</v>
      </c>
      <c r="D323" s="182" t="s">
        <v>368</v>
      </c>
      <c r="E323" s="182" t="s">
        <v>2298</v>
      </c>
      <c r="F323" s="182" t="s">
        <v>2298</v>
      </c>
      <c r="G323" s="181" t="s">
        <v>396</v>
      </c>
      <c r="H323" s="181" t="s">
        <v>2210</v>
      </c>
      <c r="I323" s="181" t="s">
        <v>2075</v>
      </c>
      <c r="J323" s="182" t="s">
        <v>2071</v>
      </c>
      <c r="K323" s="183" t="str">
        <f t="shared" si="6"/>
        <v xml:space="preserve">G-Servicios Técnicos    - Asistencia Tenica </v>
      </c>
      <c r="L323" s="181">
        <v>6221020301</v>
      </c>
      <c r="N323" s="183" t="str">
        <f t="shared" si="7"/>
        <v xml:space="preserve">Asistencia Tenica  </v>
      </c>
    </row>
    <row r="324" spans="1:14">
      <c r="A324" s="181">
        <v>6221020304</v>
      </c>
      <c r="B324" s="181" t="s">
        <v>2380</v>
      </c>
      <c r="C324" s="182" t="s">
        <v>2068</v>
      </c>
      <c r="D324" s="182" t="s">
        <v>368</v>
      </c>
      <c r="E324" s="182" t="s">
        <v>2298</v>
      </c>
      <c r="F324" s="182" t="s">
        <v>2298</v>
      </c>
      <c r="G324" s="181" t="s">
        <v>396</v>
      </c>
      <c r="H324" s="181" t="s">
        <v>2210</v>
      </c>
      <c r="I324" s="181" t="s">
        <v>2075</v>
      </c>
      <c r="J324" s="182" t="s">
        <v>2071</v>
      </c>
      <c r="K324" s="183" t="str">
        <f t="shared" si="6"/>
        <v xml:space="preserve">G-Servicios Técnicos    - Transporte Fletes Y Acarreos </v>
      </c>
      <c r="L324" s="181">
        <v>6221020304</v>
      </c>
      <c r="N324" s="183" t="str">
        <f t="shared" si="7"/>
        <v xml:space="preserve">Transporte Fletes Y Acarreos  </v>
      </c>
    </row>
    <row r="325" spans="1:14">
      <c r="A325" s="181">
        <v>6221020305</v>
      </c>
      <c r="B325" s="181" t="s">
        <v>2381</v>
      </c>
      <c r="C325" s="182" t="s">
        <v>2068</v>
      </c>
      <c r="D325" s="182" t="s">
        <v>368</v>
      </c>
      <c r="E325" s="182" t="s">
        <v>2298</v>
      </c>
      <c r="F325" s="182" t="s">
        <v>2298</v>
      </c>
      <c r="G325" s="181" t="s">
        <v>396</v>
      </c>
      <c r="H325" s="181" t="s">
        <v>2210</v>
      </c>
      <c r="I325" s="181" t="s">
        <v>2075</v>
      </c>
      <c r="J325" s="182" t="s">
        <v>2071</v>
      </c>
      <c r="K325" s="183" t="str">
        <f t="shared" si="6"/>
        <v xml:space="preserve">G-Servicios Técnicos    - Encuadernacion Y Empaste </v>
      </c>
      <c r="L325" s="181">
        <v>6221020305</v>
      </c>
      <c r="N325" s="183" t="str">
        <f t="shared" si="7"/>
        <v xml:space="preserve">Encuadernacion Y Empaste  </v>
      </c>
    </row>
    <row r="326" spans="1:14">
      <c r="A326" s="181">
        <v>6221020306</v>
      </c>
      <c r="B326" s="181" t="s">
        <v>2382</v>
      </c>
      <c r="C326" s="182" t="s">
        <v>2068</v>
      </c>
      <c r="D326" s="182" t="s">
        <v>368</v>
      </c>
      <c r="E326" s="182" t="s">
        <v>2298</v>
      </c>
      <c r="F326" s="182" t="s">
        <v>2298</v>
      </c>
      <c r="G326" s="181" t="s">
        <v>396</v>
      </c>
      <c r="H326" s="181" t="s">
        <v>2210</v>
      </c>
      <c r="I326" s="181" t="s">
        <v>2075</v>
      </c>
      <c r="J326" s="182" t="s">
        <v>2071</v>
      </c>
      <c r="K326" s="183" t="str">
        <f t="shared" si="6"/>
        <v xml:space="preserve">G-Servicios Técnicos    - Inhumacion de Cadaveres </v>
      </c>
      <c r="L326" s="181">
        <v>6221020306</v>
      </c>
      <c r="N326" s="183" t="str">
        <f t="shared" si="7"/>
        <v xml:space="preserve">Inhumacion de Cadaveres  </v>
      </c>
    </row>
    <row r="327" spans="1:14">
      <c r="A327" s="181">
        <v>6221020307</v>
      </c>
      <c r="B327" s="181" t="s">
        <v>2383</v>
      </c>
      <c r="C327" s="182" t="s">
        <v>2068</v>
      </c>
      <c r="D327" s="182" t="s">
        <v>368</v>
      </c>
      <c r="E327" s="182" t="s">
        <v>2298</v>
      </c>
      <c r="F327" s="182" t="s">
        <v>2298</v>
      </c>
      <c r="G327" s="181" t="s">
        <v>396</v>
      </c>
      <c r="H327" s="181" t="s">
        <v>2210</v>
      </c>
      <c r="I327" s="181" t="s">
        <v>2075</v>
      </c>
      <c r="J327" s="182" t="s">
        <v>2071</v>
      </c>
      <c r="K327" s="183" t="str">
        <f t="shared" si="6"/>
        <v xml:space="preserve">G-Servicios Técnicos    - Grabacion y Produccion </v>
      </c>
      <c r="L327" s="181">
        <v>6221020307</v>
      </c>
      <c r="N327" s="183" t="str">
        <f t="shared" si="7"/>
        <v xml:space="preserve">Grabacion y Produccion  </v>
      </c>
    </row>
    <row r="328" spans="1:14">
      <c r="A328" s="181">
        <v>6221020310</v>
      </c>
      <c r="B328" s="181" t="s">
        <v>2384</v>
      </c>
      <c r="C328" s="182" t="s">
        <v>2068</v>
      </c>
      <c r="D328" s="182" t="s">
        <v>368</v>
      </c>
      <c r="E328" s="182" t="s">
        <v>2298</v>
      </c>
      <c r="F328" s="182" t="s">
        <v>2298</v>
      </c>
      <c r="G328" s="181" t="s">
        <v>396</v>
      </c>
      <c r="H328" s="181" t="s">
        <v>2210</v>
      </c>
      <c r="I328" s="181" t="s">
        <v>2075</v>
      </c>
      <c r="J328" s="182" t="s">
        <v>2071</v>
      </c>
      <c r="K328" s="183" t="str">
        <f t="shared" si="6"/>
        <v xml:space="preserve">G-Servicios Técnicos    - Microfilmacion </v>
      </c>
      <c r="L328" s="181">
        <v>6221020310</v>
      </c>
      <c r="N328" s="183" t="str">
        <f t="shared" si="7"/>
        <v xml:space="preserve">Microfilmacion  </v>
      </c>
    </row>
    <row r="329" spans="1:14">
      <c r="A329" s="181">
        <v>6221020311</v>
      </c>
      <c r="B329" s="181" t="s">
        <v>2385</v>
      </c>
      <c r="C329" s="182" t="s">
        <v>2068</v>
      </c>
      <c r="D329" s="182" t="s">
        <v>368</v>
      </c>
      <c r="E329" s="182" t="s">
        <v>2298</v>
      </c>
      <c r="F329" s="182" t="s">
        <v>2298</v>
      </c>
      <c r="G329" s="181" t="s">
        <v>396</v>
      </c>
      <c r="H329" s="181" t="s">
        <v>2210</v>
      </c>
      <c r="I329" s="181" t="s">
        <v>2075</v>
      </c>
      <c r="J329" s="182" t="s">
        <v>2071</v>
      </c>
      <c r="K329" s="183" t="str">
        <f t="shared" si="6"/>
        <v xml:space="preserve">G-Servicios Técnicos    - Musica Ambiental </v>
      </c>
      <c r="L329" s="181">
        <v>6221020311</v>
      </c>
      <c r="N329" s="183" t="str">
        <f t="shared" si="7"/>
        <v xml:space="preserve">Musica Ambiental  </v>
      </c>
    </row>
    <row r="330" spans="1:14">
      <c r="A330" s="181">
        <v>6221020312</v>
      </c>
      <c r="B330" s="181" t="s">
        <v>2386</v>
      </c>
      <c r="C330" s="182" t="s">
        <v>2068</v>
      </c>
      <c r="D330" s="182" t="s">
        <v>368</v>
      </c>
      <c r="E330" s="182" t="s">
        <v>2298</v>
      </c>
      <c r="F330" s="182" t="s">
        <v>2298</v>
      </c>
      <c r="G330" s="181" t="s">
        <v>396</v>
      </c>
      <c r="H330" s="181" t="s">
        <v>2210</v>
      </c>
      <c r="I330" s="181" t="s">
        <v>2075</v>
      </c>
      <c r="J330" s="182" t="s">
        <v>2071</v>
      </c>
      <c r="K330" s="183" t="str">
        <f t="shared" si="6"/>
        <v xml:space="preserve">G-Servicios Técnicos    - Otros </v>
      </c>
      <c r="L330" s="181">
        <v>6221020312</v>
      </c>
      <c r="N330" s="183" t="str">
        <f t="shared" si="7"/>
        <v xml:space="preserve">Otros  </v>
      </c>
    </row>
    <row r="331" spans="1:14" s="189" customFormat="1">
      <c r="A331" s="181">
        <v>6221020502</v>
      </c>
      <c r="B331" s="181" t="s">
        <v>2387</v>
      </c>
      <c r="C331" s="182" t="s">
        <v>2068</v>
      </c>
      <c r="D331" s="182" t="s">
        <v>376</v>
      </c>
      <c r="E331" s="182" t="s">
        <v>2216</v>
      </c>
      <c r="F331" s="182" t="s">
        <v>2217</v>
      </c>
      <c r="G331" s="181" t="s">
        <v>396</v>
      </c>
      <c r="H331" s="181" t="s">
        <v>2218</v>
      </c>
      <c r="I331" s="181" t="s">
        <v>2075</v>
      </c>
      <c r="J331" s="182" t="s">
        <v>2219</v>
      </c>
      <c r="K331" s="183" t="str">
        <f t="shared" si="6"/>
        <v xml:space="preserve">I-Movilidad académica    - Alojamiento Y Manutencion - Viaticos al Exterior </v>
      </c>
      <c r="L331" s="181">
        <v>6221020502</v>
      </c>
      <c r="N331" s="183" t="str">
        <f t="shared" si="7"/>
        <v xml:space="preserve">Alojamiento Y Manutencion - Viaticos al Exterior  </v>
      </c>
    </row>
    <row r="332" spans="1:14" s="189" customFormat="1">
      <c r="A332" s="181">
        <v>6221020504</v>
      </c>
      <c r="B332" s="181" t="s">
        <v>2388</v>
      </c>
      <c r="C332" s="182" t="s">
        <v>2068</v>
      </c>
      <c r="D332" s="182" t="s">
        <v>376</v>
      </c>
      <c r="E332" s="182" t="s">
        <v>2216</v>
      </c>
      <c r="F332" s="182" t="s">
        <v>2217</v>
      </c>
      <c r="G332" s="181" t="s">
        <v>396</v>
      </c>
      <c r="H332" s="181" t="s">
        <v>2218</v>
      </c>
      <c r="I332" s="181" t="s">
        <v>2075</v>
      </c>
      <c r="J332" s="182" t="s">
        <v>2219</v>
      </c>
      <c r="K332" s="183" t="str">
        <f t="shared" si="6"/>
        <v xml:space="preserve">I-Movilidad académica    - Pasajes Aereos - Al Exterior </v>
      </c>
      <c r="L332" s="181">
        <v>6221020504</v>
      </c>
      <c r="N332" s="183" t="str">
        <f t="shared" si="7"/>
        <v xml:space="preserve">Pasajes Aereos - Al Exterior  </v>
      </c>
    </row>
    <row r="333" spans="1:14" s="189" customFormat="1">
      <c r="A333" s="181">
        <v>6221021101</v>
      </c>
      <c r="B333" s="181" t="s">
        <v>2389</v>
      </c>
      <c r="C333" s="182" t="s">
        <v>2068</v>
      </c>
      <c r="D333" s="182" t="s">
        <v>376</v>
      </c>
      <c r="E333" s="182" t="s">
        <v>2216</v>
      </c>
      <c r="F333" s="182" t="s">
        <v>2228</v>
      </c>
      <c r="G333" s="181" t="s">
        <v>396</v>
      </c>
      <c r="H333" s="181" t="s">
        <v>2229</v>
      </c>
      <c r="I333" s="181" t="s">
        <v>2075</v>
      </c>
      <c r="J333" s="182" t="s">
        <v>2219</v>
      </c>
      <c r="K333" s="183" t="str">
        <f t="shared" si="6"/>
        <v xml:space="preserve">I-Material Bibliográfico - Suscripciones Periodicos y revistas </v>
      </c>
      <c r="L333" s="181">
        <v>6221021101</v>
      </c>
      <c r="N333" s="183" t="str">
        <f t="shared" si="7"/>
        <v xml:space="preserve">Suscripciones Periodicos y revistas  </v>
      </c>
    </row>
    <row r="334" spans="1:14" s="189" customFormat="1">
      <c r="A334" s="181">
        <v>6221021102</v>
      </c>
      <c r="B334" s="181" t="s">
        <v>2390</v>
      </c>
      <c r="C334" s="182" t="s">
        <v>2068</v>
      </c>
      <c r="D334" s="182" t="s">
        <v>376</v>
      </c>
      <c r="E334" s="182" t="s">
        <v>2216</v>
      </c>
      <c r="F334" s="182" t="s">
        <v>2228</v>
      </c>
      <c r="G334" s="181" t="s">
        <v>396</v>
      </c>
      <c r="H334" s="181" t="s">
        <v>2229</v>
      </c>
      <c r="I334" s="181" t="s">
        <v>2075</v>
      </c>
      <c r="J334" s="182" t="s">
        <v>2219</v>
      </c>
      <c r="K334" s="183" t="str">
        <f t="shared" si="6"/>
        <v xml:space="preserve">I-Material Bibliográfico - Libros </v>
      </c>
      <c r="L334" s="181">
        <v>6221021102</v>
      </c>
      <c r="N334" s="183" t="str">
        <f t="shared" si="7"/>
        <v xml:space="preserve">Libros  </v>
      </c>
    </row>
    <row r="335" spans="1:14" s="189" customFormat="1">
      <c r="A335" s="181">
        <v>6221021103</v>
      </c>
      <c r="B335" s="181" t="s">
        <v>2391</v>
      </c>
      <c r="C335" s="182" t="s">
        <v>2068</v>
      </c>
      <c r="D335" s="182" t="s">
        <v>376</v>
      </c>
      <c r="E335" s="182" t="s">
        <v>2216</v>
      </c>
      <c r="F335" s="182" t="s">
        <v>389</v>
      </c>
      <c r="G335" s="181" t="s">
        <v>396</v>
      </c>
      <c r="H335" s="181" t="s">
        <v>2226</v>
      </c>
      <c r="I335" s="181" t="s">
        <v>2075</v>
      </c>
      <c r="J335" s="182" t="s">
        <v>2219</v>
      </c>
      <c r="K335" s="183" t="str">
        <f t="shared" si="6"/>
        <v xml:space="preserve">I-Publicaciones     - Publicaciones </v>
      </c>
      <c r="L335" s="181">
        <v>6221021103</v>
      </c>
      <c r="N335" s="183" t="str">
        <f t="shared" si="7"/>
        <v xml:space="preserve">Publicaciones  </v>
      </c>
    </row>
    <row r="336" spans="1:14" s="189" customFormat="1">
      <c r="A336" s="181">
        <v>6221021104</v>
      </c>
      <c r="B336" s="181" t="s">
        <v>2392</v>
      </c>
      <c r="C336" s="182" t="s">
        <v>2068</v>
      </c>
      <c r="D336" s="182" t="s">
        <v>376</v>
      </c>
      <c r="E336" s="182" t="s">
        <v>2216</v>
      </c>
      <c r="F336" s="182" t="s">
        <v>2228</v>
      </c>
      <c r="G336" s="181" t="s">
        <v>396</v>
      </c>
      <c r="H336" s="181" t="s">
        <v>2229</v>
      </c>
      <c r="I336" s="181" t="s">
        <v>2075</v>
      </c>
      <c r="J336" s="182" t="s">
        <v>2219</v>
      </c>
      <c r="K336" s="183" t="str">
        <f t="shared" si="6"/>
        <v xml:space="preserve">I-Material Bibliográfico - Suscripiones en Bases de Datos </v>
      </c>
      <c r="L336" s="181">
        <v>6221021104</v>
      </c>
      <c r="N336" s="183" t="str">
        <f t="shared" si="7"/>
        <v xml:space="preserve">Suscripiones en Bases de Datos  </v>
      </c>
    </row>
    <row r="337" spans="1:14" s="189" customFormat="1">
      <c r="A337" s="181">
        <v>6221021701</v>
      </c>
      <c r="B337" s="181" t="s">
        <v>2393</v>
      </c>
      <c r="C337" s="182" t="s">
        <v>2068</v>
      </c>
      <c r="D337" s="182" t="s">
        <v>376</v>
      </c>
      <c r="E337" s="182" t="s">
        <v>2239</v>
      </c>
      <c r="F337" s="182" t="s">
        <v>2243</v>
      </c>
      <c r="G337" s="181" t="s">
        <v>396</v>
      </c>
      <c r="H337" s="181" t="s">
        <v>2244</v>
      </c>
      <c r="I337" s="181" t="s">
        <v>2075</v>
      </c>
      <c r="J337" s="182" t="s">
        <v>2219</v>
      </c>
      <c r="K337" s="183" t="str">
        <f t="shared" si="6"/>
        <v xml:space="preserve">I-Programas de Computador   - Programas para Computacion Sotfware </v>
      </c>
      <c r="L337" s="181">
        <v>6221021701</v>
      </c>
      <c r="N337" s="183" t="str">
        <f t="shared" si="7"/>
        <v xml:space="preserve">Programas para Computacion Sotfware  </v>
      </c>
    </row>
    <row r="338" spans="1:14" s="189" customFormat="1">
      <c r="A338" s="181">
        <v>6221021811</v>
      </c>
      <c r="B338" s="181" t="s">
        <v>2394</v>
      </c>
      <c r="C338" s="182" t="s">
        <v>2068</v>
      </c>
      <c r="D338" s="182" t="s">
        <v>376</v>
      </c>
      <c r="E338" s="182" t="s">
        <v>2216</v>
      </c>
      <c r="F338" s="182" t="s">
        <v>2234</v>
      </c>
      <c r="G338" s="181" t="s">
        <v>396</v>
      </c>
      <c r="H338" s="181" t="s">
        <v>2234</v>
      </c>
      <c r="I338" s="181" t="s">
        <v>2075</v>
      </c>
      <c r="J338" s="182" t="s">
        <v>2219</v>
      </c>
      <c r="K338" s="183" t="str">
        <f t="shared" si="6"/>
        <v xml:space="preserve">I-Bienestar Universitario - Vestuarios y Uniformes </v>
      </c>
      <c r="L338" s="181">
        <v>6221021811</v>
      </c>
      <c r="N338" s="183" t="str">
        <f t="shared" si="7"/>
        <v xml:space="preserve">Vestuarios y Uniformes  </v>
      </c>
    </row>
    <row r="339" spans="1:14" s="189" customFormat="1">
      <c r="A339" s="181">
        <v>6221021812</v>
      </c>
      <c r="B339" s="181" t="s">
        <v>2395</v>
      </c>
      <c r="C339" s="182" t="s">
        <v>2068</v>
      </c>
      <c r="D339" s="182" t="s">
        <v>376</v>
      </c>
      <c r="E339" s="182" t="s">
        <v>2216</v>
      </c>
      <c r="F339" s="181" t="s">
        <v>2237</v>
      </c>
      <c r="G339" s="181" t="s">
        <v>396</v>
      </c>
      <c r="H339" s="181" t="s">
        <v>2237</v>
      </c>
      <c r="I339" s="181" t="s">
        <v>2075</v>
      </c>
      <c r="J339" s="182" t="s">
        <v>2219</v>
      </c>
      <c r="K339" s="183" t="str">
        <f t="shared" si="6"/>
        <v xml:space="preserve">I-Bienes de arte y cultura - Obras De Arte Y Elementos De Museo </v>
      </c>
      <c r="L339" s="181">
        <v>6221021812</v>
      </c>
      <c r="N339" s="183" t="str">
        <f t="shared" si="7"/>
        <v xml:space="preserve">Obras De Arte Y Elementos De Museo  </v>
      </c>
    </row>
    <row r="340" spans="1:14" s="189" customFormat="1">
      <c r="A340" s="181">
        <v>6221021813</v>
      </c>
      <c r="B340" s="181" t="s">
        <v>2396</v>
      </c>
      <c r="C340" s="182" t="s">
        <v>2068</v>
      </c>
      <c r="D340" s="182" t="s">
        <v>376</v>
      </c>
      <c r="E340" s="182" t="s">
        <v>2239</v>
      </c>
      <c r="F340" s="182" t="s">
        <v>2240</v>
      </c>
      <c r="G340" s="181" t="s">
        <v>396</v>
      </c>
      <c r="H340" s="181" t="s">
        <v>2241</v>
      </c>
      <c r="I340" s="181" t="s">
        <v>2075</v>
      </c>
      <c r="J340" s="182" t="s">
        <v>2219</v>
      </c>
      <c r="K340" s="183" t="str">
        <f t="shared" si="6"/>
        <v xml:space="preserve">I-Equipos y elementos de laboratorio - Reactivos y Elementos de laboratorio </v>
      </c>
      <c r="L340" s="181">
        <v>6221021813</v>
      </c>
      <c r="N340" s="183" t="str">
        <f t="shared" si="7"/>
        <v xml:space="preserve">Reactivos y Elementos de laboratorio  </v>
      </c>
    </row>
    <row r="341" spans="1:14" s="189" customFormat="1">
      <c r="A341" s="181">
        <v>6221021815</v>
      </c>
      <c r="B341" s="181" t="s">
        <v>2397</v>
      </c>
      <c r="C341" s="182" t="s">
        <v>2068</v>
      </c>
      <c r="D341" s="182" t="s">
        <v>376</v>
      </c>
      <c r="E341" s="182" t="s">
        <v>2216</v>
      </c>
      <c r="F341" s="182" t="s">
        <v>2231</v>
      </c>
      <c r="G341" s="181" t="s">
        <v>396</v>
      </c>
      <c r="H341" s="181" t="s">
        <v>2232</v>
      </c>
      <c r="I341" s="181" t="s">
        <v>2075</v>
      </c>
      <c r="J341" s="182" t="s">
        <v>2219</v>
      </c>
      <c r="K341" s="183" t="str">
        <f t="shared" si="6"/>
        <v xml:space="preserve">I-Activos Menores    - Activos Menores (2) S.M.M.L.V Extensiva </v>
      </c>
      <c r="L341" s="181">
        <v>6221021815</v>
      </c>
      <c r="N341" s="183" t="str">
        <f t="shared" si="7"/>
        <v xml:space="preserve">Activos Menores (2) S.M.M.L.V Extensiva  </v>
      </c>
    </row>
    <row r="342" spans="1:14" s="189" customFormat="1">
      <c r="A342" s="181">
        <v>6221021901</v>
      </c>
      <c r="B342" s="181" t="s">
        <v>2398</v>
      </c>
      <c r="C342" s="182" t="s">
        <v>2068</v>
      </c>
      <c r="D342" s="182" t="s">
        <v>376</v>
      </c>
      <c r="E342" s="182" t="s">
        <v>2216</v>
      </c>
      <c r="F342" s="182" t="s">
        <v>2234</v>
      </c>
      <c r="G342" s="181" t="s">
        <v>396</v>
      </c>
      <c r="H342" s="181" t="s">
        <v>2234</v>
      </c>
      <c r="I342" s="181" t="s">
        <v>2075</v>
      </c>
      <c r="J342" s="182" t="s">
        <v>2219</v>
      </c>
      <c r="K342" s="183" t="str">
        <f t="shared" si="6"/>
        <v xml:space="preserve">I-Bienestar Universitario - Material Didactico </v>
      </c>
      <c r="L342" s="181">
        <v>6221021901</v>
      </c>
      <c r="N342" s="183" t="str">
        <f t="shared" si="7"/>
        <v xml:space="preserve">Material Didactico  </v>
      </c>
    </row>
    <row r="343" spans="1:14" s="189" customFormat="1">
      <c r="A343" s="181">
        <v>6221021902</v>
      </c>
      <c r="B343" s="181" t="s">
        <v>2399</v>
      </c>
      <c r="C343" s="182" t="s">
        <v>2068</v>
      </c>
      <c r="D343" s="182" t="s">
        <v>376</v>
      </c>
      <c r="E343" s="182" t="s">
        <v>2216</v>
      </c>
      <c r="F343" s="182" t="s">
        <v>2234</v>
      </c>
      <c r="G343" s="181" t="s">
        <v>396</v>
      </c>
      <c r="H343" s="181" t="s">
        <v>2234</v>
      </c>
      <c r="I343" s="181" t="s">
        <v>2075</v>
      </c>
      <c r="J343" s="182" t="s">
        <v>2219</v>
      </c>
      <c r="K343" s="183" t="str">
        <f t="shared" si="6"/>
        <v xml:space="preserve">I-Bienestar Universitario - Instrumentos musicales </v>
      </c>
      <c r="L343" s="181">
        <v>6221021902</v>
      </c>
      <c r="N343" s="183" t="str">
        <f t="shared" si="7"/>
        <v xml:space="preserve">Instrumentos musicales  </v>
      </c>
    </row>
    <row r="344" spans="1:14" s="189" customFormat="1">
      <c r="A344" s="181">
        <v>6221021903</v>
      </c>
      <c r="B344" s="181" t="s">
        <v>2400</v>
      </c>
      <c r="C344" s="182" t="s">
        <v>2068</v>
      </c>
      <c r="D344" s="182" t="s">
        <v>376</v>
      </c>
      <c r="E344" s="182" t="s">
        <v>2216</v>
      </c>
      <c r="F344" s="182" t="s">
        <v>2234</v>
      </c>
      <c r="G344" s="181" t="s">
        <v>396</v>
      </c>
      <c r="H344" s="181" t="s">
        <v>2234</v>
      </c>
      <c r="I344" s="181" t="s">
        <v>2075</v>
      </c>
      <c r="J344" s="182" t="s">
        <v>2219</v>
      </c>
      <c r="K344" s="183" t="str">
        <f t="shared" si="6"/>
        <v xml:space="preserve">I-Bienestar Universitario - Elementos deportivos </v>
      </c>
      <c r="L344" s="181">
        <v>6221021903</v>
      </c>
      <c r="N344" s="183" t="str">
        <f t="shared" si="7"/>
        <v xml:space="preserve">Elementos deportivos  </v>
      </c>
    </row>
    <row r="345" spans="1:14" s="189" customFormat="1">
      <c r="A345" s="181">
        <v>6221022101</v>
      </c>
      <c r="B345" s="181" t="s">
        <v>2401</v>
      </c>
      <c r="C345" s="182" t="s">
        <v>2068</v>
      </c>
      <c r="D345" s="182" t="s">
        <v>376</v>
      </c>
      <c r="E345" s="182" t="s">
        <v>2216</v>
      </c>
      <c r="F345" s="182" t="s">
        <v>2221</v>
      </c>
      <c r="G345" s="181" t="s">
        <v>396</v>
      </c>
      <c r="H345" s="181" t="s">
        <v>2402</v>
      </c>
      <c r="I345" s="181" t="s">
        <v>2075</v>
      </c>
      <c r="J345" s="182" t="s">
        <v>2219</v>
      </c>
      <c r="K345" s="183" t="str">
        <f t="shared" si="6"/>
        <v xml:space="preserve">I-Capacitación Estudiantes    - Capacitacion Estudiantes Congresos Simposios Seminarios </v>
      </c>
      <c r="L345" s="181">
        <v>6221022101</v>
      </c>
      <c r="N345" s="183" t="str">
        <f t="shared" si="7"/>
        <v xml:space="preserve">Capacitacion Estudiantes Congresos Simposios Seminarios  </v>
      </c>
    </row>
    <row r="346" spans="1:14" s="189" customFormat="1">
      <c r="A346" s="181">
        <v>6221022102</v>
      </c>
      <c r="B346" s="181" t="s">
        <v>2403</v>
      </c>
      <c r="C346" s="182" t="s">
        <v>2068</v>
      </c>
      <c r="D346" s="182" t="s">
        <v>376</v>
      </c>
      <c r="E346" s="182" t="s">
        <v>2216</v>
      </c>
      <c r="F346" s="182" t="s">
        <v>2221</v>
      </c>
      <c r="G346" s="181" t="s">
        <v>396</v>
      </c>
      <c r="H346" s="181" t="s">
        <v>2222</v>
      </c>
      <c r="I346" s="181" t="s">
        <v>2075</v>
      </c>
      <c r="J346" s="182" t="s">
        <v>2219</v>
      </c>
      <c r="K346" s="183" t="str">
        <f t="shared" si="6"/>
        <v xml:space="preserve">I-Capacitación Egresados    - Becas Egresados </v>
      </c>
      <c r="L346" s="181">
        <v>6221022102</v>
      </c>
      <c r="N346" s="183" t="str">
        <f t="shared" si="7"/>
        <v xml:space="preserve">Becas Egresados  </v>
      </c>
    </row>
    <row r="347" spans="1:14" s="189" customFormat="1">
      <c r="A347" s="181">
        <v>6221030103</v>
      </c>
      <c r="B347" s="181" t="s">
        <v>2404</v>
      </c>
      <c r="C347" s="182" t="s">
        <v>2068</v>
      </c>
      <c r="D347" s="182" t="s">
        <v>376</v>
      </c>
      <c r="E347" s="182" t="s">
        <v>2216</v>
      </c>
      <c r="F347" s="182" t="s">
        <v>2405</v>
      </c>
      <c r="G347" s="181" t="s">
        <v>396</v>
      </c>
      <c r="H347" s="181" t="s">
        <v>2406</v>
      </c>
      <c r="I347" s="181" t="s">
        <v>2407</v>
      </c>
      <c r="J347" s="182" t="s">
        <v>2219</v>
      </c>
      <c r="K347" s="183" t="str">
        <f t="shared" si="6"/>
        <v xml:space="preserve">I-Capacitación Docente    - Licencias Remuneradas </v>
      </c>
      <c r="L347" s="181">
        <v>6221030103</v>
      </c>
      <c r="N347" s="183" t="str">
        <f t="shared" si="7"/>
        <v xml:space="preserve">Licencias Remuneradas  </v>
      </c>
    </row>
    <row r="348" spans="1:14" s="189" customFormat="1">
      <c r="A348" s="181">
        <v>6221030203</v>
      </c>
      <c r="B348" s="181" t="s">
        <v>2404</v>
      </c>
      <c r="C348" s="182" t="s">
        <v>2068</v>
      </c>
      <c r="D348" s="182" t="s">
        <v>376</v>
      </c>
      <c r="E348" s="182" t="s">
        <v>2216</v>
      </c>
      <c r="F348" s="182" t="s">
        <v>2405</v>
      </c>
      <c r="G348" s="181" t="s">
        <v>396</v>
      </c>
      <c r="H348" s="181" t="s">
        <v>2406</v>
      </c>
      <c r="I348" s="181" t="s">
        <v>2408</v>
      </c>
      <c r="J348" s="182" t="s">
        <v>2219</v>
      </c>
      <c r="K348" s="183" t="str">
        <f t="shared" si="6"/>
        <v xml:space="preserve">I-Capacitación Docente    - Licencias Remuneradas </v>
      </c>
      <c r="L348" s="181">
        <v>6221030203</v>
      </c>
      <c r="N348" s="183" t="str">
        <f t="shared" si="7"/>
        <v xml:space="preserve">Licencias Remuneradas  </v>
      </c>
    </row>
    <row r="349" spans="1:14" s="189" customFormat="1">
      <c r="A349" s="181">
        <v>6221030303</v>
      </c>
      <c r="B349" s="181" t="s">
        <v>2404</v>
      </c>
      <c r="C349" s="182" t="s">
        <v>2068</v>
      </c>
      <c r="D349" s="182" t="s">
        <v>376</v>
      </c>
      <c r="E349" s="182" t="s">
        <v>2216</v>
      </c>
      <c r="F349" s="182" t="s">
        <v>2405</v>
      </c>
      <c r="G349" s="181" t="s">
        <v>396</v>
      </c>
      <c r="H349" s="181" t="s">
        <v>2406</v>
      </c>
      <c r="I349" s="181" t="s">
        <v>2409</v>
      </c>
      <c r="J349" s="182" t="s">
        <v>2219</v>
      </c>
      <c r="K349" s="183" t="str">
        <f t="shared" si="6"/>
        <v xml:space="preserve">I-Capacitación Docente    - Licencias Remuneradas </v>
      </c>
      <c r="L349" s="181">
        <v>6221030303</v>
      </c>
      <c r="N349" s="183" t="str">
        <f t="shared" si="7"/>
        <v xml:space="preserve">Licencias Remuneradas  </v>
      </c>
    </row>
    <row r="350" spans="1:14" s="189" customFormat="1">
      <c r="A350" s="181">
        <v>6221030403</v>
      </c>
      <c r="B350" s="181" t="s">
        <v>2404</v>
      </c>
      <c r="C350" s="182" t="s">
        <v>2068</v>
      </c>
      <c r="D350" s="182" t="s">
        <v>376</v>
      </c>
      <c r="E350" s="182" t="s">
        <v>2216</v>
      </c>
      <c r="F350" s="182" t="s">
        <v>2405</v>
      </c>
      <c r="G350" s="181" t="s">
        <v>396</v>
      </c>
      <c r="H350" s="181" t="s">
        <v>2406</v>
      </c>
      <c r="I350" s="181" t="s">
        <v>2410</v>
      </c>
      <c r="J350" s="182" t="s">
        <v>2219</v>
      </c>
      <c r="K350" s="183" t="str">
        <f t="shared" si="6"/>
        <v xml:space="preserve">I-Capacitación Docente    - Licencias Remuneradas </v>
      </c>
      <c r="L350" s="181">
        <v>6221030403</v>
      </c>
      <c r="N350" s="183" t="str">
        <f t="shared" si="7"/>
        <v xml:space="preserve">Licencias Remuneradas  </v>
      </c>
    </row>
    <row r="351" spans="1:14" s="189" customFormat="1">
      <c r="A351" s="181">
        <v>6221100302</v>
      </c>
      <c r="B351" s="181" t="s">
        <v>2411</v>
      </c>
      <c r="C351" s="182" t="s">
        <v>2068</v>
      </c>
      <c r="D351" s="182" t="s">
        <v>376</v>
      </c>
      <c r="E351" s="182" t="s">
        <v>2216</v>
      </c>
      <c r="F351" s="182" t="s">
        <v>2405</v>
      </c>
      <c r="G351" s="181" t="s">
        <v>396</v>
      </c>
      <c r="H351" s="181" t="s">
        <v>2406</v>
      </c>
      <c r="I351" s="181" t="s">
        <v>2407</v>
      </c>
      <c r="J351" s="182" t="s">
        <v>2219</v>
      </c>
      <c r="K351" s="183" t="str">
        <f t="shared" si="6"/>
        <v xml:space="preserve">I-Capacitación Docente    - Capacitacion a Docentes </v>
      </c>
      <c r="L351" s="181">
        <v>6221100302</v>
      </c>
      <c r="N351" s="183" t="str">
        <f t="shared" si="7"/>
        <v xml:space="preserve">Capacitacion a Docentes  </v>
      </c>
    </row>
    <row r="352" spans="1:14" s="189" customFormat="1">
      <c r="A352" s="181">
        <v>6221100402</v>
      </c>
      <c r="B352" s="181" t="s">
        <v>2411</v>
      </c>
      <c r="C352" s="182" t="s">
        <v>2068</v>
      </c>
      <c r="D352" s="182" t="s">
        <v>376</v>
      </c>
      <c r="E352" s="182" t="s">
        <v>2216</v>
      </c>
      <c r="F352" s="182" t="s">
        <v>2405</v>
      </c>
      <c r="G352" s="181" t="s">
        <v>396</v>
      </c>
      <c r="H352" s="181" t="s">
        <v>2406</v>
      </c>
      <c r="I352" s="181" t="s">
        <v>2407</v>
      </c>
      <c r="J352" s="182" t="s">
        <v>2219</v>
      </c>
      <c r="K352" s="183" t="str">
        <f t="shared" si="6"/>
        <v xml:space="preserve">I-Capacitación Docente    - Capacitacion a Docentes </v>
      </c>
      <c r="L352" s="181">
        <v>6221100402</v>
      </c>
      <c r="N352" s="183" t="str">
        <f t="shared" si="7"/>
        <v xml:space="preserve">Capacitacion a Docentes  </v>
      </c>
    </row>
    <row r="353" spans="1:14" s="189" customFormat="1">
      <c r="A353" s="181">
        <v>6221110101</v>
      </c>
      <c r="B353" s="181" t="s">
        <v>2412</v>
      </c>
      <c r="C353" s="182" t="s">
        <v>2068</v>
      </c>
      <c r="D353" s="182" t="s">
        <v>376</v>
      </c>
      <c r="E353" s="182" t="s">
        <v>2216</v>
      </c>
      <c r="F353" s="182" t="s">
        <v>389</v>
      </c>
      <c r="G353" s="181" t="s">
        <v>396</v>
      </c>
      <c r="H353" s="181" t="s">
        <v>2413</v>
      </c>
      <c r="I353" s="181" t="s">
        <v>2407</v>
      </c>
      <c r="J353" s="182" t="s">
        <v>2219</v>
      </c>
      <c r="K353" s="183" t="str">
        <f t="shared" si="6"/>
        <v xml:space="preserve">I-Estimulo a la producción  - Estimulo a la Produccion Academica </v>
      </c>
      <c r="L353" s="181">
        <v>6221110101</v>
      </c>
      <c r="N353" s="183" t="str">
        <f t="shared" si="7"/>
        <v xml:space="preserve">Estimulo a la Produccion Academica  </v>
      </c>
    </row>
    <row r="354" spans="1:14" s="189" customFormat="1">
      <c r="A354" s="187">
        <v>1504050101</v>
      </c>
      <c r="B354" s="187" t="s">
        <v>2414</v>
      </c>
      <c r="C354" s="188" t="s">
        <v>2068</v>
      </c>
      <c r="D354" s="188" t="s">
        <v>376</v>
      </c>
      <c r="E354" s="188" t="s">
        <v>2246</v>
      </c>
      <c r="F354" s="188" t="s">
        <v>2247</v>
      </c>
      <c r="G354" s="188" t="s">
        <v>2248</v>
      </c>
      <c r="H354" s="188" t="s">
        <v>2077</v>
      </c>
      <c r="I354" s="187" t="s">
        <v>2075</v>
      </c>
      <c r="J354" s="182" t="s">
        <v>2219</v>
      </c>
      <c r="K354" s="183" t="str">
        <f t="shared" si="6"/>
        <v xml:space="preserve">I-Terrenos - Urbanos </v>
      </c>
      <c r="L354" s="187">
        <v>1504050101</v>
      </c>
      <c r="N354" s="183" t="str">
        <f t="shared" si="7"/>
        <v xml:space="preserve">Urbanos  </v>
      </c>
    </row>
    <row r="355" spans="1:14" s="189" customFormat="1">
      <c r="A355" s="187">
        <v>1504100101</v>
      </c>
      <c r="B355" s="187" t="s">
        <v>2415</v>
      </c>
      <c r="C355" s="188" t="s">
        <v>2068</v>
      </c>
      <c r="D355" s="188" t="s">
        <v>376</v>
      </c>
      <c r="E355" s="188" t="s">
        <v>2246</v>
      </c>
      <c r="F355" s="188" t="s">
        <v>2247</v>
      </c>
      <c r="G355" s="188" t="s">
        <v>2248</v>
      </c>
      <c r="H355" s="188" t="s">
        <v>2077</v>
      </c>
      <c r="I355" s="187" t="s">
        <v>2075</v>
      </c>
      <c r="J355" s="182" t="s">
        <v>2219</v>
      </c>
      <c r="K355" s="183" t="str">
        <f t="shared" si="6"/>
        <v xml:space="preserve">I-Terrenos - Rurales </v>
      </c>
      <c r="L355" s="187">
        <v>1504100101</v>
      </c>
      <c r="N355" s="183" t="str">
        <f t="shared" si="7"/>
        <v xml:space="preserve">Rurales  </v>
      </c>
    </row>
    <row r="356" spans="1:14" s="189" customFormat="1">
      <c r="A356" s="187">
        <v>1508050101</v>
      </c>
      <c r="B356" s="187" t="s">
        <v>2416</v>
      </c>
      <c r="C356" s="188" t="s">
        <v>2068</v>
      </c>
      <c r="D356" s="188" t="s">
        <v>376</v>
      </c>
      <c r="E356" s="188" t="s">
        <v>2246</v>
      </c>
      <c r="F356" s="188" t="s">
        <v>2247</v>
      </c>
      <c r="G356" s="188" t="s">
        <v>2248</v>
      </c>
      <c r="H356" s="187" t="s">
        <v>2250</v>
      </c>
      <c r="I356" s="187" t="s">
        <v>2075</v>
      </c>
      <c r="J356" s="182" t="s">
        <v>2219</v>
      </c>
      <c r="K356" s="183" t="str">
        <f t="shared" si="6"/>
        <v xml:space="preserve">I-Construcciones y Edificaciones   - Construcciones y Edificaciones </v>
      </c>
      <c r="L356" s="187">
        <v>1508050101</v>
      </c>
      <c r="N356" s="183" t="str">
        <f t="shared" si="7"/>
        <v xml:space="preserve">Construcciones y Edificaciones  </v>
      </c>
    </row>
    <row r="357" spans="1:14" s="189" customFormat="1">
      <c r="A357" s="187">
        <v>1516050101</v>
      </c>
      <c r="B357" s="187" t="s">
        <v>2417</v>
      </c>
      <c r="C357" s="188" t="s">
        <v>2068</v>
      </c>
      <c r="D357" s="188" t="s">
        <v>376</v>
      </c>
      <c r="E357" s="188" t="s">
        <v>2246</v>
      </c>
      <c r="F357" s="188" t="s">
        <v>2247</v>
      </c>
      <c r="G357" s="188" t="s">
        <v>2248</v>
      </c>
      <c r="H357" s="187" t="s">
        <v>2250</v>
      </c>
      <c r="I357" s="187" t="s">
        <v>2075</v>
      </c>
      <c r="J357" s="182" t="s">
        <v>2219</v>
      </c>
      <c r="K357" s="183" t="str">
        <f t="shared" si="6"/>
        <v xml:space="preserve">I-Construcciones y Edificaciones   - Edificios </v>
      </c>
      <c r="L357" s="187">
        <v>1516050101</v>
      </c>
      <c r="N357" s="183" t="str">
        <f t="shared" si="7"/>
        <v xml:space="preserve">Edificios  </v>
      </c>
    </row>
    <row r="358" spans="1:14" s="189" customFormat="1">
      <c r="A358" s="187">
        <v>1516100101</v>
      </c>
      <c r="B358" s="187" t="s">
        <v>2418</v>
      </c>
      <c r="C358" s="188" t="s">
        <v>2068</v>
      </c>
      <c r="D358" s="188" t="s">
        <v>376</v>
      </c>
      <c r="E358" s="188" t="s">
        <v>2246</v>
      </c>
      <c r="F358" s="188" t="s">
        <v>2247</v>
      </c>
      <c r="G358" s="188" t="s">
        <v>2248</v>
      </c>
      <c r="H358" s="187" t="s">
        <v>2250</v>
      </c>
      <c r="I358" s="187" t="s">
        <v>2075</v>
      </c>
      <c r="J358" s="182" t="s">
        <v>2219</v>
      </c>
      <c r="K358" s="183" t="str">
        <f t="shared" si="6"/>
        <v xml:space="preserve">I-Construcciones y Edificaciones   - Oficinas </v>
      </c>
      <c r="L358" s="187">
        <v>1516100101</v>
      </c>
      <c r="N358" s="183" t="str">
        <f t="shared" si="7"/>
        <v xml:space="preserve">Oficinas  </v>
      </c>
    </row>
    <row r="359" spans="1:14" s="189" customFormat="1">
      <c r="A359" s="187">
        <v>1516150101</v>
      </c>
      <c r="B359" s="187" t="s">
        <v>2419</v>
      </c>
      <c r="C359" s="188" t="s">
        <v>2068</v>
      </c>
      <c r="D359" s="188" t="s">
        <v>376</v>
      </c>
      <c r="E359" s="188" t="s">
        <v>2246</v>
      </c>
      <c r="F359" s="188" t="s">
        <v>2247</v>
      </c>
      <c r="G359" s="188" t="s">
        <v>2248</v>
      </c>
      <c r="H359" s="187" t="s">
        <v>2250</v>
      </c>
      <c r="I359" s="187" t="s">
        <v>2075</v>
      </c>
      <c r="J359" s="182" t="s">
        <v>2219</v>
      </c>
      <c r="K359" s="183" t="str">
        <f t="shared" si="6"/>
        <v xml:space="preserve">I-Construcciones y Edificaciones   - Colegios y Escuelas </v>
      </c>
      <c r="L359" s="187">
        <v>1516150101</v>
      </c>
      <c r="N359" s="183" t="str">
        <f t="shared" si="7"/>
        <v xml:space="preserve">Colegios y Escuelas  </v>
      </c>
    </row>
    <row r="360" spans="1:14" s="189" customFormat="1">
      <c r="A360" s="187">
        <v>1520050101</v>
      </c>
      <c r="B360" s="187" t="s">
        <v>2303</v>
      </c>
      <c r="C360" s="188" t="s">
        <v>2068</v>
      </c>
      <c r="D360" s="188" t="s">
        <v>376</v>
      </c>
      <c r="E360" s="188" t="s">
        <v>2239</v>
      </c>
      <c r="F360" s="188" t="s">
        <v>2240</v>
      </c>
      <c r="G360" s="188" t="s">
        <v>2248</v>
      </c>
      <c r="H360" s="187" t="s">
        <v>2254</v>
      </c>
      <c r="I360" s="187" t="s">
        <v>2075</v>
      </c>
      <c r="J360" s="182" t="s">
        <v>2219</v>
      </c>
      <c r="K360" s="183" t="str">
        <f t="shared" ref="K360:K406" si="8">CONCATENATE(J360,H360," - ", B360)</f>
        <v xml:space="preserve">I-Maquinaria y equipo   - Maquinaria y Equipo </v>
      </c>
      <c r="L360" s="187">
        <v>1520050101</v>
      </c>
      <c r="N360" s="183" t="str">
        <f t="shared" si="7"/>
        <v xml:space="preserve">Maquinaria y Equipo  </v>
      </c>
    </row>
    <row r="361" spans="1:14" s="189" customFormat="1">
      <c r="A361" s="187">
        <v>1520050102</v>
      </c>
      <c r="B361" s="187" t="s">
        <v>2420</v>
      </c>
      <c r="C361" s="188" t="s">
        <v>2068</v>
      </c>
      <c r="D361" s="188" t="s">
        <v>376</v>
      </c>
      <c r="E361" s="188" t="s">
        <v>2239</v>
      </c>
      <c r="F361" s="188" t="s">
        <v>2240</v>
      </c>
      <c r="G361" s="188" t="s">
        <v>2248</v>
      </c>
      <c r="H361" s="187" t="s">
        <v>2254</v>
      </c>
      <c r="I361" s="187" t="s">
        <v>2075</v>
      </c>
      <c r="J361" s="182" t="s">
        <v>2219</v>
      </c>
      <c r="K361" s="183" t="str">
        <f t="shared" si="8"/>
        <v xml:space="preserve">I-Maquinaria y equipo   - Equipo de construcción </v>
      </c>
      <c r="L361" s="187">
        <v>1520050102</v>
      </c>
      <c r="N361" s="183" t="str">
        <f t="shared" ref="N361:N406" si="9">+_xlfn.CONCAT(B361," ")</f>
        <v xml:space="preserve">Equipo de construcción  </v>
      </c>
    </row>
    <row r="362" spans="1:14" s="189" customFormat="1">
      <c r="A362" s="187">
        <v>1520050103</v>
      </c>
      <c r="B362" s="187" t="s">
        <v>2421</v>
      </c>
      <c r="C362" s="188" t="s">
        <v>2068</v>
      </c>
      <c r="D362" s="188" t="s">
        <v>376</v>
      </c>
      <c r="E362" s="188" t="s">
        <v>2239</v>
      </c>
      <c r="F362" s="188" t="s">
        <v>2240</v>
      </c>
      <c r="G362" s="188" t="s">
        <v>2248</v>
      </c>
      <c r="H362" s="187" t="s">
        <v>2254</v>
      </c>
      <c r="I362" s="187" t="s">
        <v>2075</v>
      </c>
      <c r="J362" s="182" t="s">
        <v>2219</v>
      </c>
      <c r="K362" s="183" t="str">
        <f t="shared" si="8"/>
        <v xml:space="preserve">I-Maquinaria y equipo   - Equipo Agropecuario de Silvicultura Avicultura y Pesca </v>
      </c>
      <c r="L362" s="187">
        <v>1520050103</v>
      </c>
      <c r="N362" s="183" t="str">
        <f t="shared" si="9"/>
        <v xml:space="preserve">Equipo Agropecuario de Silvicultura Avicultura y Pesca  </v>
      </c>
    </row>
    <row r="363" spans="1:14" s="189" customFormat="1">
      <c r="A363" s="187">
        <v>1520050104</v>
      </c>
      <c r="B363" s="187" t="s">
        <v>2422</v>
      </c>
      <c r="C363" s="188" t="s">
        <v>2068</v>
      </c>
      <c r="D363" s="188" t="s">
        <v>376</v>
      </c>
      <c r="E363" s="188" t="s">
        <v>2239</v>
      </c>
      <c r="F363" s="188" t="s">
        <v>2240</v>
      </c>
      <c r="G363" s="188" t="s">
        <v>2248</v>
      </c>
      <c r="H363" s="187" t="s">
        <v>2254</v>
      </c>
      <c r="I363" s="187" t="s">
        <v>2075</v>
      </c>
      <c r="J363" s="182" t="s">
        <v>2219</v>
      </c>
      <c r="K363" s="183" t="str">
        <f t="shared" si="8"/>
        <v xml:space="preserve">I-Maquinaria y equipo   - Equipo de Enseñanza </v>
      </c>
      <c r="L363" s="187">
        <v>1520050104</v>
      </c>
      <c r="N363" s="183" t="str">
        <f t="shared" si="9"/>
        <v xml:space="preserve">Equipo de Enseñanza  </v>
      </c>
    </row>
    <row r="364" spans="1:14" s="189" customFormat="1">
      <c r="A364" s="187">
        <v>1520050105</v>
      </c>
      <c r="B364" s="187" t="s">
        <v>2423</v>
      </c>
      <c r="C364" s="188" t="s">
        <v>2068</v>
      </c>
      <c r="D364" s="188" t="s">
        <v>376</v>
      </c>
      <c r="E364" s="188" t="s">
        <v>2239</v>
      </c>
      <c r="F364" s="188" t="s">
        <v>2240</v>
      </c>
      <c r="G364" s="188" t="s">
        <v>2248</v>
      </c>
      <c r="H364" s="187" t="s">
        <v>2254</v>
      </c>
      <c r="I364" s="187" t="s">
        <v>2075</v>
      </c>
      <c r="J364" s="182" t="s">
        <v>2219</v>
      </c>
      <c r="K364" s="183" t="str">
        <f t="shared" si="8"/>
        <v xml:space="preserve">I-Maquinaria y equipo   - Herramientas y Accesorios </v>
      </c>
      <c r="L364" s="187">
        <v>1520050105</v>
      </c>
      <c r="N364" s="183" t="str">
        <f t="shared" si="9"/>
        <v xml:space="preserve">Herramientas y Accesorios  </v>
      </c>
    </row>
    <row r="365" spans="1:14" s="189" customFormat="1">
      <c r="A365" s="187">
        <v>1520050106</v>
      </c>
      <c r="B365" s="187" t="s">
        <v>2424</v>
      </c>
      <c r="C365" s="188" t="s">
        <v>2068</v>
      </c>
      <c r="D365" s="188" t="s">
        <v>376</v>
      </c>
      <c r="E365" s="188" t="s">
        <v>2239</v>
      </c>
      <c r="F365" s="188" t="s">
        <v>2240</v>
      </c>
      <c r="G365" s="188" t="s">
        <v>2248</v>
      </c>
      <c r="H365" s="187" t="s">
        <v>2254</v>
      </c>
      <c r="I365" s="187" t="s">
        <v>2075</v>
      </c>
      <c r="J365" s="182" t="s">
        <v>2219</v>
      </c>
      <c r="K365" s="183" t="str">
        <f t="shared" si="8"/>
        <v xml:space="preserve">I-Maquinaria y equipo   - Equipo de Ayuda Audiovisual </v>
      </c>
      <c r="L365" s="187">
        <v>1520050106</v>
      </c>
      <c r="N365" s="183" t="str">
        <f t="shared" si="9"/>
        <v xml:space="preserve">Equipo de Ayuda Audiovisual  </v>
      </c>
    </row>
    <row r="366" spans="1:14" s="189" customFormat="1">
      <c r="A366" s="187">
        <v>1520050107</v>
      </c>
      <c r="B366" s="187" t="s">
        <v>2425</v>
      </c>
      <c r="C366" s="188" t="s">
        <v>2068</v>
      </c>
      <c r="D366" s="188" t="s">
        <v>376</v>
      </c>
      <c r="E366" s="188" t="s">
        <v>2239</v>
      </c>
      <c r="F366" s="188" t="s">
        <v>2240</v>
      </c>
      <c r="G366" s="188" t="s">
        <v>2248</v>
      </c>
      <c r="H366" s="187" t="s">
        <v>2254</v>
      </c>
      <c r="I366" s="187" t="s">
        <v>2075</v>
      </c>
      <c r="J366" s="182" t="s">
        <v>2219</v>
      </c>
      <c r="K366" s="183" t="str">
        <f t="shared" si="8"/>
        <v xml:space="preserve">I-Maquinaria y equipo   - Equipo de Aseo </v>
      </c>
      <c r="L366" s="187">
        <v>1520050107</v>
      </c>
      <c r="N366" s="183" t="str">
        <f t="shared" si="9"/>
        <v xml:space="preserve">Equipo de Aseo  </v>
      </c>
    </row>
    <row r="367" spans="1:14" s="189" customFormat="1">
      <c r="A367" s="187">
        <v>1520050108</v>
      </c>
      <c r="B367" s="187" t="s">
        <v>2426</v>
      </c>
      <c r="C367" s="188" t="s">
        <v>2068</v>
      </c>
      <c r="D367" s="188" t="s">
        <v>376</v>
      </c>
      <c r="E367" s="188" t="s">
        <v>2239</v>
      </c>
      <c r="F367" s="188" t="s">
        <v>2240</v>
      </c>
      <c r="G367" s="188" t="s">
        <v>2248</v>
      </c>
      <c r="H367" s="187" t="s">
        <v>2254</v>
      </c>
      <c r="I367" s="187" t="s">
        <v>2075</v>
      </c>
      <c r="J367" s="182" t="s">
        <v>2219</v>
      </c>
      <c r="K367" s="183" t="str">
        <f t="shared" si="8"/>
        <v xml:space="preserve">I-Maquinaria y equipo   - Equipo de Seguridad y Rescate </v>
      </c>
      <c r="L367" s="187">
        <v>1520050108</v>
      </c>
      <c r="N367" s="183" t="str">
        <f t="shared" si="9"/>
        <v xml:space="preserve">Equipo de Seguridad y Rescate  </v>
      </c>
    </row>
    <row r="368" spans="1:14" s="189" customFormat="1">
      <c r="A368" s="187">
        <v>1524050101</v>
      </c>
      <c r="B368" s="187" t="s">
        <v>2427</v>
      </c>
      <c r="C368" s="188" t="s">
        <v>2068</v>
      </c>
      <c r="D368" s="188" t="s">
        <v>376</v>
      </c>
      <c r="E368" s="188" t="s">
        <v>2239</v>
      </c>
      <c r="F368" s="188" t="s">
        <v>2231</v>
      </c>
      <c r="G368" s="188" t="s">
        <v>2248</v>
      </c>
      <c r="H368" s="187" t="s">
        <v>2262</v>
      </c>
      <c r="I368" s="187" t="s">
        <v>2075</v>
      </c>
      <c r="J368" s="182" t="s">
        <v>2219</v>
      </c>
      <c r="K368" s="183" t="str">
        <f t="shared" si="8"/>
        <v xml:space="preserve">I-Muebles y equipo de oficina - Muebles y Enseres </v>
      </c>
      <c r="L368" s="187">
        <v>1524050101</v>
      </c>
      <c r="N368" s="183" t="str">
        <f t="shared" si="9"/>
        <v xml:space="preserve">Muebles y Enseres  </v>
      </c>
    </row>
    <row r="369" spans="1:14" s="189" customFormat="1">
      <c r="A369" s="187">
        <v>1524100101</v>
      </c>
      <c r="B369" s="187" t="s">
        <v>2428</v>
      </c>
      <c r="C369" s="188" t="s">
        <v>2068</v>
      </c>
      <c r="D369" s="188" t="s">
        <v>376</v>
      </c>
      <c r="E369" s="188" t="s">
        <v>2239</v>
      </c>
      <c r="F369" s="188" t="s">
        <v>2231</v>
      </c>
      <c r="G369" s="188" t="s">
        <v>2248</v>
      </c>
      <c r="H369" s="187" t="s">
        <v>2262</v>
      </c>
      <c r="I369" s="187" t="s">
        <v>2075</v>
      </c>
      <c r="J369" s="182" t="s">
        <v>2219</v>
      </c>
      <c r="K369" s="183" t="str">
        <f t="shared" si="8"/>
        <v xml:space="preserve">I-Muebles y equipo de oficina - Equipos </v>
      </c>
      <c r="L369" s="187">
        <v>1524100101</v>
      </c>
      <c r="N369" s="183" t="str">
        <f t="shared" si="9"/>
        <v xml:space="preserve">Equipos  </v>
      </c>
    </row>
    <row r="370" spans="1:14" s="189" customFormat="1">
      <c r="A370" s="187">
        <v>1524959595</v>
      </c>
      <c r="B370" s="187" t="s">
        <v>2386</v>
      </c>
      <c r="C370" s="188" t="s">
        <v>2068</v>
      </c>
      <c r="D370" s="188" t="s">
        <v>376</v>
      </c>
      <c r="E370" s="188" t="s">
        <v>2239</v>
      </c>
      <c r="F370" s="188" t="s">
        <v>2231</v>
      </c>
      <c r="G370" s="188" t="s">
        <v>2248</v>
      </c>
      <c r="H370" s="187" t="s">
        <v>2262</v>
      </c>
      <c r="I370" s="187" t="s">
        <v>2075</v>
      </c>
      <c r="J370" s="182" t="s">
        <v>2219</v>
      </c>
      <c r="K370" s="183" t="str">
        <f t="shared" si="8"/>
        <v xml:space="preserve">I-Muebles y equipo de oficina - Otros </v>
      </c>
      <c r="L370" s="187">
        <v>1524959595</v>
      </c>
      <c r="N370" s="183" t="str">
        <f t="shared" si="9"/>
        <v xml:space="preserve">Otros  </v>
      </c>
    </row>
    <row r="371" spans="1:14" s="189" customFormat="1">
      <c r="A371" s="187">
        <v>1528050101</v>
      </c>
      <c r="B371" s="187" t="s">
        <v>2429</v>
      </c>
      <c r="C371" s="188" t="s">
        <v>2068</v>
      </c>
      <c r="D371" s="188" t="s">
        <v>376</v>
      </c>
      <c r="E371" s="188" t="s">
        <v>2239</v>
      </c>
      <c r="F371" s="188" t="s">
        <v>2243</v>
      </c>
      <c r="G371" s="188" t="s">
        <v>2248</v>
      </c>
      <c r="H371" s="187" t="s">
        <v>2265</v>
      </c>
      <c r="I371" s="187" t="s">
        <v>2075</v>
      </c>
      <c r="J371" s="182" t="s">
        <v>2219</v>
      </c>
      <c r="K371" s="183" t="str">
        <f t="shared" si="8"/>
        <v xml:space="preserve">I-Equipo de computo   - Equipos Por Procesamiento de Datos </v>
      </c>
      <c r="L371" s="187">
        <v>1528050101</v>
      </c>
      <c r="N371" s="183" t="str">
        <f t="shared" si="9"/>
        <v xml:space="preserve">Equipos Por Procesamiento de Datos  </v>
      </c>
    </row>
    <row r="372" spans="1:14" s="189" customFormat="1">
      <c r="A372" s="187">
        <v>1528100101</v>
      </c>
      <c r="B372" s="187" t="s">
        <v>2430</v>
      </c>
      <c r="C372" s="188" t="s">
        <v>2068</v>
      </c>
      <c r="D372" s="188" t="s">
        <v>376</v>
      </c>
      <c r="E372" s="188" t="s">
        <v>2239</v>
      </c>
      <c r="F372" s="188" t="s">
        <v>2243</v>
      </c>
      <c r="G372" s="188" t="s">
        <v>2248</v>
      </c>
      <c r="H372" s="187" t="s">
        <v>2267</v>
      </c>
      <c r="I372" s="187" t="s">
        <v>2075</v>
      </c>
      <c r="J372" s="182" t="s">
        <v>2219</v>
      </c>
      <c r="K372" s="183" t="str">
        <f t="shared" si="8"/>
        <v xml:space="preserve">I-Equipo de telecomunicaciones   - Equipo de Telecomunicaciones </v>
      </c>
      <c r="L372" s="187">
        <v>1528100101</v>
      </c>
      <c r="N372" s="183" t="str">
        <f t="shared" si="9"/>
        <v xml:space="preserve">Equipo de Telecomunicaciones  </v>
      </c>
    </row>
    <row r="373" spans="1:14" s="189" customFormat="1">
      <c r="A373" s="187">
        <v>1528150101</v>
      </c>
      <c r="B373" s="187" t="s">
        <v>2431</v>
      </c>
      <c r="C373" s="188" t="s">
        <v>2068</v>
      </c>
      <c r="D373" s="188" t="s">
        <v>376</v>
      </c>
      <c r="E373" s="188" t="s">
        <v>2239</v>
      </c>
      <c r="F373" s="188" t="s">
        <v>2243</v>
      </c>
      <c r="G373" s="188" t="s">
        <v>2248</v>
      </c>
      <c r="H373" s="187" t="s">
        <v>2267</v>
      </c>
      <c r="I373" s="187" t="s">
        <v>2075</v>
      </c>
      <c r="J373" s="182" t="s">
        <v>2219</v>
      </c>
      <c r="K373" s="183" t="str">
        <f t="shared" si="8"/>
        <v xml:space="preserve">I-Equipo de telecomunicaciones   - Equipos de Radio </v>
      </c>
      <c r="L373" s="187">
        <v>1528150101</v>
      </c>
      <c r="N373" s="183" t="str">
        <f t="shared" si="9"/>
        <v xml:space="preserve">Equipos de Radio  </v>
      </c>
    </row>
    <row r="374" spans="1:14" s="189" customFormat="1">
      <c r="A374" s="187">
        <v>1528250101</v>
      </c>
      <c r="B374" s="187" t="s">
        <v>2432</v>
      </c>
      <c r="C374" s="188" t="s">
        <v>2068</v>
      </c>
      <c r="D374" s="188" t="s">
        <v>376</v>
      </c>
      <c r="E374" s="188" t="s">
        <v>2239</v>
      </c>
      <c r="F374" s="188" t="s">
        <v>2243</v>
      </c>
      <c r="G374" s="188" t="s">
        <v>2248</v>
      </c>
      <c r="H374" s="187" t="s">
        <v>2267</v>
      </c>
      <c r="I374" s="187" t="s">
        <v>2075</v>
      </c>
      <c r="J374" s="182" t="s">
        <v>2219</v>
      </c>
      <c r="K374" s="183" t="str">
        <f t="shared" si="8"/>
        <v xml:space="preserve">I-Equipo de telecomunicaciones   - Líneas Telefónicas </v>
      </c>
      <c r="L374" s="187">
        <v>1528250101</v>
      </c>
      <c r="N374" s="183" t="str">
        <f t="shared" si="9"/>
        <v xml:space="preserve">Líneas Telefónicas  </v>
      </c>
    </row>
    <row r="375" spans="1:14" s="189" customFormat="1">
      <c r="A375" s="187">
        <v>1528959595</v>
      </c>
      <c r="B375" s="187" t="s">
        <v>2386</v>
      </c>
      <c r="C375" s="188" t="s">
        <v>2068</v>
      </c>
      <c r="D375" s="188" t="s">
        <v>376</v>
      </c>
      <c r="E375" s="188" t="s">
        <v>2239</v>
      </c>
      <c r="F375" s="188" t="s">
        <v>2243</v>
      </c>
      <c r="G375" s="188" t="s">
        <v>2248</v>
      </c>
      <c r="H375" s="187" t="s">
        <v>2267</v>
      </c>
      <c r="I375" s="187" t="s">
        <v>2075</v>
      </c>
      <c r="J375" s="182" t="s">
        <v>2219</v>
      </c>
      <c r="K375" s="183" t="str">
        <f t="shared" si="8"/>
        <v xml:space="preserve">I-Equipo de telecomunicaciones   - Otros </v>
      </c>
      <c r="L375" s="187">
        <v>1528959595</v>
      </c>
      <c r="N375" s="183" t="str">
        <f t="shared" si="9"/>
        <v xml:space="preserve">Otros  </v>
      </c>
    </row>
    <row r="376" spans="1:14" s="189" customFormat="1">
      <c r="A376" s="187">
        <v>1532050101</v>
      </c>
      <c r="B376" s="187" t="s">
        <v>2433</v>
      </c>
      <c r="C376" s="188" t="s">
        <v>2068</v>
      </c>
      <c r="D376" s="188" t="s">
        <v>376</v>
      </c>
      <c r="E376" s="188" t="s">
        <v>2239</v>
      </c>
      <c r="F376" s="188" t="s">
        <v>2240</v>
      </c>
      <c r="G376" s="188" t="s">
        <v>2248</v>
      </c>
      <c r="H376" s="187" t="s">
        <v>2241</v>
      </c>
      <c r="I376" s="187" t="s">
        <v>2075</v>
      </c>
      <c r="J376" s="182" t="s">
        <v>2219</v>
      </c>
      <c r="K376" s="183" t="str">
        <f t="shared" si="8"/>
        <v xml:space="preserve">I-Equipos y elementos de laboratorio - Médico </v>
      </c>
      <c r="L376" s="187">
        <v>1532050101</v>
      </c>
      <c r="N376" s="183" t="str">
        <f t="shared" si="9"/>
        <v xml:space="preserve">Médico  </v>
      </c>
    </row>
    <row r="377" spans="1:14" s="189" customFormat="1">
      <c r="A377" s="187">
        <v>1532100101</v>
      </c>
      <c r="B377" s="187" t="s">
        <v>2434</v>
      </c>
      <c r="C377" s="188" t="s">
        <v>2068</v>
      </c>
      <c r="D377" s="188" t="s">
        <v>376</v>
      </c>
      <c r="E377" s="188" t="s">
        <v>2239</v>
      </c>
      <c r="F377" s="188" t="s">
        <v>2240</v>
      </c>
      <c r="G377" s="188" t="s">
        <v>2248</v>
      </c>
      <c r="H377" s="187" t="s">
        <v>2241</v>
      </c>
      <c r="I377" s="187" t="s">
        <v>2075</v>
      </c>
      <c r="J377" s="182" t="s">
        <v>2219</v>
      </c>
      <c r="K377" s="183" t="str">
        <f t="shared" si="8"/>
        <v xml:space="preserve">I-Equipos y elementos de laboratorio - Odontològico </v>
      </c>
      <c r="L377" s="187">
        <v>1532100101</v>
      </c>
      <c r="N377" s="183" t="str">
        <f t="shared" si="9"/>
        <v xml:space="preserve">Odontològico  </v>
      </c>
    </row>
    <row r="378" spans="1:14" s="189" customFormat="1">
      <c r="A378" s="187">
        <v>1532150101</v>
      </c>
      <c r="B378" s="187" t="s">
        <v>2435</v>
      </c>
      <c r="C378" s="188" t="s">
        <v>2068</v>
      </c>
      <c r="D378" s="188" t="s">
        <v>376</v>
      </c>
      <c r="E378" s="188" t="s">
        <v>2239</v>
      </c>
      <c r="F378" s="188" t="s">
        <v>2240</v>
      </c>
      <c r="G378" s="188" t="s">
        <v>2248</v>
      </c>
      <c r="H378" s="187" t="s">
        <v>2241</v>
      </c>
      <c r="I378" s="187" t="s">
        <v>2075</v>
      </c>
      <c r="J378" s="182" t="s">
        <v>2219</v>
      </c>
      <c r="K378" s="183" t="str">
        <f t="shared" si="8"/>
        <v xml:space="preserve">I-Equipos y elementos de laboratorio - Laboratorio </v>
      </c>
      <c r="L378" s="187">
        <v>1532150101</v>
      </c>
      <c r="N378" s="183" t="str">
        <f t="shared" si="9"/>
        <v xml:space="preserve">Laboratorio  </v>
      </c>
    </row>
    <row r="379" spans="1:14" s="189" customFormat="1">
      <c r="A379" s="187">
        <v>1532200101</v>
      </c>
      <c r="B379" s="187" t="s">
        <v>2436</v>
      </c>
      <c r="C379" s="188" t="s">
        <v>2068</v>
      </c>
      <c r="D379" s="188" t="s">
        <v>376</v>
      </c>
      <c r="E379" s="188" t="s">
        <v>2239</v>
      </c>
      <c r="F379" s="188" t="s">
        <v>2240</v>
      </c>
      <c r="G379" s="188" t="s">
        <v>2248</v>
      </c>
      <c r="H379" s="187" t="s">
        <v>2241</v>
      </c>
      <c r="I379" s="187" t="s">
        <v>2075</v>
      </c>
      <c r="J379" s="182" t="s">
        <v>2219</v>
      </c>
      <c r="K379" s="183" t="str">
        <f t="shared" si="8"/>
        <v xml:space="preserve">I-Equipos y elementos de laboratorio - Instrumental </v>
      </c>
      <c r="L379" s="187">
        <v>1532200101</v>
      </c>
      <c r="N379" s="183" t="str">
        <f t="shared" si="9"/>
        <v xml:space="preserve">Instrumental  </v>
      </c>
    </row>
    <row r="380" spans="1:14" s="189" customFormat="1">
      <c r="A380" s="187">
        <v>1532959595</v>
      </c>
      <c r="B380" s="187" t="s">
        <v>2386</v>
      </c>
      <c r="C380" s="188" t="s">
        <v>2068</v>
      </c>
      <c r="D380" s="188" t="s">
        <v>376</v>
      </c>
      <c r="E380" s="188" t="s">
        <v>2239</v>
      </c>
      <c r="F380" s="188" t="s">
        <v>2240</v>
      </c>
      <c r="G380" s="188" t="s">
        <v>2248</v>
      </c>
      <c r="H380" s="187" t="s">
        <v>2241</v>
      </c>
      <c r="I380" s="187" t="s">
        <v>2075</v>
      </c>
      <c r="J380" s="182" t="s">
        <v>2219</v>
      </c>
      <c r="K380" s="183" t="str">
        <f t="shared" si="8"/>
        <v xml:space="preserve">I-Equipos y elementos de laboratorio - Otros </v>
      </c>
      <c r="L380" s="187">
        <v>1532959595</v>
      </c>
      <c r="N380" s="183" t="str">
        <f t="shared" si="9"/>
        <v xml:space="preserve">Otros  </v>
      </c>
    </row>
    <row r="381" spans="1:14" s="189" customFormat="1">
      <c r="A381" s="187">
        <v>1540050101</v>
      </c>
      <c r="B381" s="187" t="s">
        <v>2437</v>
      </c>
      <c r="C381" s="188" t="s">
        <v>2068</v>
      </c>
      <c r="D381" s="188" t="s">
        <v>376</v>
      </c>
      <c r="E381" s="188" t="s">
        <v>2239</v>
      </c>
      <c r="F381" s="188" t="s">
        <v>2271</v>
      </c>
      <c r="G381" s="188" t="s">
        <v>2248</v>
      </c>
      <c r="H381" s="187" t="s">
        <v>2272</v>
      </c>
      <c r="I381" s="187" t="s">
        <v>2075</v>
      </c>
      <c r="J381" s="182" t="s">
        <v>2219</v>
      </c>
      <c r="K381" s="183" t="str">
        <f t="shared" si="8"/>
        <v xml:space="preserve">I-Vehículos     - Autos Camionetas y Camperos </v>
      </c>
      <c r="L381" s="187">
        <v>1540050101</v>
      </c>
      <c r="N381" s="183" t="str">
        <f t="shared" si="9"/>
        <v xml:space="preserve">Autos Camionetas y Camperos  </v>
      </c>
    </row>
    <row r="382" spans="1:14" s="189" customFormat="1">
      <c r="A382" s="187">
        <v>1556050101</v>
      </c>
      <c r="B382" s="187" t="s">
        <v>2438</v>
      </c>
      <c r="C382" s="188" t="s">
        <v>2068</v>
      </c>
      <c r="D382" s="188" t="s">
        <v>376</v>
      </c>
      <c r="E382" s="188" t="s">
        <v>2239</v>
      </c>
      <c r="F382" s="188" t="s">
        <v>2247</v>
      </c>
      <c r="G382" s="188" t="s">
        <v>2248</v>
      </c>
      <c r="H382" s="187" t="s">
        <v>2274</v>
      </c>
      <c r="I382" s="187" t="s">
        <v>2075</v>
      </c>
      <c r="J382" s="182" t="s">
        <v>2219</v>
      </c>
      <c r="K382" s="183" t="str">
        <f t="shared" si="8"/>
        <v xml:space="preserve">I-Acueducto, planta y redes  - Instalaciones para Agua y Energia </v>
      </c>
      <c r="L382" s="187">
        <v>1556050101</v>
      </c>
      <c r="N382" s="183" t="str">
        <f t="shared" si="9"/>
        <v xml:space="preserve">Instalaciones para Agua y Energia  </v>
      </c>
    </row>
    <row r="383" spans="1:14" s="189" customFormat="1">
      <c r="A383" s="187">
        <v>1556100101</v>
      </c>
      <c r="B383" s="187" t="s">
        <v>2439</v>
      </c>
      <c r="C383" s="188" t="s">
        <v>2068</v>
      </c>
      <c r="D383" s="188" t="s">
        <v>376</v>
      </c>
      <c r="E383" s="188" t="s">
        <v>2239</v>
      </c>
      <c r="F383" s="188" t="s">
        <v>2247</v>
      </c>
      <c r="G383" s="188" t="s">
        <v>2248</v>
      </c>
      <c r="H383" s="187" t="s">
        <v>2274</v>
      </c>
      <c r="I383" s="187" t="s">
        <v>2075</v>
      </c>
      <c r="J383" s="182" t="s">
        <v>2219</v>
      </c>
      <c r="K383" s="183" t="str">
        <f t="shared" si="8"/>
        <v xml:space="preserve">I-Acueducto, planta y redes  - Acueducto, Acequias y Canalizaciones </v>
      </c>
      <c r="L383" s="187">
        <v>1556100101</v>
      </c>
      <c r="N383" s="183" t="str">
        <f t="shared" si="9"/>
        <v xml:space="preserve">Acueducto, Acequias y Canalizaciones  </v>
      </c>
    </row>
    <row r="384" spans="1:14" s="189" customFormat="1">
      <c r="A384" s="187">
        <v>1556150101</v>
      </c>
      <c r="B384" s="187" t="s">
        <v>2440</v>
      </c>
      <c r="C384" s="188" t="s">
        <v>2068</v>
      </c>
      <c r="D384" s="188" t="s">
        <v>376</v>
      </c>
      <c r="E384" s="188" t="s">
        <v>2239</v>
      </c>
      <c r="F384" s="188" t="s">
        <v>2247</v>
      </c>
      <c r="G384" s="188" t="s">
        <v>2248</v>
      </c>
      <c r="H384" s="187" t="s">
        <v>2274</v>
      </c>
      <c r="I384" s="187" t="s">
        <v>2075</v>
      </c>
      <c r="J384" s="182" t="s">
        <v>2219</v>
      </c>
      <c r="K384" s="183" t="str">
        <f t="shared" si="8"/>
        <v xml:space="preserve">I-Acueducto, planta y redes  - Plantas de Generacion Hidraulica </v>
      </c>
      <c r="L384" s="187">
        <v>1556150101</v>
      </c>
      <c r="N384" s="183" t="str">
        <f t="shared" si="9"/>
        <v xml:space="preserve">Plantas de Generacion Hidraulica  </v>
      </c>
    </row>
    <row r="385" spans="1:14" s="189" customFormat="1">
      <c r="A385" s="187">
        <v>1556280101</v>
      </c>
      <c r="B385" s="187" t="s">
        <v>2441</v>
      </c>
      <c r="C385" s="188" t="s">
        <v>2068</v>
      </c>
      <c r="D385" s="188" t="s">
        <v>376</v>
      </c>
      <c r="E385" s="188" t="s">
        <v>2239</v>
      </c>
      <c r="F385" s="188" t="s">
        <v>2247</v>
      </c>
      <c r="G385" s="188" t="s">
        <v>2248</v>
      </c>
      <c r="H385" s="187" t="s">
        <v>2274</v>
      </c>
      <c r="I385" s="187" t="s">
        <v>2075</v>
      </c>
      <c r="J385" s="182" t="s">
        <v>2219</v>
      </c>
      <c r="K385" s="183" t="str">
        <f t="shared" si="8"/>
        <v xml:space="preserve">I-Acueducto, planta y redes  - Plantas de Generacion Diesel, Gasolina </v>
      </c>
      <c r="L385" s="187">
        <v>1556280101</v>
      </c>
      <c r="N385" s="183" t="str">
        <f t="shared" si="9"/>
        <v xml:space="preserve">Plantas de Generacion Diesel, Gasolina  </v>
      </c>
    </row>
    <row r="386" spans="1:14" s="189" customFormat="1">
      <c r="A386" s="187">
        <v>1556300101</v>
      </c>
      <c r="B386" s="187" t="s">
        <v>2442</v>
      </c>
      <c r="C386" s="188" t="s">
        <v>2068</v>
      </c>
      <c r="D386" s="188" t="s">
        <v>376</v>
      </c>
      <c r="E386" s="188" t="s">
        <v>2239</v>
      </c>
      <c r="F386" s="188" t="s">
        <v>2243</v>
      </c>
      <c r="G386" s="188" t="s">
        <v>2248</v>
      </c>
      <c r="H386" s="187" t="s">
        <v>2278</v>
      </c>
      <c r="I386" s="187" t="s">
        <v>2075</v>
      </c>
      <c r="J386" s="182" t="s">
        <v>2219</v>
      </c>
      <c r="K386" s="183" t="str">
        <f t="shared" si="8"/>
        <v xml:space="preserve">I-Plantas y redes de comunicaci´pn - Plantas de Telecomunicacion </v>
      </c>
      <c r="L386" s="187">
        <v>1556300101</v>
      </c>
      <c r="N386" s="183" t="str">
        <f t="shared" si="9"/>
        <v xml:space="preserve">Plantas de Telecomunicacion  </v>
      </c>
    </row>
    <row r="387" spans="1:14" s="189" customFormat="1">
      <c r="A387" s="187">
        <v>1556500101</v>
      </c>
      <c r="B387" s="187" t="s">
        <v>2443</v>
      </c>
      <c r="C387" s="188" t="s">
        <v>2068</v>
      </c>
      <c r="D387" s="188" t="s">
        <v>376</v>
      </c>
      <c r="E387" s="188" t="s">
        <v>2239</v>
      </c>
      <c r="F387" s="188" t="s">
        <v>2243</v>
      </c>
      <c r="G387" s="188" t="s">
        <v>2248</v>
      </c>
      <c r="H387" s="187" t="s">
        <v>2278</v>
      </c>
      <c r="I387" s="187" t="s">
        <v>2075</v>
      </c>
      <c r="J387" s="182" t="s">
        <v>2219</v>
      </c>
      <c r="K387" s="183" t="str">
        <f t="shared" si="8"/>
        <v xml:space="preserve">I-Plantas y redes de comunicaci´pn - Redes de Distribucion </v>
      </c>
      <c r="L387" s="187">
        <v>1556500101</v>
      </c>
      <c r="N387" s="183" t="str">
        <f t="shared" si="9"/>
        <v xml:space="preserve">Redes de Distribucion  </v>
      </c>
    </row>
    <row r="388" spans="1:14" s="189" customFormat="1">
      <c r="A388" s="187">
        <v>1556959595</v>
      </c>
      <c r="B388" s="187" t="s">
        <v>2386</v>
      </c>
      <c r="C388" s="188" t="s">
        <v>2068</v>
      </c>
      <c r="D388" s="188" t="s">
        <v>376</v>
      </c>
      <c r="E388" s="188" t="s">
        <v>2239</v>
      </c>
      <c r="F388" s="188" t="s">
        <v>2243</v>
      </c>
      <c r="G388" s="188" t="s">
        <v>2248</v>
      </c>
      <c r="H388" s="187" t="s">
        <v>2278</v>
      </c>
      <c r="I388" s="187" t="s">
        <v>2075</v>
      </c>
      <c r="J388" s="182" t="s">
        <v>2219</v>
      </c>
      <c r="K388" s="183" t="str">
        <f t="shared" si="8"/>
        <v xml:space="preserve">I-Plantas y redes de comunicaci´pn - Otros </v>
      </c>
      <c r="L388" s="187">
        <v>1556959595</v>
      </c>
      <c r="N388" s="183" t="str">
        <f t="shared" si="9"/>
        <v xml:space="preserve">Otros  </v>
      </c>
    </row>
    <row r="389" spans="1:14" s="189" customFormat="1">
      <c r="A389" s="187">
        <v>1560050101</v>
      </c>
      <c r="B389" s="187" t="s">
        <v>2444</v>
      </c>
      <c r="C389" s="188" t="s">
        <v>2068</v>
      </c>
      <c r="D389" s="188" t="s">
        <v>376</v>
      </c>
      <c r="E389" s="188" t="s">
        <v>2239</v>
      </c>
      <c r="F389" s="188" t="s">
        <v>2281</v>
      </c>
      <c r="G389" s="188" t="s">
        <v>2248</v>
      </c>
      <c r="H389" s="187" t="s">
        <v>2282</v>
      </c>
      <c r="I389" s="187" t="s">
        <v>2075</v>
      </c>
      <c r="J389" s="182" t="s">
        <v>2219</v>
      </c>
      <c r="K389" s="183" t="str">
        <f t="shared" si="8"/>
        <v xml:space="preserve">I-Otras inversiones    - Armamento de Vigilancia </v>
      </c>
      <c r="L389" s="187">
        <v>1560050101</v>
      </c>
      <c r="N389" s="183" t="str">
        <f t="shared" si="9"/>
        <v xml:space="preserve">Armamento de Vigilancia  </v>
      </c>
    </row>
    <row r="390" spans="1:14" s="189" customFormat="1">
      <c r="A390" s="187">
        <v>1584050101</v>
      </c>
      <c r="B390" s="187" t="s">
        <v>2445</v>
      </c>
      <c r="C390" s="188" t="s">
        <v>2068</v>
      </c>
      <c r="D390" s="188" t="s">
        <v>376</v>
      </c>
      <c r="E390" s="188" t="s">
        <v>2239</v>
      </c>
      <c r="F390" s="188" t="s">
        <v>2281</v>
      </c>
      <c r="G390" s="188" t="s">
        <v>2248</v>
      </c>
      <c r="H390" s="187" t="s">
        <v>2284</v>
      </c>
      <c r="I390" s="187" t="s">
        <v>2075</v>
      </c>
      <c r="J390" s="182" t="s">
        <v>2219</v>
      </c>
      <c r="K390" s="183" t="str">
        <f t="shared" si="8"/>
        <v xml:space="preserve">I-Cultivos en desarrollo semovientes  - Ganado Vacuno </v>
      </c>
      <c r="L390" s="187">
        <v>1584050101</v>
      </c>
      <c r="N390" s="183" t="str">
        <f t="shared" si="9"/>
        <v xml:space="preserve">Ganado Vacuno  </v>
      </c>
    </row>
    <row r="391" spans="1:14" s="189" customFormat="1">
      <c r="A391" s="187">
        <v>1584050102</v>
      </c>
      <c r="B391" s="187" t="s">
        <v>2446</v>
      </c>
      <c r="C391" s="188" t="s">
        <v>2068</v>
      </c>
      <c r="D391" s="188" t="s">
        <v>376</v>
      </c>
      <c r="E391" s="188" t="s">
        <v>2239</v>
      </c>
      <c r="F391" s="188" t="s">
        <v>2281</v>
      </c>
      <c r="G391" s="188" t="s">
        <v>2248</v>
      </c>
      <c r="H391" s="187" t="s">
        <v>2284</v>
      </c>
      <c r="I391" s="187" t="s">
        <v>2075</v>
      </c>
      <c r="J391" s="182" t="s">
        <v>2219</v>
      </c>
      <c r="K391" s="183" t="str">
        <f t="shared" si="8"/>
        <v xml:space="preserve">I-Cultivos en desarrollo semovientes  - Cultivos en Desarrollo </v>
      </c>
      <c r="L391" s="187">
        <v>1584050102</v>
      </c>
      <c r="N391" s="183" t="str">
        <f t="shared" si="9"/>
        <v xml:space="preserve">Cultivos en Desarrollo  </v>
      </c>
    </row>
    <row r="392" spans="1:14" s="189" customFormat="1">
      <c r="A392" s="187">
        <v>1805050101</v>
      </c>
      <c r="B392" s="187" t="s">
        <v>2447</v>
      </c>
      <c r="C392" s="188" t="s">
        <v>2068</v>
      </c>
      <c r="D392" s="188" t="s">
        <v>376</v>
      </c>
      <c r="E392" s="188" t="s">
        <v>2216</v>
      </c>
      <c r="F392" s="187" t="s">
        <v>2237</v>
      </c>
      <c r="G392" s="188" t="s">
        <v>2248</v>
      </c>
      <c r="H392" s="187" t="s">
        <v>2237</v>
      </c>
      <c r="I392" s="187" t="s">
        <v>2075</v>
      </c>
      <c r="J392" s="182" t="s">
        <v>2219</v>
      </c>
      <c r="K392" s="183" t="str">
        <f t="shared" si="8"/>
        <v xml:space="preserve">I-Bienes de arte y cultura - Elementos de Museo </v>
      </c>
      <c r="L392" s="187">
        <v>1805050101</v>
      </c>
      <c r="N392" s="183" t="str">
        <f t="shared" si="9"/>
        <v xml:space="preserve">Elementos de Museo  </v>
      </c>
    </row>
    <row r="393" spans="1:14" s="189" customFormat="1">
      <c r="A393" s="187">
        <v>1805050102</v>
      </c>
      <c r="B393" s="187" t="s">
        <v>2448</v>
      </c>
      <c r="C393" s="188" t="s">
        <v>2068</v>
      </c>
      <c r="D393" s="188" t="s">
        <v>376</v>
      </c>
      <c r="E393" s="188" t="s">
        <v>2216</v>
      </c>
      <c r="F393" s="187" t="s">
        <v>2237</v>
      </c>
      <c r="G393" s="188" t="s">
        <v>2248</v>
      </c>
      <c r="H393" s="187" t="s">
        <v>2237</v>
      </c>
      <c r="I393" s="187" t="s">
        <v>2075</v>
      </c>
      <c r="J393" s="182" t="s">
        <v>2219</v>
      </c>
      <c r="K393" s="183" t="str">
        <f t="shared" si="8"/>
        <v xml:space="preserve">I-Bienes de arte y cultura - Monumentos </v>
      </c>
      <c r="L393" s="187">
        <v>1805050102</v>
      </c>
      <c r="N393" s="183" t="str">
        <f t="shared" si="9"/>
        <v xml:space="preserve">Monumentos  </v>
      </c>
    </row>
    <row r="394" spans="1:14" s="189" customFormat="1">
      <c r="A394" s="187">
        <v>1805050103</v>
      </c>
      <c r="B394" s="187" t="s">
        <v>2449</v>
      </c>
      <c r="C394" s="188" t="s">
        <v>2068</v>
      </c>
      <c r="D394" s="188" t="s">
        <v>376</v>
      </c>
      <c r="E394" s="188" t="s">
        <v>2216</v>
      </c>
      <c r="F394" s="187" t="s">
        <v>2237</v>
      </c>
      <c r="G394" s="188" t="s">
        <v>2248</v>
      </c>
      <c r="H394" s="187" t="s">
        <v>2237</v>
      </c>
      <c r="I394" s="187" t="s">
        <v>2075</v>
      </c>
      <c r="J394" s="182" t="s">
        <v>2219</v>
      </c>
      <c r="K394" s="183" t="str">
        <f t="shared" si="8"/>
        <v xml:space="preserve">I-Bienes de arte y cultura - Obras de Arte </v>
      </c>
      <c r="L394" s="187">
        <v>1805050103</v>
      </c>
      <c r="N394" s="183" t="str">
        <f t="shared" si="9"/>
        <v xml:space="preserve">Obras de Arte  </v>
      </c>
    </row>
    <row r="395" spans="1:14" s="189" customFormat="1">
      <c r="A395" s="187">
        <v>1805100101</v>
      </c>
      <c r="B395" s="187" t="s">
        <v>2450</v>
      </c>
      <c r="C395" s="188" t="s">
        <v>2068</v>
      </c>
      <c r="D395" s="188" t="s">
        <v>376</v>
      </c>
      <c r="E395" s="188" t="s">
        <v>2216</v>
      </c>
      <c r="F395" s="187" t="s">
        <v>2237</v>
      </c>
      <c r="G395" s="188" t="s">
        <v>2248</v>
      </c>
      <c r="H395" s="187" t="s">
        <v>2237</v>
      </c>
      <c r="I395" s="187" t="s">
        <v>2075</v>
      </c>
      <c r="J395" s="182" t="s">
        <v>2219</v>
      </c>
      <c r="K395" s="183" t="str">
        <f t="shared" si="8"/>
        <v xml:space="preserve">I-Bienes de arte y cultura - Bibliotecas </v>
      </c>
      <c r="L395" s="187">
        <v>1805100101</v>
      </c>
      <c r="N395" s="183" t="str">
        <f t="shared" si="9"/>
        <v xml:space="preserve">Bibliotecas  </v>
      </c>
    </row>
    <row r="396" spans="1:14" s="189" customFormat="1">
      <c r="A396" s="187">
        <v>1805100102</v>
      </c>
      <c r="B396" s="187" t="s">
        <v>2451</v>
      </c>
      <c r="C396" s="188" t="s">
        <v>2068</v>
      </c>
      <c r="D396" s="188" t="s">
        <v>376</v>
      </c>
      <c r="E396" s="188" t="s">
        <v>2216</v>
      </c>
      <c r="F396" s="187" t="s">
        <v>2237</v>
      </c>
      <c r="G396" s="188" t="s">
        <v>2248</v>
      </c>
      <c r="H396" s="187" t="s">
        <v>2237</v>
      </c>
      <c r="I396" s="187" t="s">
        <v>2075</v>
      </c>
      <c r="J396" s="182" t="s">
        <v>2219</v>
      </c>
      <c r="K396" s="183" t="str">
        <f t="shared" si="8"/>
        <v xml:space="preserve">I-Bienes de arte y cultura - Equipos Industriales </v>
      </c>
      <c r="L396" s="187">
        <v>1805100102</v>
      </c>
      <c r="N396" s="183" t="str">
        <f t="shared" si="9"/>
        <v xml:space="preserve">Equipos Industriales  </v>
      </c>
    </row>
    <row r="397" spans="1:14" s="189" customFormat="1">
      <c r="A397" s="187">
        <v>1805100103</v>
      </c>
      <c r="B397" s="187" t="s">
        <v>2452</v>
      </c>
      <c r="C397" s="188" t="s">
        <v>2068</v>
      </c>
      <c r="D397" s="188" t="s">
        <v>376</v>
      </c>
      <c r="E397" s="188" t="s">
        <v>2216</v>
      </c>
      <c r="F397" s="187" t="s">
        <v>2237</v>
      </c>
      <c r="G397" s="188" t="s">
        <v>2248</v>
      </c>
      <c r="H397" s="187" t="s">
        <v>2237</v>
      </c>
      <c r="I397" s="187" t="s">
        <v>2075</v>
      </c>
      <c r="J397" s="182" t="s">
        <v>2219</v>
      </c>
      <c r="K397" s="183" t="str">
        <f t="shared" si="8"/>
        <v xml:space="preserve">I-Bienes de arte y cultura - Escudos y Banderas </v>
      </c>
      <c r="L397" s="187">
        <v>1805100103</v>
      </c>
      <c r="N397" s="183" t="str">
        <f t="shared" si="9"/>
        <v xml:space="preserve">Escudos y Banderas  </v>
      </c>
    </row>
    <row r="398" spans="1:14" s="189" customFormat="1">
      <c r="A398" s="187">
        <v>1805959501</v>
      </c>
      <c r="B398" s="187" t="s">
        <v>2453</v>
      </c>
      <c r="C398" s="188" t="s">
        <v>2068</v>
      </c>
      <c r="D398" s="188" t="s">
        <v>376</v>
      </c>
      <c r="E398" s="188" t="s">
        <v>2216</v>
      </c>
      <c r="F398" s="188" t="s">
        <v>2234</v>
      </c>
      <c r="G398" s="188" t="s">
        <v>2248</v>
      </c>
      <c r="H398" s="187" t="s">
        <v>2234</v>
      </c>
      <c r="I398" s="187" t="s">
        <v>2075</v>
      </c>
      <c r="J398" s="182" t="s">
        <v>2219</v>
      </c>
      <c r="K398" s="183" t="str">
        <f t="shared" si="8"/>
        <v xml:space="preserve">I-Bienestar Universitario - Elementos Coreograficos </v>
      </c>
      <c r="L398" s="187">
        <v>1805959501</v>
      </c>
      <c r="N398" s="183" t="str">
        <f t="shared" si="9"/>
        <v xml:space="preserve">Elementos Coreograficos  </v>
      </c>
    </row>
    <row r="399" spans="1:14" s="189" customFormat="1">
      <c r="A399" s="187">
        <v>1805959502</v>
      </c>
      <c r="B399" s="187" t="s">
        <v>2451</v>
      </c>
      <c r="C399" s="188" t="s">
        <v>2068</v>
      </c>
      <c r="D399" s="188" t="s">
        <v>376</v>
      </c>
      <c r="E399" s="188" t="s">
        <v>2216</v>
      </c>
      <c r="F399" s="187" t="s">
        <v>2237</v>
      </c>
      <c r="G399" s="188" t="s">
        <v>2248</v>
      </c>
      <c r="H399" s="187" t="s">
        <v>2237</v>
      </c>
      <c r="I399" s="187" t="s">
        <v>2075</v>
      </c>
      <c r="J399" s="182" t="s">
        <v>2219</v>
      </c>
      <c r="K399" s="183" t="str">
        <f t="shared" si="8"/>
        <v xml:space="preserve">I-Bienes de arte y cultura - Equipos Industriales </v>
      </c>
      <c r="L399" s="187">
        <v>1805959502</v>
      </c>
      <c r="N399" s="183" t="str">
        <f t="shared" si="9"/>
        <v xml:space="preserve">Equipos Industriales  </v>
      </c>
    </row>
    <row r="400" spans="1:14" s="189" customFormat="1">
      <c r="A400" s="187">
        <v>1805959503</v>
      </c>
      <c r="B400" s="187" t="s">
        <v>2452</v>
      </c>
      <c r="C400" s="188" t="s">
        <v>2068</v>
      </c>
      <c r="D400" s="188" t="s">
        <v>376</v>
      </c>
      <c r="E400" s="188" t="s">
        <v>2216</v>
      </c>
      <c r="F400" s="187" t="s">
        <v>2237</v>
      </c>
      <c r="G400" s="188" t="s">
        <v>2248</v>
      </c>
      <c r="H400" s="187" t="s">
        <v>2237</v>
      </c>
      <c r="I400" s="187" t="s">
        <v>2075</v>
      </c>
      <c r="J400" s="182" t="s">
        <v>2219</v>
      </c>
      <c r="K400" s="183" t="str">
        <f t="shared" si="8"/>
        <v xml:space="preserve">I-Bienes de arte y cultura - Escudos y Banderas </v>
      </c>
      <c r="L400" s="187">
        <v>1805959503</v>
      </c>
      <c r="N400" s="183" t="str">
        <f t="shared" si="9"/>
        <v xml:space="preserve">Escudos y Banderas  </v>
      </c>
    </row>
    <row r="401" spans="1:15" s="189" customFormat="1">
      <c r="A401" s="187">
        <v>1805959504</v>
      </c>
      <c r="B401" s="187" t="s">
        <v>2454</v>
      </c>
      <c r="C401" s="188" t="s">
        <v>2068</v>
      </c>
      <c r="D401" s="188" t="s">
        <v>376</v>
      </c>
      <c r="E401" s="188" t="s">
        <v>2216</v>
      </c>
      <c r="F401" s="188" t="s">
        <v>2234</v>
      </c>
      <c r="G401" s="188" t="s">
        <v>2248</v>
      </c>
      <c r="H401" s="187" t="s">
        <v>2234</v>
      </c>
      <c r="I401" s="187" t="s">
        <v>2075</v>
      </c>
      <c r="J401" s="182" t="s">
        <v>2219</v>
      </c>
      <c r="K401" s="183" t="str">
        <f t="shared" si="8"/>
        <v xml:space="preserve">I-Bienestar Universitario - Instrumentos Musicales </v>
      </c>
      <c r="L401" s="187">
        <v>1805959504</v>
      </c>
      <c r="N401" s="183" t="str">
        <f t="shared" si="9"/>
        <v xml:space="preserve">Instrumentos Musicales  </v>
      </c>
    </row>
    <row r="402" spans="1:15" s="189" customFormat="1">
      <c r="A402" s="187">
        <v>1805959595</v>
      </c>
      <c r="B402" s="187" t="s">
        <v>2455</v>
      </c>
      <c r="C402" s="188" t="s">
        <v>2068</v>
      </c>
      <c r="D402" s="188" t="s">
        <v>376</v>
      </c>
      <c r="E402" s="188" t="s">
        <v>2216</v>
      </c>
      <c r="F402" s="187" t="s">
        <v>2237</v>
      </c>
      <c r="G402" s="188" t="s">
        <v>2248</v>
      </c>
      <c r="H402" s="187" t="s">
        <v>2237</v>
      </c>
      <c r="I402" s="187" t="s">
        <v>2075</v>
      </c>
      <c r="J402" s="182" t="s">
        <v>2219</v>
      </c>
      <c r="K402" s="183" t="str">
        <f t="shared" si="8"/>
        <v xml:space="preserve">I-Bienes de arte y cultura - Otros Bienes de Arte y Cultura </v>
      </c>
      <c r="L402" s="187">
        <v>1805959595</v>
      </c>
      <c r="N402" s="183" t="str">
        <f t="shared" si="9"/>
        <v xml:space="preserve">Otros Bienes de Arte y Cultura  </v>
      </c>
    </row>
    <row r="403" spans="1:15" s="189" customFormat="1">
      <c r="A403" s="187">
        <v>1895200101</v>
      </c>
      <c r="B403" s="187" t="s">
        <v>2456</v>
      </c>
      <c r="C403" s="188" t="s">
        <v>2068</v>
      </c>
      <c r="D403" s="188" t="s">
        <v>376</v>
      </c>
      <c r="E403" s="188" t="s">
        <v>2216</v>
      </c>
      <c r="F403" s="187" t="s">
        <v>2237</v>
      </c>
      <c r="G403" s="188" t="s">
        <v>2248</v>
      </c>
      <c r="H403" s="187" t="s">
        <v>2237</v>
      </c>
      <c r="I403" s="187" t="s">
        <v>2075</v>
      </c>
      <c r="J403" s="182" t="s">
        <v>2219</v>
      </c>
      <c r="K403" s="183" t="str">
        <f t="shared" si="8"/>
        <v xml:space="preserve">I-Bienes de arte y cultura - Bienes Recibidos en Pago </v>
      </c>
      <c r="L403" s="187">
        <v>1895200101</v>
      </c>
      <c r="N403" s="183" t="str">
        <f t="shared" si="9"/>
        <v xml:space="preserve">Bienes Recibidos en Pago  </v>
      </c>
    </row>
    <row r="404" spans="1:15" s="189" customFormat="1">
      <c r="A404" s="187">
        <v>1895959595</v>
      </c>
      <c r="B404" s="187" t="s">
        <v>2386</v>
      </c>
      <c r="C404" s="188" t="s">
        <v>2068</v>
      </c>
      <c r="D404" s="188" t="s">
        <v>376</v>
      </c>
      <c r="E404" s="188" t="s">
        <v>2216</v>
      </c>
      <c r="F404" s="187" t="s">
        <v>2237</v>
      </c>
      <c r="G404" s="188" t="s">
        <v>2248</v>
      </c>
      <c r="H404" s="187" t="s">
        <v>2237</v>
      </c>
      <c r="I404" s="187" t="s">
        <v>2075</v>
      </c>
      <c r="J404" s="182" t="s">
        <v>2219</v>
      </c>
      <c r="K404" s="183" t="str">
        <f t="shared" si="8"/>
        <v xml:space="preserve">I-Bienes de arte y cultura - Otros </v>
      </c>
      <c r="L404" s="187">
        <v>1895959595</v>
      </c>
      <c r="N404" s="183" t="str">
        <f t="shared" si="9"/>
        <v xml:space="preserve">Otros  </v>
      </c>
    </row>
    <row r="405" spans="1:15" s="189" customFormat="1">
      <c r="A405" s="187">
        <v>1899050101</v>
      </c>
      <c r="B405" s="187" t="s">
        <v>2457</v>
      </c>
      <c r="C405" s="188" t="s">
        <v>2068</v>
      </c>
      <c r="D405" s="188" t="s">
        <v>376</v>
      </c>
      <c r="E405" s="188" t="s">
        <v>2216</v>
      </c>
      <c r="F405" s="187" t="s">
        <v>2237</v>
      </c>
      <c r="G405" s="188" t="s">
        <v>2248</v>
      </c>
      <c r="H405" s="187" t="s">
        <v>2237</v>
      </c>
      <c r="I405" s="187" t="s">
        <v>2075</v>
      </c>
      <c r="J405" s="182" t="s">
        <v>2219</v>
      </c>
      <c r="K405" s="183" t="str">
        <f t="shared" si="8"/>
        <v xml:space="preserve">I-Bienes de arte y cultura - Bienes de Arte y Cultura </v>
      </c>
      <c r="L405" s="187">
        <v>1899050101</v>
      </c>
      <c r="N405" s="183" t="str">
        <f t="shared" si="9"/>
        <v xml:space="preserve">Bienes de Arte y Cultura  </v>
      </c>
    </row>
    <row r="406" spans="1:15" s="189" customFormat="1">
      <c r="A406" s="187">
        <v>1899959595</v>
      </c>
      <c r="B406" s="187" t="s">
        <v>2458</v>
      </c>
      <c r="C406" s="188" t="s">
        <v>2068</v>
      </c>
      <c r="D406" s="188" t="s">
        <v>376</v>
      </c>
      <c r="E406" s="188" t="s">
        <v>2216</v>
      </c>
      <c r="F406" s="187" t="s">
        <v>2237</v>
      </c>
      <c r="G406" s="188" t="s">
        <v>2248</v>
      </c>
      <c r="H406" s="187" t="s">
        <v>2237</v>
      </c>
      <c r="I406" s="187" t="s">
        <v>2075</v>
      </c>
      <c r="J406" s="182" t="s">
        <v>2219</v>
      </c>
      <c r="K406" s="183" t="str">
        <f t="shared" si="8"/>
        <v xml:space="preserve">I-Bienes de arte y cultura - Diversos </v>
      </c>
      <c r="L406" s="187">
        <v>1899959595</v>
      </c>
      <c r="N406" s="183" t="str">
        <f t="shared" si="9"/>
        <v xml:space="preserve">Diversos  </v>
      </c>
    </row>
    <row r="407" spans="1:15" s="189" customFormat="1">
      <c r="C407" s="190"/>
      <c r="D407" s="190"/>
      <c r="E407" s="190"/>
      <c r="F407" s="190"/>
    </row>
    <row r="408" spans="1:15" s="189" customFormat="1">
      <c r="C408" s="190"/>
      <c r="D408" s="190"/>
      <c r="E408" s="190"/>
      <c r="F408" s="190"/>
    </row>
    <row r="409" spans="1:15">
      <c r="A409" s="181">
        <v>6210021201</v>
      </c>
      <c r="B409" s="182" t="s">
        <v>2459</v>
      </c>
      <c r="C409" s="182" t="s">
        <v>2068</v>
      </c>
      <c r="D409" s="182" t="s">
        <v>368</v>
      </c>
      <c r="E409" s="182" t="s">
        <v>2298</v>
      </c>
      <c r="F409" s="182" t="s">
        <v>2298</v>
      </c>
      <c r="G409" s="181" t="s">
        <v>389</v>
      </c>
      <c r="H409" s="181" t="s">
        <v>2070</v>
      </c>
      <c r="I409" s="181" t="s">
        <v>2075</v>
      </c>
      <c r="J409" s="182" t="s">
        <v>2071</v>
      </c>
      <c r="K409" s="183" t="str">
        <f t="shared" ref="K409:K472" si="10">CONCATENATE(J409,H409," - ", B409)</f>
        <v xml:space="preserve">G-Actividades Culturales y Deportivas  - Actividades Culturales y Cívicas  </v>
      </c>
      <c r="L409" s="181">
        <v>6210021201</v>
      </c>
      <c r="N409" s="183" t="str">
        <f>+_xlfn.CONCAT(B409," "," ")</f>
        <v xml:space="preserve">Actividades Culturales y Cívicas    </v>
      </c>
      <c r="O409" s="192" t="s">
        <v>2459</v>
      </c>
    </row>
    <row r="410" spans="1:15">
      <c r="A410" s="181">
        <v>6210021202</v>
      </c>
      <c r="B410" s="181" t="s">
        <v>2460</v>
      </c>
      <c r="C410" s="182" t="s">
        <v>2068</v>
      </c>
      <c r="D410" s="182" t="s">
        <v>368</v>
      </c>
      <c r="E410" s="182" t="s">
        <v>2298</v>
      </c>
      <c r="F410" s="182" t="s">
        <v>2298</v>
      </c>
      <c r="G410" s="181" t="s">
        <v>389</v>
      </c>
      <c r="H410" s="181" t="s">
        <v>2070</v>
      </c>
      <c r="I410" s="181" t="s">
        <v>2075</v>
      </c>
      <c r="J410" s="182" t="s">
        <v>2071</v>
      </c>
      <c r="K410" s="183" t="str">
        <f t="shared" si="10"/>
        <v xml:space="preserve">G-Actividades Culturales y Deportivas  - Actividades Deportivas  </v>
      </c>
      <c r="L410" s="181">
        <v>6210021202</v>
      </c>
      <c r="N410" s="183" t="str">
        <f t="shared" ref="N410:N473" si="11">+_xlfn.CONCAT(B410," "," ")</f>
        <v xml:space="preserve">Actividades Deportivas    </v>
      </c>
    </row>
    <row r="411" spans="1:15">
      <c r="A411" s="181">
        <v>6210021203</v>
      </c>
      <c r="B411" s="182" t="s">
        <v>2461</v>
      </c>
      <c r="C411" s="182" t="s">
        <v>2068</v>
      </c>
      <c r="D411" s="182" t="s">
        <v>368</v>
      </c>
      <c r="E411" s="182" t="s">
        <v>2298</v>
      </c>
      <c r="F411" s="182" t="s">
        <v>2298</v>
      </c>
      <c r="G411" s="181" t="s">
        <v>389</v>
      </c>
      <c r="H411" s="181" t="s">
        <v>2070</v>
      </c>
      <c r="I411" s="181" t="s">
        <v>2075</v>
      </c>
      <c r="J411" s="182" t="s">
        <v>2071</v>
      </c>
      <c r="K411" s="183" t="str">
        <f t="shared" si="10"/>
        <v xml:space="preserve">G-Actividades Culturales y Deportivas  - Eventos Especiales Y Celebraciones  </v>
      </c>
      <c r="L411" s="181">
        <v>6210021203</v>
      </c>
      <c r="N411" s="183" t="str">
        <f t="shared" si="11"/>
        <v xml:space="preserve">Eventos Especiales Y Celebraciones    </v>
      </c>
    </row>
    <row r="412" spans="1:15">
      <c r="A412" s="181">
        <v>6210020601</v>
      </c>
      <c r="B412" s="181" t="s">
        <v>2462</v>
      </c>
      <c r="C412" s="182" t="s">
        <v>2068</v>
      </c>
      <c r="D412" s="182" t="s">
        <v>368</v>
      </c>
      <c r="E412" s="182" t="s">
        <v>2298</v>
      </c>
      <c r="F412" s="182" t="s">
        <v>2298</v>
      </c>
      <c r="G412" s="181" t="s">
        <v>389</v>
      </c>
      <c r="H412" s="181" t="s">
        <v>2078</v>
      </c>
      <c r="I412" s="181" t="s">
        <v>2075</v>
      </c>
      <c r="J412" s="182" t="s">
        <v>2071</v>
      </c>
      <c r="K412" s="183" t="str">
        <f t="shared" si="10"/>
        <v xml:space="preserve">G-Arrendamientos     - De Terrenos  </v>
      </c>
      <c r="L412" s="181">
        <v>6210020601</v>
      </c>
      <c r="N412" s="183" t="str">
        <f t="shared" si="11"/>
        <v xml:space="preserve">De Terrenos    </v>
      </c>
    </row>
    <row r="413" spans="1:15">
      <c r="A413" s="181">
        <v>6210020602</v>
      </c>
      <c r="B413" s="181" t="s">
        <v>2463</v>
      </c>
      <c r="C413" s="182" t="s">
        <v>2068</v>
      </c>
      <c r="D413" s="182" t="s">
        <v>368</v>
      </c>
      <c r="E413" s="182" t="s">
        <v>2298</v>
      </c>
      <c r="F413" s="182" t="s">
        <v>2298</v>
      </c>
      <c r="G413" s="181" t="s">
        <v>389</v>
      </c>
      <c r="H413" s="181" t="s">
        <v>2078</v>
      </c>
      <c r="I413" s="181" t="s">
        <v>2075</v>
      </c>
      <c r="J413" s="182" t="s">
        <v>2071</v>
      </c>
      <c r="K413" s="183" t="str">
        <f t="shared" si="10"/>
        <v xml:space="preserve">G-Arrendamientos     - Construcciones Y Edificaciones  </v>
      </c>
      <c r="L413" s="181">
        <v>6210020602</v>
      </c>
      <c r="N413" s="183" t="str">
        <f t="shared" si="11"/>
        <v xml:space="preserve">Construcciones Y Edificaciones    </v>
      </c>
    </row>
    <row r="414" spans="1:15">
      <c r="A414" s="181">
        <v>6210020603</v>
      </c>
      <c r="B414" s="181" t="s">
        <v>2464</v>
      </c>
      <c r="C414" s="182" t="s">
        <v>2068</v>
      </c>
      <c r="D414" s="182" t="s">
        <v>368</v>
      </c>
      <c r="E414" s="182" t="s">
        <v>2298</v>
      </c>
      <c r="F414" s="182" t="s">
        <v>2298</v>
      </c>
      <c r="G414" s="181" t="s">
        <v>389</v>
      </c>
      <c r="H414" s="181" t="s">
        <v>2078</v>
      </c>
      <c r="I414" s="181" t="s">
        <v>2075</v>
      </c>
      <c r="J414" s="182" t="s">
        <v>2071</v>
      </c>
      <c r="K414" s="183" t="str">
        <f t="shared" si="10"/>
        <v xml:space="preserve">G-Arrendamientos     - Maquinaria y Equipo  </v>
      </c>
      <c r="L414" s="181">
        <v>6210020603</v>
      </c>
      <c r="N414" s="183" t="str">
        <f t="shared" si="11"/>
        <v xml:space="preserve">Maquinaria y Equipo    </v>
      </c>
    </row>
    <row r="415" spans="1:15">
      <c r="A415" s="181">
        <v>6210020604</v>
      </c>
      <c r="B415" s="181" t="s">
        <v>2465</v>
      </c>
      <c r="C415" s="182" t="s">
        <v>2068</v>
      </c>
      <c r="D415" s="182" t="s">
        <v>368</v>
      </c>
      <c r="E415" s="182" t="s">
        <v>2298</v>
      </c>
      <c r="F415" s="182" t="s">
        <v>2298</v>
      </c>
      <c r="G415" s="181" t="s">
        <v>389</v>
      </c>
      <c r="H415" s="181" t="s">
        <v>2078</v>
      </c>
      <c r="I415" s="181" t="s">
        <v>2075</v>
      </c>
      <c r="J415" s="182" t="s">
        <v>2071</v>
      </c>
      <c r="K415" s="183" t="str">
        <f t="shared" si="10"/>
        <v xml:space="preserve">G-Arrendamientos     - Muebles y Equipo de Oficina  </v>
      </c>
      <c r="L415" s="181">
        <v>6210020604</v>
      </c>
      <c r="N415" s="183" t="str">
        <f t="shared" si="11"/>
        <v xml:space="preserve">Muebles y Equipo de Oficina    </v>
      </c>
    </row>
    <row r="416" spans="1:15">
      <c r="A416" s="181">
        <v>6210020605</v>
      </c>
      <c r="B416" s="181" t="s">
        <v>2466</v>
      </c>
      <c r="C416" s="182" t="s">
        <v>2068</v>
      </c>
      <c r="D416" s="182" t="s">
        <v>368</v>
      </c>
      <c r="E416" s="182" t="s">
        <v>2298</v>
      </c>
      <c r="F416" s="182" t="s">
        <v>2298</v>
      </c>
      <c r="G416" s="181" t="s">
        <v>389</v>
      </c>
      <c r="H416" s="181" t="s">
        <v>2078</v>
      </c>
      <c r="I416" s="181" t="s">
        <v>2075</v>
      </c>
      <c r="J416" s="182" t="s">
        <v>2071</v>
      </c>
      <c r="K416" s="183" t="str">
        <f t="shared" si="10"/>
        <v xml:space="preserve">G-Arrendamientos     - Equipo de Computo  </v>
      </c>
      <c r="L416" s="181">
        <v>6210020605</v>
      </c>
      <c r="N416" s="183" t="str">
        <f t="shared" si="11"/>
        <v xml:space="preserve">Equipo de Computo    </v>
      </c>
    </row>
    <row r="417" spans="1:14">
      <c r="A417" s="181">
        <v>6210020606</v>
      </c>
      <c r="B417" s="181" t="s">
        <v>2467</v>
      </c>
      <c r="C417" s="182" t="s">
        <v>2068</v>
      </c>
      <c r="D417" s="182" t="s">
        <v>368</v>
      </c>
      <c r="E417" s="182" t="s">
        <v>2298</v>
      </c>
      <c r="F417" s="182" t="s">
        <v>2298</v>
      </c>
      <c r="G417" s="181" t="s">
        <v>389</v>
      </c>
      <c r="H417" s="181" t="s">
        <v>2078</v>
      </c>
      <c r="I417" s="181" t="s">
        <v>2075</v>
      </c>
      <c r="J417" s="182" t="s">
        <v>2071</v>
      </c>
      <c r="K417" s="183" t="str">
        <f t="shared" si="10"/>
        <v xml:space="preserve">G-Arrendamientos     - Telecomunicaciones Y Radio  </v>
      </c>
      <c r="L417" s="181">
        <v>6210020606</v>
      </c>
      <c r="N417" s="183" t="str">
        <f t="shared" si="11"/>
        <v xml:space="preserve">Telecomunicaciones Y Radio    </v>
      </c>
    </row>
    <row r="418" spans="1:14">
      <c r="A418" s="181">
        <v>6210020607</v>
      </c>
      <c r="B418" s="181" t="s">
        <v>2468</v>
      </c>
      <c r="C418" s="182" t="s">
        <v>2068</v>
      </c>
      <c r="D418" s="182" t="s">
        <v>368</v>
      </c>
      <c r="E418" s="182" t="s">
        <v>2298</v>
      </c>
      <c r="F418" s="182" t="s">
        <v>2298</v>
      </c>
      <c r="G418" s="181" t="s">
        <v>389</v>
      </c>
      <c r="H418" s="181" t="s">
        <v>2078</v>
      </c>
      <c r="I418" s="181" t="s">
        <v>2075</v>
      </c>
      <c r="J418" s="182" t="s">
        <v>2071</v>
      </c>
      <c r="K418" s="183" t="str">
        <f t="shared" si="10"/>
        <v xml:space="preserve">G-Arrendamientos     - Equipo Medico y de Laboratorio  </v>
      </c>
      <c r="L418" s="181">
        <v>6210020607</v>
      </c>
      <c r="N418" s="183" t="str">
        <f t="shared" si="11"/>
        <v xml:space="preserve">Equipo Medico y de Laboratorio    </v>
      </c>
    </row>
    <row r="419" spans="1:14">
      <c r="A419" s="181">
        <v>6210020608</v>
      </c>
      <c r="B419" s="181" t="s">
        <v>2469</v>
      </c>
      <c r="C419" s="182" t="s">
        <v>2068</v>
      </c>
      <c r="D419" s="182" t="s">
        <v>368</v>
      </c>
      <c r="E419" s="182" t="s">
        <v>2298</v>
      </c>
      <c r="F419" s="182" t="s">
        <v>2298</v>
      </c>
      <c r="G419" s="181" t="s">
        <v>389</v>
      </c>
      <c r="H419" s="181" t="s">
        <v>2078</v>
      </c>
      <c r="I419" s="181" t="s">
        <v>2075</v>
      </c>
      <c r="J419" s="182" t="s">
        <v>2071</v>
      </c>
      <c r="K419" s="183" t="str">
        <f t="shared" si="10"/>
        <v xml:space="preserve">G-Arrendamientos     - Flota y Equipo de Transporte  </v>
      </c>
      <c r="L419" s="181">
        <v>6210020608</v>
      </c>
      <c r="N419" s="183" t="str">
        <f t="shared" si="11"/>
        <v xml:space="preserve">Flota y Equipo de Transporte    </v>
      </c>
    </row>
    <row r="420" spans="1:14">
      <c r="A420" s="181">
        <v>6210020609</v>
      </c>
      <c r="B420" s="181" t="s">
        <v>2470</v>
      </c>
      <c r="C420" s="182" t="s">
        <v>2068</v>
      </c>
      <c r="D420" s="182" t="s">
        <v>368</v>
      </c>
      <c r="E420" s="182" t="s">
        <v>2298</v>
      </c>
      <c r="F420" s="182" t="s">
        <v>2298</v>
      </c>
      <c r="G420" s="181" t="s">
        <v>389</v>
      </c>
      <c r="H420" s="181" t="s">
        <v>2078</v>
      </c>
      <c r="I420" s="181" t="s">
        <v>2075</v>
      </c>
      <c r="J420" s="182" t="s">
        <v>2071</v>
      </c>
      <c r="K420" s="183" t="str">
        <f t="shared" si="10"/>
        <v xml:space="preserve">G-Arrendamientos     - Acueductos Plantas y Redes  </v>
      </c>
      <c r="L420" s="181">
        <v>6210020609</v>
      </c>
      <c r="N420" s="183" t="str">
        <f t="shared" si="11"/>
        <v xml:space="preserve">Acueductos Plantas y Redes    </v>
      </c>
    </row>
    <row r="421" spans="1:14">
      <c r="A421" s="181">
        <v>6210020610</v>
      </c>
      <c r="B421" s="181" t="s">
        <v>2471</v>
      </c>
      <c r="C421" s="182" t="s">
        <v>2068</v>
      </c>
      <c r="D421" s="182" t="s">
        <v>368</v>
      </c>
      <c r="E421" s="182" t="s">
        <v>2298</v>
      </c>
      <c r="F421" s="182" t="s">
        <v>2298</v>
      </c>
      <c r="G421" s="181" t="s">
        <v>389</v>
      </c>
      <c r="H421" s="181" t="s">
        <v>2078</v>
      </c>
      <c r="I421" s="181" t="s">
        <v>2075</v>
      </c>
      <c r="J421" s="182" t="s">
        <v>2071</v>
      </c>
      <c r="K421" s="183" t="str">
        <f t="shared" si="10"/>
        <v xml:space="preserve">G-Arrendamientos     - Otros Arrendamientos  </v>
      </c>
      <c r="L421" s="181">
        <v>6210020610</v>
      </c>
      <c r="N421" s="183" t="str">
        <f t="shared" si="11"/>
        <v xml:space="preserve">Otros Arrendamientos    </v>
      </c>
    </row>
    <row r="422" spans="1:14">
      <c r="A422" s="181">
        <v>6210020901</v>
      </c>
      <c r="B422" s="181" t="s">
        <v>2472</v>
      </c>
      <c r="C422" s="182" t="s">
        <v>2068</v>
      </c>
      <c r="D422" s="182" t="s">
        <v>368</v>
      </c>
      <c r="E422" s="182" t="s">
        <v>2298</v>
      </c>
      <c r="F422" s="182" t="s">
        <v>2298</v>
      </c>
      <c r="G422" s="181" t="s">
        <v>389</v>
      </c>
      <c r="H422" s="181" t="s">
        <v>2100</v>
      </c>
      <c r="I422" s="181" t="s">
        <v>2075</v>
      </c>
      <c r="J422" s="182" t="s">
        <v>2071</v>
      </c>
      <c r="K422" s="183" t="str">
        <f t="shared" si="10"/>
        <v xml:space="preserve">G-Contribuciones y Afiliaciones   - Contribuciones  </v>
      </c>
      <c r="L422" s="181">
        <v>6210020901</v>
      </c>
      <c r="N422" s="183" t="str">
        <f t="shared" si="11"/>
        <v xml:space="preserve">Contribuciones    </v>
      </c>
    </row>
    <row r="423" spans="1:14">
      <c r="A423" s="181">
        <v>6210020902</v>
      </c>
      <c r="B423" s="181" t="s">
        <v>2473</v>
      </c>
      <c r="C423" s="182" t="s">
        <v>2068</v>
      </c>
      <c r="D423" s="182" t="s">
        <v>368</v>
      </c>
      <c r="E423" s="182" t="s">
        <v>2298</v>
      </c>
      <c r="F423" s="182" t="s">
        <v>2298</v>
      </c>
      <c r="G423" s="181" t="s">
        <v>389</v>
      </c>
      <c r="H423" s="181" t="s">
        <v>2100</v>
      </c>
      <c r="I423" s="181" t="s">
        <v>2075</v>
      </c>
      <c r="J423" s="182" t="s">
        <v>2071</v>
      </c>
      <c r="K423" s="183" t="str">
        <f t="shared" si="10"/>
        <v xml:space="preserve">G-Contribuciones y Afiliaciones   - Afiliaciones Y Sostenimiento  </v>
      </c>
      <c r="L423" s="181">
        <v>6210020902</v>
      </c>
      <c r="N423" s="183" t="str">
        <f t="shared" si="11"/>
        <v xml:space="preserve">Afiliaciones Y Sostenimiento    </v>
      </c>
    </row>
    <row r="424" spans="1:14">
      <c r="A424" s="181">
        <v>6210020501</v>
      </c>
      <c r="B424" s="181" t="s">
        <v>2474</v>
      </c>
      <c r="C424" s="182" t="s">
        <v>2068</v>
      </c>
      <c r="D424" s="182" t="s">
        <v>368</v>
      </c>
      <c r="E424" s="182" t="s">
        <v>2298</v>
      </c>
      <c r="F424" s="182" t="s">
        <v>2298</v>
      </c>
      <c r="G424" s="181" t="s">
        <v>389</v>
      </c>
      <c r="H424" s="181" t="s">
        <v>2103</v>
      </c>
      <c r="I424" s="181" t="s">
        <v>2075</v>
      </c>
      <c r="J424" s="182" t="s">
        <v>2071</v>
      </c>
      <c r="K424" s="183" t="str">
        <f t="shared" si="10"/>
        <v xml:space="preserve">G-Gastos de Viaje   - Alojamiento Y Manutencion - Viaticos  </v>
      </c>
      <c r="L424" s="181">
        <v>6210020501</v>
      </c>
      <c r="N424" s="183" t="str">
        <f t="shared" si="11"/>
        <v xml:space="preserve">Alojamiento Y Manutencion - Viaticos    </v>
      </c>
    </row>
    <row r="425" spans="1:14">
      <c r="A425" s="181">
        <v>6210020503</v>
      </c>
      <c r="B425" s="181" t="s">
        <v>2475</v>
      </c>
      <c r="C425" s="182" t="s">
        <v>2068</v>
      </c>
      <c r="D425" s="182" t="s">
        <v>368</v>
      </c>
      <c r="E425" s="182" t="s">
        <v>2298</v>
      </c>
      <c r="F425" s="182" t="s">
        <v>2298</v>
      </c>
      <c r="G425" s="181" t="s">
        <v>389</v>
      </c>
      <c r="H425" s="181" t="s">
        <v>2103</v>
      </c>
      <c r="I425" s="181" t="s">
        <v>2075</v>
      </c>
      <c r="J425" s="182" t="s">
        <v>2071</v>
      </c>
      <c r="K425" s="183" t="str">
        <f t="shared" si="10"/>
        <v xml:space="preserve">G-Gastos de Viaje   - Pasajes Aereos  </v>
      </c>
      <c r="L425" s="181">
        <v>6210020503</v>
      </c>
      <c r="N425" s="183" t="str">
        <f t="shared" si="11"/>
        <v xml:space="preserve">Pasajes Aereos    </v>
      </c>
    </row>
    <row r="426" spans="1:14">
      <c r="A426" s="181">
        <v>6210020505</v>
      </c>
      <c r="B426" s="181" t="s">
        <v>2476</v>
      </c>
      <c r="C426" s="182" t="s">
        <v>2068</v>
      </c>
      <c r="D426" s="182" t="s">
        <v>368</v>
      </c>
      <c r="E426" s="182" t="s">
        <v>2298</v>
      </c>
      <c r="F426" s="182" t="s">
        <v>2298</v>
      </c>
      <c r="G426" s="181" t="s">
        <v>389</v>
      </c>
      <c r="H426" s="181" t="s">
        <v>2103</v>
      </c>
      <c r="I426" s="181" t="s">
        <v>2075</v>
      </c>
      <c r="J426" s="182" t="s">
        <v>2071</v>
      </c>
      <c r="K426" s="183" t="str">
        <f t="shared" si="10"/>
        <v xml:space="preserve">G-Gastos de Viaje   - Pasajaes Terrestres  </v>
      </c>
      <c r="L426" s="181">
        <v>6210020505</v>
      </c>
      <c r="N426" s="183" t="str">
        <f t="shared" si="11"/>
        <v xml:space="preserve">Pasajaes Terrestres    </v>
      </c>
    </row>
    <row r="427" spans="1:14">
      <c r="A427" s="181">
        <v>6210021601</v>
      </c>
      <c r="B427" s="181" t="s">
        <v>2477</v>
      </c>
      <c r="C427" s="182" t="s">
        <v>2068</v>
      </c>
      <c r="D427" s="182" t="s">
        <v>368</v>
      </c>
      <c r="E427" s="182" t="s">
        <v>2298</v>
      </c>
      <c r="F427" s="182" t="s">
        <v>2298</v>
      </c>
      <c r="G427" s="181" t="s">
        <v>389</v>
      </c>
      <c r="H427" s="181" t="s">
        <v>2108</v>
      </c>
      <c r="I427" s="181" t="s">
        <v>2075</v>
      </c>
      <c r="J427" s="182" t="s">
        <v>2071</v>
      </c>
      <c r="K427" s="183" t="str">
        <f t="shared" si="10"/>
        <v xml:space="preserve">G-Gastos Legales    - Notariales  </v>
      </c>
      <c r="L427" s="181">
        <v>6210021601</v>
      </c>
      <c r="N427" s="183" t="str">
        <f t="shared" si="11"/>
        <v xml:space="preserve">Notariales    </v>
      </c>
    </row>
    <row r="428" spans="1:14">
      <c r="A428" s="181">
        <v>6210021602</v>
      </c>
      <c r="B428" s="181" t="s">
        <v>2478</v>
      </c>
      <c r="C428" s="182" t="s">
        <v>2068</v>
      </c>
      <c r="D428" s="182" t="s">
        <v>368</v>
      </c>
      <c r="E428" s="182" t="s">
        <v>2298</v>
      </c>
      <c r="F428" s="182" t="s">
        <v>2298</v>
      </c>
      <c r="G428" s="181" t="s">
        <v>389</v>
      </c>
      <c r="H428" s="181" t="s">
        <v>2108</v>
      </c>
      <c r="I428" s="181" t="s">
        <v>2075</v>
      </c>
      <c r="J428" s="182" t="s">
        <v>2071</v>
      </c>
      <c r="K428" s="183" t="str">
        <f t="shared" si="10"/>
        <v xml:space="preserve">G-Gastos Legales    - Tramites y Licencias  </v>
      </c>
      <c r="L428" s="181">
        <v>6210021602</v>
      </c>
      <c r="N428" s="183" t="str">
        <f t="shared" si="11"/>
        <v xml:space="preserve">Tramites y Licencias    </v>
      </c>
    </row>
    <row r="429" spans="1:14">
      <c r="A429" s="181">
        <v>6210020201</v>
      </c>
      <c r="B429" s="181" t="s">
        <v>2479</v>
      </c>
      <c r="C429" s="182" t="s">
        <v>2068</v>
      </c>
      <c r="D429" s="182" t="s">
        <v>368</v>
      </c>
      <c r="E429" s="182" t="s">
        <v>2298</v>
      </c>
      <c r="F429" s="182" t="s">
        <v>2298</v>
      </c>
      <c r="G429" s="181" t="s">
        <v>389</v>
      </c>
      <c r="H429" s="181" t="s">
        <v>2111</v>
      </c>
      <c r="I429" s="181" t="s">
        <v>2075</v>
      </c>
      <c r="J429" s="182" t="s">
        <v>2071</v>
      </c>
      <c r="K429" s="183" t="str">
        <f t="shared" si="10"/>
        <v xml:space="preserve">G-Honorarios     - Asesoria Juridica  </v>
      </c>
      <c r="L429" s="181">
        <v>6210020201</v>
      </c>
      <c r="N429" s="183" t="str">
        <f t="shared" si="11"/>
        <v xml:space="preserve">Asesoria Juridica    </v>
      </c>
    </row>
    <row r="430" spans="1:14">
      <c r="A430" s="181">
        <v>6210020203</v>
      </c>
      <c r="B430" s="181" t="s">
        <v>2480</v>
      </c>
      <c r="C430" s="182" t="s">
        <v>2068</v>
      </c>
      <c r="D430" s="182" t="s">
        <v>368</v>
      </c>
      <c r="E430" s="182" t="s">
        <v>2298</v>
      </c>
      <c r="F430" s="182" t="s">
        <v>2298</v>
      </c>
      <c r="G430" s="181" t="s">
        <v>389</v>
      </c>
      <c r="H430" s="181" t="s">
        <v>2111</v>
      </c>
      <c r="I430" s="181" t="s">
        <v>2075</v>
      </c>
      <c r="J430" s="182" t="s">
        <v>2071</v>
      </c>
      <c r="K430" s="183" t="str">
        <f t="shared" si="10"/>
        <v xml:space="preserve">G-Honorarios     - Asesoria Técnica  </v>
      </c>
      <c r="L430" s="181">
        <v>6210020203</v>
      </c>
      <c r="N430" s="183" t="str">
        <f t="shared" si="11"/>
        <v xml:space="preserve">Asesoria Técnica    </v>
      </c>
    </row>
    <row r="431" spans="1:14">
      <c r="A431" s="181">
        <v>6210080101</v>
      </c>
      <c r="B431" s="181" t="s">
        <v>2481</v>
      </c>
      <c r="C431" s="182" t="s">
        <v>2068</v>
      </c>
      <c r="D431" s="182" t="s">
        <v>368</v>
      </c>
      <c r="E431" s="182" t="s">
        <v>2298</v>
      </c>
      <c r="F431" s="182" t="s">
        <v>2298</v>
      </c>
      <c r="G431" s="181" t="s">
        <v>389</v>
      </c>
      <c r="H431" s="181" t="s">
        <v>2120</v>
      </c>
      <c r="I431" s="181" t="s">
        <v>2075</v>
      </c>
      <c r="J431" s="182" t="s">
        <v>2071</v>
      </c>
      <c r="K431" s="183" t="str">
        <f t="shared" si="10"/>
        <v xml:space="preserve">G-Impuestos     - Industria y Comercio  </v>
      </c>
      <c r="L431" s="181">
        <v>6210080101</v>
      </c>
      <c r="N431" s="183" t="str">
        <f t="shared" si="11"/>
        <v xml:space="preserve">Industria y Comercio    </v>
      </c>
    </row>
    <row r="432" spans="1:14">
      <c r="A432" s="181">
        <v>6210080102</v>
      </c>
      <c r="B432" s="181" t="s">
        <v>2482</v>
      </c>
      <c r="C432" s="182" t="s">
        <v>2068</v>
      </c>
      <c r="D432" s="182" t="s">
        <v>368</v>
      </c>
      <c r="E432" s="182" t="s">
        <v>2298</v>
      </c>
      <c r="F432" s="182" t="s">
        <v>2298</v>
      </c>
      <c r="G432" s="181" t="s">
        <v>389</v>
      </c>
      <c r="H432" s="181" t="s">
        <v>2120</v>
      </c>
      <c r="I432" s="181" t="s">
        <v>2075</v>
      </c>
      <c r="J432" s="182" t="s">
        <v>2071</v>
      </c>
      <c r="K432" s="183" t="str">
        <f t="shared" si="10"/>
        <v xml:space="preserve">G-Impuestos     - Timbres  </v>
      </c>
      <c r="L432" s="181">
        <v>6210080102</v>
      </c>
      <c r="N432" s="183" t="str">
        <f t="shared" si="11"/>
        <v xml:space="preserve">Timbres    </v>
      </c>
    </row>
    <row r="433" spans="1:14">
      <c r="A433" s="181">
        <v>6210080103</v>
      </c>
      <c r="B433" s="181" t="s">
        <v>2483</v>
      </c>
      <c r="C433" s="182" t="s">
        <v>2068</v>
      </c>
      <c r="D433" s="182" t="s">
        <v>368</v>
      </c>
      <c r="E433" s="182" t="s">
        <v>2298</v>
      </c>
      <c r="F433" s="182" t="s">
        <v>2298</v>
      </c>
      <c r="G433" s="181" t="s">
        <v>389</v>
      </c>
      <c r="H433" s="181" t="s">
        <v>2120</v>
      </c>
      <c r="I433" s="181" t="s">
        <v>2075</v>
      </c>
      <c r="J433" s="182" t="s">
        <v>2071</v>
      </c>
      <c r="K433" s="183" t="str">
        <f t="shared" si="10"/>
        <v xml:space="preserve">G-Impuestos     - Propiedad Raiz  </v>
      </c>
      <c r="L433" s="181">
        <v>6210080103</v>
      </c>
      <c r="N433" s="183" t="str">
        <f t="shared" si="11"/>
        <v xml:space="preserve">Propiedad Raiz    </v>
      </c>
    </row>
    <row r="434" spans="1:14">
      <c r="A434" s="181">
        <v>6210080104</v>
      </c>
      <c r="B434" s="181" t="s">
        <v>2484</v>
      </c>
      <c r="C434" s="182" t="s">
        <v>2068</v>
      </c>
      <c r="D434" s="182" t="s">
        <v>368</v>
      </c>
      <c r="E434" s="182" t="s">
        <v>2298</v>
      </c>
      <c r="F434" s="182" t="s">
        <v>2298</v>
      </c>
      <c r="G434" s="181" t="s">
        <v>389</v>
      </c>
      <c r="H434" s="181" t="s">
        <v>2120</v>
      </c>
      <c r="I434" s="181" t="s">
        <v>2075</v>
      </c>
      <c r="J434" s="182" t="s">
        <v>2071</v>
      </c>
      <c r="K434" s="183" t="str">
        <f t="shared" si="10"/>
        <v xml:space="preserve">G-Impuestos     - Valorizacion  </v>
      </c>
      <c r="L434" s="181">
        <v>6210080104</v>
      </c>
      <c r="N434" s="183" t="str">
        <f t="shared" si="11"/>
        <v xml:space="preserve">Valorizacion    </v>
      </c>
    </row>
    <row r="435" spans="1:14">
      <c r="A435" s="181">
        <v>6210080105</v>
      </c>
      <c r="B435" s="181" t="s">
        <v>2485</v>
      </c>
      <c r="C435" s="182" t="s">
        <v>2068</v>
      </c>
      <c r="D435" s="182" t="s">
        <v>368</v>
      </c>
      <c r="E435" s="182" t="s">
        <v>2298</v>
      </c>
      <c r="F435" s="182" t="s">
        <v>2298</v>
      </c>
      <c r="G435" s="181" t="s">
        <v>389</v>
      </c>
      <c r="H435" s="181" t="s">
        <v>2120</v>
      </c>
      <c r="I435" s="181" t="s">
        <v>2075</v>
      </c>
      <c r="J435" s="182" t="s">
        <v>2071</v>
      </c>
      <c r="K435" s="183" t="str">
        <f t="shared" si="10"/>
        <v xml:space="preserve">G-Impuestos     - Vehiculos  </v>
      </c>
      <c r="L435" s="181">
        <v>6210080105</v>
      </c>
      <c r="N435" s="183" t="str">
        <f t="shared" si="11"/>
        <v xml:space="preserve">Vehiculos    </v>
      </c>
    </row>
    <row r="436" spans="1:14">
      <c r="A436" s="181">
        <v>6210080106</v>
      </c>
      <c r="B436" s="181" t="s">
        <v>2486</v>
      </c>
      <c r="C436" s="182" t="s">
        <v>2068</v>
      </c>
      <c r="D436" s="182" t="s">
        <v>368</v>
      </c>
      <c r="E436" s="182" t="s">
        <v>2298</v>
      </c>
      <c r="F436" s="182" t="s">
        <v>2298</v>
      </c>
      <c r="G436" s="181" t="s">
        <v>389</v>
      </c>
      <c r="H436" s="181" t="s">
        <v>2120</v>
      </c>
      <c r="I436" s="181" t="s">
        <v>2075</v>
      </c>
      <c r="J436" s="182" t="s">
        <v>2071</v>
      </c>
      <c r="K436" s="183" t="str">
        <f t="shared" si="10"/>
        <v xml:space="preserve">G-Impuestos     - Estampillas Pro Hospital Universitario  </v>
      </c>
      <c r="L436" s="181">
        <v>6210080106</v>
      </c>
      <c r="N436" s="183" t="str">
        <f t="shared" si="11"/>
        <v xml:space="preserve">Estampillas Pro Hospital Universitario    </v>
      </c>
    </row>
    <row r="437" spans="1:14">
      <c r="A437" s="181">
        <v>6210080107</v>
      </c>
      <c r="B437" s="181" t="s">
        <v>2487</v>
      </c>
      <c r="C437" s="182" t="s">
        <v>2068</v>
      </c>
      <c r="D437" s="182" t="s">
        <v>368</v>
      </c>
      <c r="E437" s="182" t="s">
        <v>2298</v>
      </c>
      <c r="F437" s="182" t="s">
        <v>2298</v>
      </c>
      <c r="G437" s="181" t="s">
        <v>389</v>
      </c>
      <c r="H437" s="181" t="s">
        <v>2120</v>
      </c>
      <c r="I437" s="181" t="s">
        <v>2075</v>
      </c>
      <c r="J437" s="182" t="s">
        <v>2071</v>
      </c>
      <c r="K437" s="183" t="str">
        <f t="shared" si="10"/>
        <v xml:space="preserve">G-Impuestos     - Estampillas Pro-Dot y Des Tercera Edad  </v>
      </c>
      <c r="L437" s="181">
        <v>6210080107</v>
      </c>
      <c r="N437" s="183" t="str">
        <f t="shared" si="11"/>
        <v xml:space="preserve">Estampillas Pro-Dot y Des Tercera Edad    </v>
      </c>
    </row>
    <row r="438" spans="1:14">
      <c r="A438" s="181">
        <v>6210080108</v>
      </c>
      <c r="B438" s="181" t="s">
        <v>2488</v>
      </c>
      <c r="C438" s="182" t="s">
        <v>2068</v>
      </c>
      <c r="D438" s="182" t="s">
        <v>368</v>
      </c>
      <c r="E438" s="182" t="s">
        <v>2298</v>
      </c>
      <c r="F438" s="182" t="s">
        <v>2298</v>
      </c>
      <c r="G438" s="181" t="s">
        <v>389</v>
      </c>
      <c r="H438" s="181" t="s">
        <v>2120</v>
      </c>
      <c r="I438" s="181" t="s">
        <v>2075</v>
      </c>
      <c r="J438" s="182" t="s">
        <v>2071</v>
      </c>
      <c r="K438" s="183" t="str">
        <f t="shared" si="10"/>
        <v xml:space="preserve">G-Impuestos     - Estampillas Procultura  </v>
      </c>
      <c r="L438" s="181">
        <v>6210080108</v>
      </c>
      <c r="N438" s="183" t="str">
        <f t="shared" si="11"/>
        <v xml:space="preserve">Estampillas Procultura    </v>
      </c>
    </row>
    <row r="439" spans="1:14">
      <c r="A439" s="181">
        <v>6210020701</v>
      </c>
      <c r="B439" s="181" t="s">
        <v>2462</v>
      </c>
      <c r="C439" s="182" t="s">
        <v>2068</v>
      </c>
      <c r="D439" s="182" t="s">
        <v>368</v>
      </c>
      <c r="E439" s="182" t="s">
        <v>2298</v>
      </c>
      <c r="F439" s="182" t="s">
        <v>2298</v>
      </c>
      <c r="G439" s="181" t="s">
        <v>389</v>
      </c>
      <c r="H439" s="181" t="s">
        <v>2129</v>
      </c>
      <c r="I439" s="181" t="s">
        <v>2075</v>
      </c>
      <c r="J439" s="182" t="s">
        <v>2071</v>
      </c>
      <c r="K439" s="183" t="str">
        <f t="shared" si="10"/>
        <v xml:space="preserve">G-Mantenimientos     - De Terrenos  </v>
      </c>
      <c r="L439" s="181">
        <v>6210020701</v>
      </c>
      <c r="N439" s="183" t="str">
        <f t="shared" si="11"/>
        <v xml:space="preserve">De Terrenos    </v>
      </c>
    </row>
    <row r="440" spans="1:14">
      <c r="A440" s="181">
        <v>6210020702</v>
      </c>
      <c r="B440" s="181" t="s">
        <v>2463</v>
      </c>
      <c r="C440" s="182" t="s">
        <v>2068</v>
      </c>
      <c r="D440" s="182" t="s">
        <v>368</v>
      </c>
      <c r="E440" s="182" t="s">
        <v>2298</v>
      </c>
      <c r="F440" s="182" t="s">
        <v>2298</v>
      </c>
      <c r="G440" s="181" t="s">
        <v>389</v>
      </c>
      <c r="H440" s="181" t="s">
        <v>2129</v>
      </c>
      <c r="I440" s="181" t="s">
        <v>2075</v>
      </c>
      <c r="J440" s="182" t="s">
        <v>2071</v>
      </c>
      <c r="K440" s="183" t="str">
        <f t="shared" si="10"/>
        <v xml:space="preserve">G-Mantenimientos     - Construcciones Y Edificaciones  </v>
      </c>
      <c r="L440" s="181">
        <v>6210020702</v>
      </c>
      <c r="N440" s="183" t="str">
        <f t="shared" si="11"/>
        <v xml:space="preserve">Construcciones Y Edificaciones    </v>
      </c>
    </row>
    <row r="441" spans="1:14">
      <c r="A441" s="181">
        <v>6210020703</v>
      </c>
      <c r="B441" s="181" t="s">
        <v>2464</v>
      </c>
      <c r="C441" s="182" t="s">
        <v>2068</v>
      </c>
      <c r="D441" s="182" t="s">
        <v>368</v>
      </c>
      <c r="E441" s="182" t="s">
        <v>2298</v>
      </c>
      <c r="F441" s="182" t="s">
        <v>2298</v>
      </c>
      <c r="G441" s="181" t="s">
        <v>389</v>
      </c>
      <c r="H441" s="181" t="s">
        <v>2129</v>
      </c>
      <c r="I441" s="181" t="s">
        <v>2075</v>
      </c>
      <c r="J441" s="182" t="s">
        <v>2071</v>
      </c>
      <c r="K441" s="183" t="str">
        <f t="shared" si="10"/>
        <v xml:space="preserve">G-Mantenimientos     - Maquinaria y Equipo  </v>
      </c>
      <c r="L441" s="181">
        <v>6210020703</v>
      </c>
      <c r="N441" s="183" t="str">
        <f t="shared" si="11"/>
        <v xml:space="preserve">Maquinaria y Equipo    </v>
      </c>
    </row>
    <row r="442" spans="1:14">
      <c r="A442" s="181">
        <v>6210020704</v>
      </c>
      <c r="B442" s="181" t="s">
        <v>2465</v>
      </c>
      <c r="C442" s="182" t="s">
        <v>2068</v>
      </c>
      <c r="D442" s="182" t="s">
        <v>368</v>
      </c>
      <c r="E442" s="182" t="s">
        <v>2298</v>
      </c>
      <c r="F442" s="182" t="s">
        <v>2298</v>
      </c>
      <c r="G442" s="181" t="s">
        <v>389</v>
      </c>
      <c r="H442" s="181" t="s">
        <v>2129</v>
      </c>
      <c r="I442" s="181" t="s">
        <v>2075</v>
      </c>
      <c r="J442" s="182" t="s">
        <v>2071</v>
      </c>
      <c r="K442" s="183" t="str">
        <f t="shared" si="10"/>
        <v xml:space="preserve">G-Mantenimientos     - Muebles y Equipo de Oficina  </v>
      </c>
      <c r="L442" s="181">
        <v>6210020704</v>
      </c>
      <c r="N442" s="183" t="str">
        <f t="shared" si="11"/>
        <v xml:space="preserve">Muebles y Equipo de Oficina    </v>
      </c>
    </row>
    <row r="443" spans="1:14">
      <c r="A443" s="181">
        <v>6210020705</v>
      </c>
      <c r="B443" s="181" t="s">
        <v>2466</v>
      </c>
      <c r="C443" s="182" t="s">
        <v>2068</v>
      </c>
      <c r="D443" s="182" t="s">
        <v>368</v>
      </c>
      <c r="E443" s="182" t="s">
        <v>2298</v>
      </c>
      <c r="F443" s="182" t="s">
        <v>2298</v>
      </c>
      <c r="G443" s="181" t="s">
        <v>389</v>
      </c>
      <c r="H443" s="181" t="s">
        <v>2129</v>
      </c>
      <c r="I443" s="181" t="s">
        <v>2075</v>
      </c>
      <c r="J443" s="182" t="s">
        <v>2071</v>
      </c>
      <c r="K443" s="183" t="str">
        <f t="shared" si="10"/>
        <v xml:space="preserve">G-Mantenimientos     - Equipo de Computo  </v>
      </c>
      <c r="L443" s="181">
        <v>6210020705</v>
      </c>
      <c r="N443" s="183" t="str">
        <f t="shared" si="11"/>
        <v xml:space="preserve">Equipo de Computo    </v>
      </c>
    </row>
    <row r="444" spans="1:14">
      <c r="A444" s="181">
        <v>6210020706</v>
      </c>
      <c r="B444" s="181" t="s">
        <v>2467</v>
      </c>
      <c r="C444" s="182" t="s">
        <v>2068</v>
      </c>
      <c r="D444" s="182" t="s">
        <v>368</v>
      </c>
      <c r="E444" s="182" t="s">
        <v>2298</v>
      </c>
      <c r="F444" s="182" t="s">
        <v>2298</v>
      </c>
      <c r="G444" s="181" t="s">
        <v>389</v>
      </c>
      <c r="H444" s="181" t="s">
        <v>2129</v>
      </c>
      <c r="I444" s="181" t="s">
        <v>2075</v>
      </c>
      <c r="J444" s="182" t="s">
        <v>2071</v>
      </c>
      <c r="K444" s="183" t="str">
        <f t="shared" si="10"/>
        <v xml:space="preserve">G-Mantenimientos     - Telecomunicaciones Y Radio  </v>
      </c>
      <c r="L444" s="181">
        <v>6210020706</v>
      </c>
      <c r="N444" s="183" t="str">
        <f t="shared" si="11"/>
        <v xml:space="preserve">Telecomunicaciones Y Radio    </v>
      </c>
    </row>
    <row r="445" spans="1:14">
      <c r="A445" s="181">
        <v>6210020707</v>
      </c>
      <c r="B445" s="181" t="s">
        <v>2468</v>
      </c>
      <c r="C445" s="182" t="s">
        <v>2068</v>
      </c>
      <c r="D445" s="182" t="s">
        <v>368</v>
      </c>
      <c r="E445" s="182" t="s">
        <v>2298</v>
      </c>
      <c r="F445" s="182" t="s">
        <v>2298</v>
      </c>
      <c r="G445" s="181" t="s">
        <v>389</v>
      </c>
      <c r="H445" s="181" t="s">
        <v>2129</v>
      </c>
      <c r="I445" s="181" t="s">
        <v>2075</v>
      </c>
      <c r="J445" s="182" t="s">
        <v>2071</v>
      </c>
      <c r="K445" s="183" t="str">
        <f t="shared" si="10"/>
        <v xml:space="preserve">G-Mantenimientos     - Equipo Medico y de Laboratorio  </v>
      </c>
      <c r="L445" s="181">
        <v>6210020707</v>
      </c>
      <c r="N445" s="183" t="str">
        <f t="shared" si="11"/>
        <v xml:space="preserve">Equipo Medico y de Laboratorio    </v>
      </c>
    </row>
    <row r="446" spans="1:14">
      <c r="A446" s="181">
        <v>6210020708</v>
      </c>
      <c r="B446" s="181" t="s">
        <v>2469</v>
      </c>
      <c r="C446" s="182" t="s">
        <v>2068</v>
      </c>
      <c r="D446" s="182" t="s">
        <v>368</v>
      </c>
      <c r="E446" s="182" t="s">
        <v>2298</v>
      </c>
      <c r="F446" s="182" t="s">
        <v>2298</v>
      </c>
      <c r="G446" s="181" t="s">
        <v>389</v>
      </c>
      <c r="H446" s="181" t="s">
        <v>2129</v>
      </c>
      <c r="I446" s="181" t="s">
        <v>2075</v>
      </c>
      <c r="J446" s="182" t="s">
        <v>2071</v>
      </c>
      <c r="K446" s="183" t="str">
        <f t="shared" si="10"/>
        <v xml:space="preserve">G-Mantenimientos     - Flota y Equipo de Transporte  </v>
      </c>
      <c r="L446" s="181">
        <v>6210020708</v>
      </c>
      <c r="N446" s="183" t="str">
        <f t="shared" si="11"/>
        <v xml:space="preserve">Flota y Equipo de Transporte    </v>
      </c>
    </row>
    <row r="447" spans="1:14">
      <c r="A447" s="181">
        <v>6210020709</v>
      </c>
      <c r="B447" s="181" t="s">
        <v>2470</v>
      </c>
      <c r="C447" s="182" t="s">
        <v>2068</v>
      </c>
      <c r="D447" s="182" t="s">
        <v>368</v>
      </c>
      <c r="E447" s="182" t="s">
        <v>2298</v>
      </c>
      <c r="F447" s="182" t="s">
        <v>2298</v>
      </c>
      <c r="G447" s="181" t="s">
        <v>389</v>
      </c>
      <c r="H447" s="181" t="s">
        <v>2129</v>
      </c>
      <c r="I447" s="181" t="s">
        <v>2075</v>
      </c>
      <c r="J447" s="182" t="s">
        <v>2071</v>
      </c>
      <c r="K447" s="183" t="str">
        <f t="shared" si="10"/>
        <v xml:space="preserve">G-Mantenimientos     - Acueductos Plantas y Redes  </v>
      </c>
      <c r="L447" s="181">
        <v>6210020709</v>
      </c>
      <c r="N447" s="183" t="str">
        <f t="shared" si="11"/>
        <v xml:space="preserve">Acueductos Plantas y Redes    </v>
      </c>
    </row>
    <row r="448" spans="1:14">
      <c r="A448" s="181">
        <v>6210020710</v>
      </c>
      <c r="B448" s="181" t="s">
        <v>2489</v>
      </c>
      <c r="C448" s="182" t="s">
        <v>2068</v>
      </c>
      <c r="D448" s="182" t="s">
        <v>368</v>
      </c>
      <c r="E448" s="182" t="s">
        <v>2298</v>
      </c>
      <c r="F448" s="182" t="s">
        <v>2298</v>
      </c>
      <c r="G448" s="181" t="s">
        <v>389</v>
      </c>
      <c r="H448" s="181" t="s">
        <v>2129</v>
      </c>
      <c r="I448" s="181" t="s">
        <v>2075</v>
      </c>
      <c r="J448" s="182" t="s">
        <v>2071</v>
      </c>
      <c r="K448" s="183" t="str">
        <f t="shared" si="10"/>
        <v xml:space="preserve">G-Mantenimientos     - Arreglos Ornamentales  </v>
      </c>
      <c r="L448" s="181">
        <v>6210020710</v>
      </c>
      <c r="N448" s="183" t="str">
        <f t="shared" si="11"/>
        <v xml:space="preserve">Arreglos Ornamentales    </v>
      </c>
    </row>
    <row r="449" spans="1:14">
      <c r="A449" s="181">
        <v>6210020711</v>
      </c>
      <c r="B449" s="181" t="s">
        <v>2490</v>
      </c>
      <c r="C449" s="182" t="s">
        <v>2068</v>
      </c>
      <c r="D449" s="182" t="s">
        <v>368</v>
      </c>
      <c r="E449" s="182" t="s">
        <v>2298</v>
      </c>
      <c r="F449" s="182" t="s">
        <v>2298</v>
      </c>
      <c r="G449" s="181" t="s">
        <v>389</v>
      </c>
      <c r="H449" s="181" t="s">
        <v>2129</v>
      </c>
      <c r="I449" s="181" t="s">
        <v>2075</v>
      </c>
      <c r="J449" s="182" t="s">
        <v>2071</v>
      </c>
      <c r="K449" s="183" t="str">
        <f t="shared" si="10"/>
        <v xml:space="preserve">G-Mantenimientos     - Repaciones Locativas  </v>
      </c>
      <c r="L449" s="181">
        <v>6210020711</v>
      </c>
      <c r="N449" s="183" t="str">
        <f t="shared" si="11"/>
        <v xml:space="preserve">Repaciones Locativas    </v>
      </c>
    </row>
    <row r="450" spans="1:14">
      <c r="A450" s="181">
        <v>6210020712</v>
      </c>
      <c r="B450" s="181" t="s">
        <v>2491</v>
      </c>
      <c r="C450" s="182" t="s">
        <v>2068</v>
      </c>
      <c r="D450" s="182" t="s">
        <v>368</v>
      </c>
      <c r="E450" s="182" t="s">
        <v>2298</v>
      </c>
      <c r="F450" s="182" t="s">
        <v>2298</v>
      </c>
      <c r="G450" s="181" t="s">
        <v>389</v>
      </c>
      <c r="H450" s="181" t="s">
        <v>2129</v>
      </c>
      <c r="I450" s="181" t="s">
        <v>2075</v>
      </c>
      <c r="J450" s="182" t="s">
        <v>2071</v>
      </c>
      <c r="K450" s="183" t="str">
        <f t="shared" si="10"/>
        <v xml:space="preserve">G-Mantenimientos     - Otros Mantenimientos y Reparaciones  </v>
      </c>
      <c r="L450" s="181">
        <v>6210020712</v>
      </c>
      <c r="N450" s="183" t="str">
        <f t="shared" si="11"/>
        <v xml:space="preserve">Otros Mantenimientos y Reparaciones    </v>
      </c>
    </row>
    <row r="451" spans="1:14">
      <c r="A451" s="181">
        <v>6210021501</v>
      </c>
      <c r="B451" s="181" t="s">
        <v>2492</v>
      </c>
      <c r="C451" s="182" t="s">
        <v>2068</v>
      </c>
      <c r="D451" s="182" t="s">
        <v>368</v>
      </c>
      <c r="E451" s="182" t="s">
        <v>2298</v>
      </c>
      <c r="F451" s="182" t="s">
        <v>2298</v>
      </c>
      <c r="G451" s="181" t="s">
        <v>389</v>
      </c>
      <c r="H451" s="181" t="s">
        <v>2138</v>
      </c>
      <c r="I451" s="181" t="s">
        <v>2075</v>
      </c>
      <c r="J451" s="182" t="s">
        <v>2071</v>
      </c>
      <c r="K451" s="183" t="str">
        <f t="shared" si="10"/>
        <v xml:space="preserve">G-Materiales y Suministros   - Elemetos de Aseo y Cafeteria  </v>
      </c>
      <c r="L451" s="181">
        <v>6210021501</v>
      </c>
      <c r="N451" s="183" t="str">
        <f t="shared" si="11"/>
        <v xml:space="preserve">Elemetos de Aseo y Cafeteria    </v>
      </c>
    </row>
    <row r="452" spans="1:14">
      <c r="A452" s="181">
        <v>6210021801</v>
      </c>
      <c r="B452" s="181" t="s">
        <v>2493</v>
      </c>
      <c r="C452" s="182" t="s">
        <v>2068</v>
      </c>
      <c r="D452" s="182" t="s">
        <v>368</v>
      </c>
      <c r="E452" s="182" t="s">
        <v>2298</v>
      </c>
      <c r="F452" s="182" t="s">
        <v>2298</v>
      </c>
      <c r="G452" s="181" t="s">
        <v>389</v>
      </c>
      <c r="H452" s="181" t="s">
        <v>2138</v>
      </c>
      <c r="I452" s="181" t="s">
        <v>2075</v>
      </c>
      <c r="J452" s="182" t="s">
        <v>2071</v>
      </c>
      <c r="K452" s="183" t="str">
        <f t="shared" si="10"/>
        <v xml:space="preserve">G-Materiales y Suministros   - Armamento De Vigilancia  </v>
      </c>
      <c r="L452" s="181">
        <v>6210021801</v>
      </c>
      <c r="N452" s="183" t="str">
        <f t="shared" si="11"/>
        <v xml:space="preserve">Armamento De Vigilancia    </v>
      </c>
    </row>
    <row r="453" spans="1:14">
      <c r="A453" s="181">
        <v>6210021802</v>
      </c>
      <c r="B453" s="181" t="s">
        <v>2494</v>
      </c>
      <c r="C453" s="182" t="s">
        <v>2068</v>
      </c>
      <c r="D453" s="182" t="s">
        <v>368</v>
      </c>
      <c r="E453" s="182" t="s">
        <v>2298</v>
      </c>
      <c r="F453" s="182" t="s">
        <v>2298</v>
      </c>
      <c r="G453" s="181" t="s">
        <v>389</v>
      </c>
      <c r="H453" s="181" t="s">
        <v>2138</v>
      </c>
      <c r="I453" s="181" t="s">
        <v>2075</v>
      </c>
      <c r="J453" s="182" t="s">
        <v>2071</v>
      </c>
      <c r="K453" s="183" t="str">
        <f t="shared" si="10"/>
        <v xml:space="preserve">G-Materiales y Suministros   - Elementos de Computador Y Telecomunicaion  </v>
      </c>
      <c r="L453" s="181">
        <v>6210021802</v>
      </c>
      <c r="N453" s="183" t="str">
        <f t="shared" si="11"/>
        <v xml:space="preserve">Elementos de Computador Y Telecomunicaion    </v>
      </c>
    </row>
    <row r="454" spans="1:14">
      <c r="A454" s="181">
        <v>6210021803</v>
      </c>
      <c r="B454" s="181" t="s">
        <v>2495</v>
      </c>
      <c r="C454" s="182" t="s">
        <v>2068</v>
      </c>
      <c r="D454" s="182" t="s">
        <v>368</v>
      </c>
      <c r="E454" s="182" t="s">
        <v>2298</v>
      </c>
      <c r="F454" s="182" t="s">
        <v>2298</v>
      </c>
      <c r="G454" s="181" t="s">
        <v>389</v>
      </c>
      <c r="H454" s="181" t="s">
        <v>2138</v>
      </c>
      <c r="I454" s="181" t="s">
        <v>2075</v>
      </c>
      <c r="J454" s="182" t="s">
        <v>2071</v>
      </c>
      <c r="K454" s="183" t="str">
        <f t="shared" si="10"/>
        <v xml:space="preserve">G-Materiales y Suministros   - Elementos de Fotografia Y Audiovisuales  </v>
      </c>
      <c r="L454" s="181">
        <v>6210021803</v>
      </c>
      <c r="N454" s="183" t="str">
        <f t="shared" si="11"/>
        <v xml:space="preserve">Elementos de Fotografia Y Audiovisuales    </v>
      </c>
    </row>
    <row r="455" spans="1:14">
      <c r="A455" s="181">
        <v>6210021804</v>
      </c>
      <c r="B455" s="181" t="s">
        <v>2496</v>
      </c>
      <c r="C455" s="182" t="s">
        <v>2068</v>
      </c>
      <c r="D455" s="182" t="s">
        <v>368</v>
      </c>
      <c r="E455" s="182" t="s">
        <v>2298</v>
      </c>
      <c r="F455" s="182" t="s">
        <v>2298</v>
      </c>
      <c r="G455" s="181" t="s">
        <v>389</v>
      </c>
      <c r="H455" s="181" t="s">
        <v>2138</v>
      </c>
      <c r="I455" s="181" t="s">
        <v>2075</v>
      </c>
      <c r="J455" s="182" t="s">
        <v>2071</v>
      </c>
      <c r="K455" s="183" t="str">
        <f t="shared" si="10"/>
        <v xml:space="preserve">G-Materiales y Suministros   - Elementos de Imprenta  </v>
      </c>
      <c r="L455" s="181">
        <v>6210021804</v>
      </c>
      <c r="N455" s="183" t="str">
        <f t="shared" si="11"/>
        <v xml:space="preserve">Elementos de Imprenta    </v>
      </c>
    </row>
    <row r="456" spans="1:14">
      <c r="A456" s="181">
        <v>6210021805</v>
      </c>
      <c r="B456" s="181" t="s">
        <v>2497</v>
      </c>
      <c r="C456" s="182" t="s">
        <v>2068</v>
      </c>
      <c r="D456" s="182" t="s">
        <v>368</v>
      </c>
      <c r="E456" s="182" t="s">
        <v>2298</v>
      </c>
      <c r="F456" s="182" t="s">
        <v>2298</v>
      </c>
      <c r="G456" s="181" t="s">
        <v>389</v>
      </c>
      <c r="H456" s="181" t="s">
        <v>2138</v>
      </c>
      <c r="I456" s="181" t="s">
        <v>2075</v>
      </c>
      <c r="J456" s="182" t="s">
        <v>2071</v>
      </c>
      <c r="K456" s="183" t="str">
        <f t="shared" si="10"/>
        <v xml:space="preserve">G-Materiales y Suministros   - Elementos Electricos Y Electronicos  </v>
      </c>
      <c r="L456" s="181">
        <v>6210021805</v>
      </c>
      <c r="N456" s="183" t="str">
        <f t="shared" si="11"/>
        <v xml:space="preserve">Elementos Electricos Y Electronicos    </v>
      </c>
    </row>
    <row r="457" spans="1:14">
      <c r="A457" s="181">
        <v>6210021806</v>
      </c>
      <c r="B457" s="181" t="s">
        <v>2498</v>
      </c>
      <c r="C457" s="182" t="s">
        <v>2068</v>
      </c>
      <c r="D457" s="182" t="s">
        <v>368</v>
      </c>
      <c r="E457" s="182" t="s">
        <v>2298</v>
      </c>
      <c r="F457" s="182" t="s">
        <v>2298</v>
      </c>
      <c r="G457" s="181" t="s">
        <v>389</v>
      </c>
      <c r="H457" s="181" t="s">
        <v>2138</v>
      </c>
      <c r="I457" s="181" t="s">
        <v>2075</v>
      </c>
      <c r="J457" s="182" t="s">
        <v>2071</v>
      </c>
      <c r="K457" s="183" t="str">
        <f t="shared" si="10"/>
        <v xml:space="preserve">G-Materiales y Suministros   - Herramientas  </v>
      </c>
      <c r="L457" s="181">
        <v>6210021806</v>
      </c>
      <c r="N457" s="183" t="str">
        <f t="shared" si="11"/>
        <v xml:space="preserve">Herramientas    </v>
      </c>
    </row>
    <row r="458" spans="1:14">
      <c r="A458" s="181">
        <v>6210021807</v>
      </c>
      <c r="B458" s="181" t="s">
        <v>2499</v>
      </c>
      <c r="C458" s="182" t="s">
        <v>2068</v>
      </c>
      <c r="D458" s="182" t="s">
        <v>368</v>
      </c>
      <c r="E458" s="182" t="s">
        <v>2298</v>
      </c>
      <c r="F458" s="182" t="s">
        <v>2298</v>
      </c>
      <c r="G458" s="181" t="s">
        <v>389</v>
      </c>
      <c r="H458" s="181" t="s">
        <v>2138</v>
      </c>
      <c r="I458" s="181" t="s">
        <v>2075</v>
      </c>
      <c r="J458" s="182" t="s">
        <v>2071</v>
      </c>
      <c r="K458" s="183" t="str">
        <f t="shared" si="10"/>
        <v xml:space="preserve">G-Materiales y Suministros   - Repuestos en General  </v>
      </c>
      <c r="L458" s="181">
        <v>6210021807</v>
      </c>
      <c r="N458" s="183" t="str">
        <f t="shared" si="11"/>
        <v xml:space="preserve">Repuestos en General    </v>
      </c>
    </row>
    <row r="459" spans="1:14">
      <c r="A459" s="181">
        <v>6210021808</v>
      </c>
      <c r="B459" s="181" t="s">
        <v>2500</v>
      </c>
      <c r="C459" s="182" t="s">
        <v>2068</v>
      </c>
      <c r="D459" s="182" t="s">
        <v>368</v>
      </c>
      <c r="E459" s="182" t="s">
        <v>2298</v>
      </c>
      <c r="F459" s="182" t="s">
        <v>2298</v>
      </c>
      <c r="G459" s="181" t="s">
        <v>389</v>
      </c>
      <c r="H459" s="181" t="s">
        <v>2138</v>
      </c>
      <c r="I459" s="181" t="s">
        <v>2075</v>
      </c>
      <c r="J459" s="182" t="s">
        <v>2071</v>
      </c>
      <c r="K459" s="183" t="str">
        <f t="shared" si="10"/>
        <v xml:space="preserve">G-Materiales y Suministros   - Elementos de Ferreteria  </v>
      </c>
      <c r="L459" s="181">
        <v>6210021808</v>
      </c>
      <c r="N459" s="183" t="str">
        <f t="shared" si="11"/>
        <v xml:space="preserve">Elementos de Ferreteria    </v>
      </c>
    </row>
    <row r="460" spans="1:14">
      <c r="A460" s="181">
        <v>6210021809</v>
      </c>
      <c r="B460" s="181" t="s">
        <v>2501</v>
      </c>
      <c r="C460" s="182" t="s">
        <v>2068</v>
      </c>
      <c r="D460" s="182" t="s">
        <v>368</v>
      </c>
      <c r="E460" s="182" t="s">
        <v>2298</v>
      </c>
      <c r="F460" s="182" t="s">
        <v>2298</v>
      </c>
      <c r="G460" s="181" t="s">
        <v>389</v>
      </c>
      <c r="H460" s="181" t="s">
        <v>2138</v>
      </c>
      <c r="I460" s="181" t="s">
        <v>2075</v>
      </c>
      <c r="J460" s="182" t="s">
        <v>2071</v>
      </c>
      <c r="K460" s="183" t="str">
        <f t="shared" si="10"/>
        <v xml:space="preserve">G-Materiales y Suministros   - Elementos de Lenceria Y Roperia  </v>
      </c>
      <c r="L460" s="181">
        <v>6210021809</v>
      </c>
      <c r="N460" s="183" t="str">
        <f t="shared" si="11"/>
        <v xml:space="preserve">Elementos de Lenceria Y Roperia    </v>
      </c>
    </row>
    <row r="461" spans="1:14">
      <c r="A461" s="181">
        <v>6210021810</v>
      </c>
      <c r="B461" s="181" t="s">
        <v>2502</v>
      </c>
      <c r="C461" s="182" t="s">
        <v>2068</v>
      </c>
      <c r="D461" s="182" t="s">
        <v>368</v>
      </c>
      <c r="E461" s="182" t="s">
        <v>2298</v>
      </c>
      <c r="F461" s="182" t="s">
        <v>2298</v>
      </c>
      <c r="G461" s="181" t="s">
        <v>389</v>
      </c>
      <c r="H461" s="181" t="s">
        <v>2138</v>
      </c>
      <c r="I461" s="181" t="s">
        <v>2075</v>
      </c>
      <c r="J461" s="182" t="s">
        <v>2071</v>
      </c>
      <c r="K461" s="183" t="str">
        <f t="shared" si="10"/>
        <v xml:space="preserve">G-Materiales y Suministros   - Banderas Y Escudos  </v>
      </c>
      <c r="L461" s="181">
        <v>6210021810</v>
      </c>
      <c r="N461" s="183" t="str">
        <f t="shared" si="11"/>
        <v xml:space="preserve">Banderas Y Escudos    </v>
      </c>
    </row>
    <row r="462" spans="1:14">
      <c r="A462" s="181">
        <v>6210021814</v>
      </c>
      <c r="B462" s="181" t="s">
        <v>2503</v>
      </c>
      <c r="C462" s="182" t="s">
        <v>2068</v>
      </c>
      <c r="D462" s="182" t="s">
        <v>368</v>
      </c>
      <c r="E462" s="182" t="s">
        <v>2298</v>
      </c>
      <c r="F462" s="182" t="s">
        <v>2298</v>
      </c>
      <c r="G462" s="181" t="s">
        <v>389</v>
      </c>
      <c r="H462" s="181" t="s">
        <v>2138</v>
      </c>
      <c r="I462" s="181" t="s">
        <v>2075</v>
      </c>
      <c r="J462" s="182" t="s">
        <v>2071</v>
      </c>
      <c r="K462" s="183" t="str">
        <f t="shared" si="10"/>
        <v xml:space="preserve">G-Materiales y Suministros   - Emvases y Empaques  </v>
      </c>
      <c r="L462" s="181">
        <v>6210021814</v>
      </c>
      <c r="N462" s="183" t="str">
        <f t="shared" si="11"/>
        <v xml:space="preserve">Emvases y Empaques    </v>
      </c>
    </row>
    <row r="463" spans="1:14">
      <c r="A463" s="181">
        <v>6210022001</v>
      </c>
      <c r="B463" s="181" t="s">
        <v>2504</v>
      </c>
      <c r="C463" s="182" t="s">
        <v>2068</v>
      </c>
      <c r="D463" s="182" t="s">
        <v>368</v>
      </c>
      <c r="E463" s="182" t="s">
        <v>2298</v>
      </c>
      <c r="F463" s="182" t="s">
        <v>2298</v>
      </c>
      <c r="G463" s="181" t="s">
        <v>389</v>
      </c>
      <c r="H463" s="181" t="s">
        <v>2138</v>
      </c>
      <c r="I463" s="181" t="s">
        <v>2075</v>
      </c>
      <c r="J463" s="182" t="s">
        <v>2071</v>
      </c>
      <c r="K463" s="183" t="str">
        <f t="shared" si="10"/>
        <v xml:space="preserve">G-Materiales y Suministros   - Utiles Papeleria y Fotocopias  </v>
      </c>
      <c r="L463" s="181">
        <v>6210022001</v>
      </c>
      <c r="N463" s="183" t="str">
        <f t="shared" si="11"/>
        <v xml:space="preserve">Utiles Papeleria y Fotocopias    </v>
      </c>
    </row>
    <row r="464" spans="1:14">
      <c r="A464" s="181">
        <v>6210022002</v>
      </c>
      <c r="B464" s="181" t="s">
        <v>2505</v>
      </c>
      <c r="C464" s="182" t="s">
        <v>2068</v>
      </c>
      <c r="D464" s="182" t="s">
        <v>368</v>
      </c>
      <c r="E464" s="182" t="s">
        <v>2298</v>
      </c>
      <c r="F464" s="182" t="s">
        <v>2298</v>
      </c>
      <c r="G464" s="181" t="s">
        <v>389</v>
      </c>
      <c r="H464" s="181" t="s">
        <v>2138</v>
      </c>
      <c r="I464" s="181" t="s">
        <v>2075</v>
      </c>
      <c r="J464" s="182" t="s">
        <v>2071</v>
      </c>
      <c r="K464" s="183" t="str">
        <f t="shared" si="10"/>
        <v xml:space="preserve">G-Materiales y Suministros   - Diplomas  </v>
      </c>
      <c r="L464" s="181">
        <v>6210022002</v>
      </c>
      <c r="N464" s="183" t="str">
        <f t="shared" si="11"/>
        <v xml:space="preserve">Diplomas    </v>
      </c>
    </row>
    <row r="465" spans="1:14">
      <c r="A465" s="181">
        <v>6210021001</v>
      </c>
      <c r="B465" s="181" t="s">
        <v>2506</v>
      </c>
      <c r="C465" s="182" t="s">
        <v>2068</v>
      </c>
      <c r="D465" s="182" t="s">
        <v>368</v>
      </c>
      <c r="E465" s="182" t="s">
        <v>2298</v>
      </c>
      <c r="F465" s="182" t="s">
        <v>2298</v>
      </c>
      <c r="G465" s="181" t="s">
        <v>389</v>
      </c>
      <c r="H465" s="181" t="s">
        <v>2155</v>
      </c>
      <c r="I465" s="181" t="s">
        <v>2075</v>
      </c>
      <c r="J465" s="182" t="s">
        <v>2071</v>
      </c>
      <c r="K465" s="183" t="str">
        <f t="shared" si="10"/>
        <v xml:space="preserve">G-Otros Gastos    - Correo Porte y Telegramas  </v>
      </c>
      <c r="L465" s="181">
        <v>6210021001</v>
      </c>
      <c r="N465" s="183" t="str">
        <f t="shared" si="11"/>
        <v xml:space="preserve">Correo Porte y Telegramas    </v>
      </c>
    </row>
    <row r="466" spans="1:14">
      <c r="A466" s="181">
        <v>6210021002</v>
      </c>
      <c r="B466" s="181" t="s">
        <v>2507</v>
      </c>
      <c r="C466" s="182" t="s">
        <v>2068</v>
      </c>
      <c r="D466" s="182" t="s">
        <v>368</v>
      </c>
      <c r="E466" s="182" t="s">
        <v>2298</v>
      </c>
      <c r="F466" s="182" t="s">
        <v>2298</v>
      </c>
      <c r="G466" s="181" t="s">
        <v>389</v>
      </c>
      <c r="H466" s="181" t="s">
        <v>2155</v>
      </c>
      <c r="I466" s="181" t="s">
        <v>2075</v>
      </c>
      <c r="J466" s="182" t="s">
        <v>2071</v>
      </c>
      <c r="K466" s="183" t="str">
        <f t="shared" si="10"/>
        <v xml:space="preserve">G-Otros Gastos    - Combustibles y lubricantes  </v>
      </c>
      <c r="L466" s="181">
        <v>6210021002</v>
      </c>
      <c r="N466" s="183" t="str">
        <f t="shared" si="11"/>
        <v xml:space="preserve">Combustibles y lubricantes    </v>
      </c>
    </row>
    <row r="467" spans="1:14">
      <c r="A467" s="181">
        <v>6210021003</v>
      </c>
      <c r="B467" s="181" t="s">
        <v>2508</v>
      </c>
      <c r="C467" s="182" t="s">
        <v>2068</v>
      </c>
      <c r="D467" s="182" t="s">
        <v>368</v>
      </c>
      <c r="E467" s="182" t="s">
        <v>2298</v>
      </c>
      <c r="F467" s="182" t="s">
        <v>2298</v>
      </c>
      <c r="G467" s="181" t="s">
        <v>389</v>
      </c>
      <c r="H467" s="181" t="s">
        <v>2155</v>
      </c>
      <c r="I467" s="181" t="s">
        <v>2075</v>
      </c>
      <c r="J467" s="182" t="s">
        <v>2071</v>
      </c>
      <c r="K467" s="183" t="str">
        <f t="shared" si="10"/>
        <v xml:space="preserve">G-Otros Gastos    - Taxis y Buses  </v>
      </c>
      <c r="L467" s="181">
        <v>6210021003</v>
      </c>
      <c r="N467" s="183" t="str">
        <f t="shared" si="11"/>
        <v xml:space="preserve">Taxis y Buses    </v>
      </c>
    </row>
    <row r="468" spans="1:14">
      <c r="A468" s="181">
        <v>6210021004</v>
      </c>
      <c r="B468" s="181" t="s">
        <v>2509</v>
      </c>
      <c r="C468" s="182" t="s">
        <v>2068</v>
      </c>
      <c r="D468" s="182" t="s">
        <v>368</v>
      </c>
      <c r="E468" s="182" t="s">
        <v>2298</v>
      </c>
      <c r="F468" s="182" t="s">
        <v>2298</v>
      </c>
      <c r="G468" s="181" t="s">
        <v>389</v>
      </c>
      <c r="H468" s="181" t="s">
        <v>2155</v>
      </c>
      <c r="I468" s="181" t="s">
        <v>2075</v>
      </c>
      <c r="J468" s="182" t="s">
        <v>2071</v>
      </c>
      <c r="K468" s="183" t="str">
        <f t="shared" si="10"/>
        <v xml:space="preserve">G-Otros Gastos    - Parqueaderos  </v>
      </c>
      <c r="L468" s="181">
        <v>6210021004</v>
      </c>
      <c r="N468" s="183" t="str">
        <f t="shared" si="11"/>
        <v xml:space="preserve">Parqueaderos    </v>
      </c>
    </row>
    <row r="469" spans="1:14">
      <c r="A469" s="181">
        <v>6210021005</v>
      </c>
      <c r="B469" s="181" t="s">
        <v>2510</v>
      </c>
      <c r="C469" s="182" t="s">
        <v>2068</v>
      </c>
      <c r="D469" s="182" t="s">
        <v>368</v>
      </c>
      <c r="E469" s="182" t="s">
        <v>2298</v>
      </c>
      <c r="F469" s="182" t="s">
        <v>2298</v>
      </c>
      <c r="G469" s="181" t="s">
        <v>389</v>
      </c>
      <c r="H469" s="181" t="s">
        <v>2155</v>
      </c>
      <c r="I469" s="181" t="s">
        <v>2075</v>
      </c>
      <c r="J469" s="182" t="s">
        <v>2071</v>
      </c>
      <c r="K469" s="183" t="str">
        <f t="shared" si="10"/>
        <v xml:space="preserve">G-Otros Gastos    - Gastos Funebres  </v>
      </c>
      <c r="L469" s="181">
        <v>6210021005</v>
      </c>
      <c r="N469" s="183" t="str">
        <f t="shared" si="11"/>
        <v xml:space="preserve">Gastos Funebres    </v>
      </c>
    </row>
    <row r="470" spans="1:14">
      <c r="A470" s="181">
        <v>6210021007</v>
      </c>
      <c r="B470" s="181" t="s">
        <v>2511</v>
      </c>
      <c r="C470" s="182" t="s">
        <v>2068</v>
      </c>
      <c r="D470" s="182" t="s">
        <v>368</v>
      </c>
      <c r="E470" s="182" t="s">
        <v>2298</v>
      </c>
      <c r="F470" s="182" t="s">
        <v>2298</v>
      </c>
      <c r="G470" s="181" t="s">
        <v>389</v>
      </c>
      <c r="H470" s="181" t="s">
        <v>2155</v>
      </c>
      <c r="I470" s="181" t="s">
        <v>2075</v>
      </c>
      <c r="J470" s="182" t="s">
        <v>2071</v>
      </c>
      <c r="K470" s="183" t="str">
        <f t="shared" si="10"/>
        <v xml:space="preserve">G-Otros Gastos    - Fondo de Sostenibilidad Icetex  </v>
      </c>
      <c r="L470" s="181">
        <v>6210021007</v>
      </c>
      <c r="N470" s="183" t="str">
        <f t="shared" si="11"/>
        <v xml:space="preserve">Fondo de Sostenibilidad Icetex    </v>
      </c>
    </row>
    <row r="471" spans="1:14">
      <c r="A471" s="181">
        <v>6210021008</v>
      </c>
      <c r="B471" s="181" t="s">
        <v>2512</v>
      </c>
      <c r="C471" s="182" t="s">
        <v>2068</v>
      </c>
      <c r="D471" s="182" t="s">
        <v>368</v>
      </c>
      <c r="E471" s="182" t="s">
        <v>2298</v>
      </c>
      <c r="F471" s="182" t="s">
        <v>2298</v>
      </c>
      <c r="G471" s="181" t="s">
        <v>389</v>
      </c>
      <c r="H471" s="181" t="s">
        <v>2155</v>
      </c>
      <c r="I471" s="181" t="s">
        <v>2075</v>
      </c>
      <c r="J471" s="182" t="s">
        <v>2071</v>
      </c>
      <c r="K471" s="183" t="str">
        <f t="shared" si="10"/>
        <v xml:space="preserve">G-Otros Gastos    - Obsequios Premios y Distinciones  </v>
      </c>
      <c r="L471" s="181">
        <v>6210021008</v>
      </c>
      <c r="N471" s="183" t="str">
        <f t="shared" si="11"/>
        <v xml:space="preserve">Obsequios Premios y Distinciones    </v>
      </c>
    </row>
    <row r="472" spans="1:14">
      <c r="A472" s="181">
        <v>6210021204</v>
      </c>
      <c r="B472" s="181" t="s">
        <v>2513</v>
      </c>
      <c r="C472" s="182" t="s">
        <v>2068</v>
      </c>
      <c r="D472" s="182" t="s">
        <v>368</v>
      </c>
      <c r="E472" s="182" t="s">
        <v>2298</v>
      </c>
      <c r="F472" s="182" t="s">
        <v>2298</v>
      </c>
      <c r="G472" s="181" t="s">
        <v>389</v>
      </c>
      <c r="H472" s="181" t="s">
        <v>2155</v>
      </c>
      <c r="I472" s="181" t="s">
        <v>2075</v>
      </c>
      <c r="J472" s="182" t="s">
        <v>2071</v>
      </c>
      <c r="K472" s="183" t="str">
        <f t="shared" si="10"/>
        <v xml:space="preserve">G-Otros Gastos    - Gastos Ceremoniales de Grado  </v>
      </c>
      <c r="L472" s="181">
        <v>6210021204</v>
      </c>
      <c r="N472" s="183" t="str">
        <f t="shared" si="11"/>
        <v xml:space="preserve">Gastos Ceremoniales de Grado    </v>
      </c>
    </row>
    <row r="473" spans="1:14">
      <c r="A473" s="181">
        <v>6210021401</v>
      </c>
      <c r="B473" s="181" t="s">
        <v>2514</v>
      </c>
      <c r="C473" s="182" t="s">
        <v>2068</v>
      </c>
      <c r="D473" s="182" t="s">
        <v>368</v>
      </c>
      <c r="E473" s="182" t="s">
        <v>2298</v>
      </c>
      <c r="F473" s="182" t="s">
        <v>2298</v>
      </c>
      <c r="G473" s="181" t="s">
        <v>389</v>
      </c>
      <c r="H473" s="181" t="s">
        <v>2155</v>
      </c>
      <c r="I473" s="181" t="s">
        <v>2075</v>
      </c>
      <c r="J473" s="182" t="s">
        <v>2071</v>
      </c>
      <c r="K473" s="183" t="str">
        <f t="shared" ref="K473:K536" si="12">CONCATENATE(J473,H473," - ", B473)</f>
        <v xml:space="preserve">G-Otros Gastos    - Casino Y Restaurante  </v>
      </c>
      <c r="L473" s="181">
        <v>6210021401</v>
      </c>
      <c r="N473" s="183" t="str">
        <f t="shared" si="11"/>
        <v xml:space="preserve">Casino Y Restaurante    </v>
      </c>
    </row>
    <row r="474" spans="1:14">
      <c r="A474" s="181">
        <v>6210022201</v>
      </c>
      <c r="B474" s="181" t="s">
        <v>2515</v>
      </c>
      <c r="C474" s="182" t="s">
        <v>2068</v>
      </c>
      <c r="D474" s="182" t="s">
        <v>368</v>
      </c>
      <c r="E474" s="182" t="s">
        <v>2298</v>
      </c>
      <c r="F474" s="182" t="s">
        <v>2298</v>
      </c>
      <c r="G474" s="181" t="s">
        <v>389</v>
      </c>
      <c r="H474" s="181" t="s">
        <v>2155</v>
      </c>
      <c r="I474" s="181" t="s">
        <v>2075</v>
      </c>
      <c r="J474" s="182" t="s">
        <v>2071</v>
      </c>
      <c r="K474" s="183" t="str">
        <f t="shared" si="12"/>
        <v xml:space="preserve">G-Otros Gastos    - Gastos Convenios  </v>
      </c>
      <c r="L474" s="181">
        <v>6210022201</v>
      </c>
      <c r="N474" s="183" t="str">
        <f t="shared" ref="N474:N537" si="13">+_xlfn.CONCAT(B474," "," ")</f>
        <v xml:space="preserve">Gastos Convenios    </v>
      </c>
    </row>
    <row r="475" spans="1:14">
      <c r="A475" s="181">
        <v>6210020303</v>
      </c>
      <c r="B475" s="181" t="s">
        <v>2516</v>
      </c>
      <c r="C475" s="182" t="s">
        <v>2068</v>
      </c>
      <c r="D475" s="182" t="s">
        <v>368</v>
      </c>
      <c r="E475" s="182" t="s">
        <v>2298</v>
      </c>
      <c r="F475" s="182" t="s">
        <v>2298</v>
      </c>
      <c r="G475" s="181" t="s">
        <v>389</v>
      </c>
      <c r="H475" s="181" t="s">
        <v>2182</v>
      </c>
      <c r="I475" s="181" t="s">
        <v>2075</v>
      </c>
      <c r="J475" s="182" t="s">
        <v>2071</v>
      </c>
      <c r="K475" s="183" t="str">
        <f t="shared" si="12"/>
        <v xml:space="preserve">G-Publicidad     - Publicidad Y Propaganda  </v>
      </c>
      <c r="L475" s="181">
        <v>6210020303</v>
      </c>
      <c r="N475" s="183" t="str">
        <f t="shared" si="13"/>
        <v xml:space="preserve">Publicidad Y Propaganda    </v>
      </c>
    </row>
    <row r="476" spans="1:14">
      <c r="A476" s="181">
        <v>6210021301</v>
      </c>
      <c r="B476" s="181" t="s">
        <v>2517</v>
      </c>
      <c r="C476" s="182" t="s">
        <v>2068</v>
      </c>
      <c r="D476" s="182" t="s">
        <v>368</v>
      </c>
      <c r="E476" s="182" t="s">
        <v>2298</v>
      </c>
      <c r="F476" s="182" t="s">
        <v>2298</v>
      </c>
      <c r="G476" s="181" t="s">
        <v>389</v>
      </c>
      <c r="H476" s="181" t="s">
        <v>2184</v>
      </c>
      <c r="I476" s="181" t="s">
        <v>2075</v>
      </c>
      <c r="J476" s="182" t="s">
        <v>2071</v>
      </c>
      <c r="K476" s="183" t="str">
        <f t="shared" si="12"/>
        <v xml:space="preserve">G-Seguridad Industrial    - Seguridad Induatrial y Señalizaciones  </v>
      </c>
      <c r="L476" s="181">
        <v>6210021301</v>
      </c>
      <c r="N476" s="183" t="str">
        <f t="shared" si="13"/>
        <v xml:space="preserve">Seguridad Induatrial y Señalizaciones    </v>
      </c>
    </row>
    <row r="477" spans="1:14">
      <c r="A477" s="181">
        <v>6210020801</v>
      </c>
      <c r="B477" s="181" t="s">
        <v>2518</v>
      </c>
      <c r="C477" s="182" t="s">
        <v>2068</v>
      </c>
      <c r="D477" s="182" t="s">
        <v>368</v>
      </c>
      <c r="E477" s="182" t="s">
        <v>2298</v>
      </c>
      <c r="F477" s="182" t="s">
        <v>2298</v>
      </c>
      <c r="G477" s="181" t="s">
        <v>389</v>
      </c>
      <c r="H477" s="181" t="s">
        <v>2186</v>
      </c>
      <c r="I477" s="181" t="s">
        <v>2075</v>
      </c>
      <c r="J477" s="182" t="s">
        <v>2071</v>
      </c>
      <c r="K477" s="183" t="str">
        <f t="shared" si="12"/>
        <v xml:space="preserve">G-Seguros     - Manejo  </v>
      </c>
      <c r="L477" s="181">
        <v>6210020801</v>
      </c>
      <c r="N477" s="183" t="str">
        <f t="shared" si="13"/>
        <v xml:space="preserve">Manejo    </v>
      </c>
    </row>
    <row r="478" spans="1:14">
      <c r="A478" s="181">
        <v>6210020802</v>
      </c>
      <c r="B478" s="181" t="s">
        <v>2519</v>
      </c>
      <c r="C478" s="182" t="s">
        <v>2068</v>
      </c>
      <c r="D478" s="182" t="s">
        <v>368</v>
      </c>
      <c r="E478" s="182" t="s">
        <v>2298</v>
      </c>
      <c r="F478" s="182" t="s">
        <v>2298</v>
      </c>
      <c r="G478" s="181" t="s">
        <v>389</v>
      </c>
      <c r="H478" s="181" t="s">
        <v>2186</v>
      </c>
      <c r="I478" s="181" t="s">
        <v>2075</v>
      </c>
      <c r="J478" s="182" t="s">
        <v>2071</v>
      </c>
      <c r="K478" s="183" t="str">
        <f t="shared" si="12"/>
        <v xml:space="preserve">G-Seguros     - Cumplimiento  </v>
      </c>
      <c r="L478" s="181">
        <v>6210020802</v>
      </c>
      <c r="N478" s="183" t="str">
        <f t="shared" si="13"/>
        <v xml:space="preserve">Cumplimiento    </v>
      </c>
    </row>
    <row r="479" spans="1:14">
      <c r="A479" s="181">
        <v>6210020803</v>
      </c>
      <c r="B479" s="181" t="s">
        <v>2520</v>
      </c>
      <c r="C479" s="182" t="s">
        <v>2068</v>
      </c>
      <c r="D479" s="182" t="s">
        <v>368</v>
      </c>
      <c r="E479" s="182" t="s">
        <v>2298</v>
      </c>
      <c r="F479" s="182" t="s">
        <v>2298</v>
      </c>
      <c r="G479" s="181" t="s">
        <v>389</v>
      </c>
      <c r="H479" s="181" t="s">
        <v>2186</v>
      </c>
      <c r="I479" s="181" t="s">
        <v>2075</v>
      </c>
      <c r="J479" s="182" t="s">
        <v>2071</v>
      </c>
      <c r="K479" s="183" t="str">
        <f t="shared" si="12"/>
        <v xml:space="preserve">G-Seguros     - Corriente Debil  </v>
      </c>
      <c r="L479" s="181">
        <v>6210020803</v>
      </c>
      <c r="N479" s="183" t="str">
        <f t="shared" si="13"/>
        <v xml:space="preserve">Corriente Debil    </v>
      </c>
    </row>
    <row r="480" spans="1:14">
      <c r="A480" s="181">
        <v>6210020804</v>
      </c>
      <c r="B480" s="181" t="s">
        <v>2521</v>
      </c>
      <c r="C480" s="182" t="s">
        <v>2068</v>
      </c>
      <c r="D480" s="182" t="s">
        <v>368</v>
      </c>
      <c r="E480" s="182" t="s">
        <v>2298</v>
      </c>
      <c r="F480" s="182" t="s">
        <v>2298</v>
      </c>
      <c r="G480" s="181" t="s">
        <v>389</v>
      </c>
      <c r="H480" s="181" t="s">
        <v>2186</v>
      </c>
      <c r="I480" s="181" t="s">
        <v>2075</v>
      </c>
      <c r="J480" s="182" t="s">
        <v>2071</v>
      </c>
      <c r="K480" s="183" t="str">
        <f t="shared" si="12"/>
        <v xml:space="preserve">G-Seguros     - Incendio  </v>
      </c>
      <c r="L480" s="181">
        <v>6210020804</v>
      </c>
      <c r="N480" s="183" t="str">
        <f t="shared" si="13"/>
        <v xml:space="preserve">Incendio    </v>
      </c>
    </row>
    <row r="481" spans="1:14">
      <c r="A481" s="181">
        <v>6210020805</v>
      </c>
      <c r="B481" s="181" t="s">
        <v>2522</v>
      </c>
      <c r="C481" s="182" t="s">
        <v>2068</v>
      </c>
      <c r="D481" s="182" t="s">
        <v>368</v>
      </c>
      <c r="E481" s="182" t="s">
        <v>2298</v>
      </c>
      <c r="F481" s="182" t="s">
        <v>2298</v>
      </c>
      <c r="G481" s="181" t="s">
        <v>389</v>
      </c>
      <c r="H481" s="181" t="s">
        <v>2186</v>
      </c>
      <c r="I481" s="181" t="s">
        <v>2075</v>
      </c>
      <c r="J481" s="182" t="s">
        <v>2071</v>
      </c>
      <c r="K481" s="183" t="str">
        <f t="shared" si="12"/>
        <v xml:space="preserve">G-Seguros     - Terremoto  </v>
      </c>
      <c r="L481" s="181">
        <v>6210020805</v>
      </c>
      <c r="N481" s="183" t="str">
        <f t="shared" si="13"/>
        <v xml:space="preserve">Terremoto    </v>
      </c>
    </row>
    <row r="482" spans="1:14">
      <c r="A482" s="181">
        <v>6210020806</v>
      </c>
      <c r="B482" s="181" t="s">
        <v>2523</v>
      </c>
      <c r="C482" s="182" t="s">
        <v>2068</v>
      </c>
      <c r="D482" s="182" t="s">
        <v>368</v>
      </c>
      <c r="E482" s="182" t="s">
        <v>2298</v>
      </c>
      <c r="F482" s="182" t="s">
        <v>2298</v>
      </c>
      <c r="G482" s="181" t="s">
        <v>389</v>
      </c>
      <c r="H482" s="181" t="s">
        <v>2186</v>
      </c>
      <c r="I482" s="181" t="s">
        <v>2075</v>
      </c>
      <c r="J482" s="182" t="s">
        <v>2071</v>
      </c>
      <c r="K482" s="183" t="str">
        <f t="shared" si="12"/>
        <v xml:space="preserve">G-Seguros     - Sustraccion y Hurto  </v>
      </c>
      <c r="L482" s="181">
        <v>6210020806</v>
      </c>
      <c r="N482" s="183" t="str">
        <f t="shared" si="13"/>
        <v xml:space="preserve">Sustraccion y Hurto    </v>
      </c>
    </row>
    <row r="483" spans="1:14">
      <c r="A483" s="181">
        <v>6210020807</v>
      </c>
      <c r="B483" s="181" t="s">
        <v>2469</v>
      </c>
      <c r="C483" s="182" t="s">
        <v>2068</v>
      </c>
      <c r="D483" s="182" t="s">
        <v>368</v>
      </c>
      <c r="E483" s="182" t="s">
        <v>2298</v>
      </c>
      <c r="F483" s="182" t="s">
        <v>2298</v>
      </c>
      <c r="G483" s="181" t="s">
        <v>389</v>
      </c>
      <c r="H483" s="181" t="s">
        <v>2186</v>
      </c>
      <c r="I483" s="181" t="s">
        <v>2075</v>
      </c>
      <c r="J483" s="182" t="s">
        <v>2071</v>
      </c>
      <c r="K483" s="183" t="str">
        <f t="shared" si="12"/>
        <v xml:space="preserve">G-Seguros     - Flota y Equipo de Transporte  </v>
      </c>
      <c r="L483" s="181">
        <v>6210020807</v>
      </c>
      <c r="N483" s="183" t="str">
        <f t="shared" si="13"/>
        <v xml:space="preserve">Flota y Equipo de Transporte    </v>
      </c>
    </row>
    <row r="484" spans="1:14">
      <c r="A484" s="181">
        <v>6210020808</v>
      </c>
      <c r="B484" s="181" t="s">
        <v>2524</v>
      </c>
      <c r="C484" s="182" t="s">
        <v>2068</v>
      </c>
      <c r="D484" s="182" t="s">
        <v>368</v>
      </c>
      <c r="E484" s="182" t="s">
        <v>2298</v>
      </c>
      <c r="F484" s="182" t="s">
        <v>2298</v>
      </c>
      <c r="G484" s="181" t="s">
        <v>389</v>
      </c>
      <c r="H484" s="181" t="s">
        <v>2186</v>
      </c>
      <c r="I484" s="181" t="s">
        <v>2075</v>
      </c>
      <c r="J484" s="182" t="s">
        <v>2071</v>
      </c>
      <c r="K484" s="183" t="str">
        <f t="shared" si="12"/>
        <v xml:space="preserve">G-Seguros     - Poliza Estudiantil  </v>
      </c>
      <c r="L484" s="181">
        <v>6210020808</v>
      </c>
      <c r="N484" s="183" t="str">
        <f t="shared" si="13"/>
        <v xml:space="preserve">Poliza Estudiantil    </v>
      </c>
    </row>
    <row r="485" spans="1:14">
      <c r="A485" s="181">
        <v>6210020809</v>
      </c>
      <c r="B485" s="181" t="s">
        <v>2525</v>
      </c>
      <c r="C485" s="182" t="s">
        <v>2068</v>
      </c>
      <c r="D485" s="182" t="s">
        <v>368</v>
      </c>
      <c r="E485" s="182" t="s">
        <v>2298</v>
      </c>
      <c r="F485" s="182" t="s">
        <v>2298</v>
      </c>
      <c r="G485" s="181" t="s">
        <v>389</v>
      </c>
      <c r="H485" s="181" t="s">
        <v>2186</v>
      </c>
      <c r="I485" s="181" t="s">
        <v>2075</v>
      </c>
      <c r="J485" s="182" t="s">
        <v>2071</v>
      </c>
      <c r="K485" s="183" t="str">
        <f t="shared" si="12"/>
        <v xml:space="preserve">G-Seguros     - Responsabilidad Civil  </v>
      </c>
      <c r="L485" s="181">
        <v>6210020809</v>
      </c>
      <c r="N485" s="183" t="str">
        <f t="shared" si="13"/>
        <v xml:space="preserve">Responsabilidad Civil    </v>
      </c>
    </row>
    <row r="486" spans="1:14">
      <c r="A486" s="181">
        <v>6210020810</v>
      </c>
      <c r="B486" s="181" t="s">
        <v>2526</v>
      </c>
      <c r="C486" s="182" t="s">
        <v>2068</v>
      </c>
      <c r="D486" s="182" t="s">
        <v>368</v>
      </c>
      <c r="E486" s="182" t="s">
        <v>2298</v>
      </c>
      <c r="F486" s="182" t="s">
        <v>2298</v>
      </c>
      <c r="G486" s="181" t="s">
        <v>389</v>
      </c>
      <c r="H486" s="181" t="s">
        <v>2186</v>
      </c>
      <c r="I486" s="181" t="s">
        <v>2075</v>
      </c>
      <c r="J486" s="182" t="s">
        <v>2071</v>
      </c>
      <c r="K486" s="183" t="str">
        <f t="shared" si="12"/>
        <v xml:space="preserve">G-Seguros     - Rotura de Maquina  </v>
      </c>
      <c r="L486" s="181">
        <v>6210020810</v>
      </c>
      <c r="N486" s="183" t="str">
        <f t="shared" si="13"/>
        <v xml:space="preserve">Rotura de Maquina    </v>
      </c>
    </row>
    <row r="487" spans="1:14">
      <c r="A487" s="181">
        <v>6210020811</v>
      </c>
      <c r="B487" s="181" t="s">
        <v>2527</v>
      </c>
      <c r="C487" s="182" t="s">
        <v>2068</v>
      </c>
      <c r="D487" s="182" t="s">
        <v>368</v>
      </c>
      <c r="E487" s="182" t="s">
        <v>2298</v>
      </c>
      <c r="F487" s="182" t="s">
        <v>2298</v>
      </c>
      <c r="G487" s="181" t="s">
        <v>389</v>
      </c>
      <c r="H487" s="181" t="s">
        <v>2186</v>
      </c>
      <c r="I487" s="181" t="s">
        <v>2075</v>
      </c>
      <c r="J487" s="182" t="s">
        <v>2071</v>
      </c>
      <c r="K487" s="183" t="str">
        <f t="shared" si="12"/>
        <v xml:space="preserve">G-Seguros     - Obligatorio de Accidente  </v>
      </c>
      <c r="L487" s="181">
        <v>6210020811</v>
      </c>
      <c r="N487" s="183" t="str">
        <f t="shared" si="13"/>
        <v xml:space="preserve">Obligatorio de Accidente    </v>
      </c>
    </row>
    <row r="488" spans="1:14">
      <c r="A488" s="181">
        <v>6210020812</v>
      </c>
      <c r="B488" s="181" t="s">
        <v>2528</v>
      </c>
      <c r="C488" s="182" t="s">
        <v>2068</v>
      </c>
      <c r="D488" s="182" t="s">
        <v>368</v>
      </c>
      <c r="E488" s="182" t="s">
        <v>2298</v>
      </c>
      <c r="F488" s="182" t="s">
        <v>2298</v>
      </c>
      <c r="G488" s="181" t="s">
        <v>389</v>
      </c>
      <c r="H488" s="181" t="s">
        <v>2186</v>
      </c>
      <c r="I488" s="181" t="s">
        <v>2075</v>
      </c>
      <c r="J488" s="182" t="s">
        <v>2071</v>
      </c>
      <c r="K488" s="183" t="str">
        <f t="shared" si="12"/>
        <v xml:space="preserve">G-Seguros     - Lucro Cesante  </v>
      </c>
      <c r="L488" s="181">
        <v>6210020812</v>
      </c>
      <c r="N488" s="183" t="str">
        <f t="shared" si="13"/>
        <v xml:space="preserve">Lucro Cesante    </v>
      </c>
    </row>
    <row r="489" spans="1:14">
      <c r="A489" s="181">
        <v>6210020813</v>
      </c>
      <c r="B489" s="181" t="s">
        <v>2529</v>
      </c>
      <c r="C489" s="182" t="s">
        <v>2068</v>
      </c>
      <c r="D489" s="182" t="s">
        <v>368</v>
      </c>
      <c r="E489" s="182" t="s">
        <v>2298</v>
      </c>
      <c r="F489" s="182" t="s">
        <v>2298</v>
      </c>
      <c r="G489" s="181" t="s">
        <v>389</v>
      </c>
      <c r="H489" s="181" t="s">
        <v>2186</v>
      </c>
      <c r="I489" s="181" t="s">
        <v>2075</v>
      </c>
      <c r="J489" s="182" t="s">
        <v>2071</v>
      </c>
      <c r="K489" s="183" t="str">
        <f t="shared" si="12"/>
        <v xml:space="preserve">G-Seguros     - Transporte de Mercancia  </v>
      </c>
      <c r="L489" s="181">
        <v>6210020813</v>
      </c>
      <c r="N489" s="183" t="str">
        <f t="shared" si="13"/>
        <v xml:space="preserve">Transporte de Mercancia    </v>
      </c>
    </row>
    <row r="490" spans="1:14">
      <c r="A490" s="181">
        <v>6210020814</v>
      </c>
      <c r="B490" s="181" t="s">
        <v>2530</v>
      </c>
      <c r="C490" s="182" t="s">
        <v>2068</v>
      </c>
      <c r="D490" s="182" t="s">
        <v>368</v>
      </c>
      <c r="E490" s="182" t="s">
        <v>2298</v>
      </c>
      <c r="F490" s="182" t="s">
        <v>2298</v>
      </c>
      <c r="G490" s="181" t="s">
        <v>389</v>
      </c>
      <c r="H490" s="181" t="s">
        <v>2186</v>
      </c>
      <c r="I490" s="181" t="s">
        <v>2075</v>
      </c>
      <c r="J490" s="182" t="s">
        <v>2071</v>
      </c>
      <c r="K490" s="183" t="str">
        <f t="shared" si="12"/>
        <v xml:space="preserve">G-Seguros     - Otros Seguros  </v>
      </c>
      <c r="L490" s="181">
        <v>6210020814</v>
      </c>
      <c r="N490" s="183" t="str">
        <f t="shared" si="13"/>
        <v xml:space="preserve">Otros Seguros    </v>
      </c>
    </row>
    <row r="491" spans="1:14">
      <c r="A491" s="181">
        <v>6210020401</v>
      </c>
      <c r="B491" s="181" t="s">
        <v>2531</v>
      </c>
      <c r="C491" s="182" t="s">
        <v>2068</v>
      </c>
      <c r="D491" s="182" t="s">
        <v>368</v>
      </c>
      <c r="E491" s="182" t="s">
        <v>2298</v>
      </c>
      <c r="F491" s="182" t="s">
        <v>2298</v>
      </c>
      <c r="G491" s="181" t="s">
        <v>389</v>
      </c>
      <c r="H491" s="181" t="s">
        <v>2201</v>
      </c>
      <c r="I491" s="181" t="s">
        <v>2075</v>
      </c>
      <c r="J491" s="182" t="s">
        <v>2071</v>
      </c>
      <c r="K491" s="183" t="str">
        <f t="shared" si="12"/>
        <v xml:space="preserve">G-Servicios Públicos    - Aseo  </v>
      </c>
      <c r="L491" s="181">
        <v>6210020401</v>
      </c>
      <c r="N491" s="183" t="str">
        <f t="shared" si="13"/>
        <v xml:space="preserve">Aseo    </v>
      </c>
    </row>
    <row r="492" spans="1:14">
      <c r="A492" s="181">
        <v>6210020402</v>
      </c>
      <c r="B492" s="181" t="s">
        <v>2532</v>
      </c>
      <c r="C492" s="182" t="s">
        <v>2068</v>
      </c>
      <c r="D492" s="182" t="s">
        <v>368</v>
      </c>
      <c r="E492" s="182" t="s">
        <v>2298</v>
      </c>
      <c r="F492" s="182" t="s">
        <v>2298</v>
      </c>
      <c r="G492" s="181" t="s">
        <v>389</v>
      </c>
      <c r="H492" s="181" t="s">
        <v>2201</v>
      </c>
      <c r="I492" s="181" t="s">
        <v>2075</v>
      </c>
      <c r="J492" s="182" t="s">
        <v>2071</v>
      </c>
      <c r="K492" s="183" t="str">
        <f t="shared" si="12"/>
        <v xml:space="preserve">G-Servicios Públicos    - Acueducto Y Alcantarillado  </v>
      </c>
      <c r="L492" s="181">
        <v>6210020402</v>
      </c>
      <c r="N492" s="183" t="str">
        <f t="shared" si="13"/>
        <v xml:space="preserve">Acueducto Y Alcantarillado    </v>
      </c>
    </row>
    <row r="493" spans="1:14">
      <c r="A493" s="181">
        <v>6210020403</v>
      </c>
      <c r="B493" s="181" t="s">
        <v>2533</v>
      </c>
      <c r="C493" s="182" t="s">
        <v>2068</v>
      </c>
      <c r="D493" s="182" t="s">
        <v>368</v>
      </c>
      <c r="E493" s="182" t="s">
        <v>2298</v>
      </c>
      <c r="F493" s="182" t="s">
        <v>2298</v>
      </c>
      <c r="G493" s="181" t="s">
        <v>389</v>
      </c>
      <c r="H493" s="181" t="s">
        <v>2201</v>
      </c>
      <c r="I493" s="181" t="s">
        <v>2075</v>
      </c>
      <c r="J493" s="182" t="s">
        <v>2071</v>
      </c>
      <c r="K493" s="183" t="str">
        <f t="shared" si="12"/>
        <v xml:space="preserve">G-Servicios Públicos    - Energia Electrica  </v>
      </c>
      <c r="L493" s="181">
        <v>6210020403</v>
      </c>
      <c r="N493" s="183" t="str">
        <f t="shared" si="13"/>
        <v xml:space="preserve">Energia Electrica    </v>
      </c>
    </row>
    <row r="494" spans="1:14">
      <c r="A494" s="181">
        <v>6210020404</v>
      </c>
      <c r="B494" s="181" t="s">
        <v>2534</v>
      </c>
      <c r="C494" s="182" t="s">
        <v>2068</v>
      </c>
      <c r="D494" s="182" t="s">
        <v>368</v>
      </c>
      <c r="E494" s="182" t="s">
        <v>2298</v>
      </c>
      <c r="F494" s="182" t="s">
        <v>2298</v>
      </c>
      <c r="G494" s="181" t="s">
        <v>389</v>
      </c>
      <c r="H494" s="181" t="s">
        <v>2201</v>
      </c>
      <c r="I494" s="181" t="s">
        <v>2075</v>
      </c>
      <c r="J494" s="182" t="s">
        <v>2071</v>
      </c>
      <c r="K494" s="183" t="str">
        <f t="shared" si="12"/>
        <v xml:space="preserve">G-Servicios Públicos    - Telefono  </v>
      </c>
      <c r="L494" s="181">
        <v>6210020404</v>
      </c>
      <c r="N494" s="183" t="str">
        <f t="shared" si="13"/>
        <v xml:space="preserve">Telefono    </v>
      </c>
    </row>
    <row r="495" spans="1:14">
      <c r="A495" s="181">
        <v>6210020405</v>
      </c>
      <c r="B495" s="181" t="s">
        <v>2535</v>
      </c>
      <c r="C495" s="182" t="s">
        <v>2068</v>
      </c>
      <c r="D495" s="182" t="s">
        <v>368</v>
      </c>
      <c r="E495" s="182" t="s">
        <v>2298</v>
      </c>
      <c r="F495" s="182" t="s">
        <v>2298</v>
      </c>
      <c r="G495" s="181" t="s">
        <v>389</v>
      </c>
      <c r="H495" s="181" t="s">
        <v>2201</v>
      </c>
      <c r="I495" s="181" t="s">
        <v>2075</v>
      </c>
      <c r="J495" s="182" t="s">
        <v>2071</v>
      </c>
      <c r="K495" s="183" t="str">
        <f t="shared" si="12"/>
        <v xml:space="preserve">G-Servicios Públicos    - Telefono Celular  </v>
      </c>
      <c r="L495" s="181">
        <v>6210020405</v>
      </c>
      <c r="N495" s="183" t="str">
        <f t="shared" si="13"/>
        <v xml:space="preserve">Telefono Celular    </v>
      </c>
    </row>
    <row r="496" spans="1:14">
      <c r="A496" s="181">
        <v>6210020406</v>
      </c>
      <c r="B496" s="181" t="s">
        <v>2536</v>
      </c>
      <c r="C496" s="182" t="s">
        <v>2068</v>
      </c>
      <c r="D496" s="182" t="s">
        <v>368</v>
      </c>
      <c r="E496" s="182" t="s">
        <v>2298</v>
      </c>
      <c r="F496" s="182" t="s">
        <v>2298</v>
      </c>
      <c r="G496" s="181" t="s">
        <v>389</v>
      </c>
      <c r="H496" s="181" t="s">
        <v>2201</v>
      </c>
      <c r="I496" s="181" t="s">
        <v>2075</v>
      </c>
      <c r="J496" s="182" t="s">
        <v>2071</v>
      </c>
      <c r="K496" s="183" t="str">
        <f t="shared" si="12"/>
        <v xml:space="preserve">G-Servicios Públicos    - Internet  </v>
      </c>
      <c r="L496" s="181">
        <v>6210020406</v>
      </c>
      <c r="N496" s="183" t="str">
        <f t="shared" si="13"/>
        <v xml:space="preserve">Internet    </v>
      </c>
    </row>
    <row r="497" spans="1:14">
      <c r="A497" s="181">
        <v>6210020407</v>
      </c>
      <c r="B497" s="181" t="s">
        <v>2537</v>
      </c>
      <c r="C497" s="182" t="s">
        <v>2068</v>
      </c>
      <c r="D497" s="182" t="s">
        <v>368</v>
      </c>
      <c r="E497" s="182" t="s">
        <v>2298</v>
      </c>
      <c r="F497" s="182" t="s">
        <v>2298</v>
      </c>
      <c r="G497" s="181" t="s">
        <v>389</v>
      </c>
      <c r="H497" s="181" t="s">
        <v>2201</v>
      </c>
      <c r="I497" s="181" t="s">
        <v>2075</v>
      </c>
      <c r="J497" s="182" t="s">
        <v>2071</v>
      </c>
      <c r="K497" s="183" t="str">
        <f t="shared" si="12"/>
        <v xml:space="preserve">G-Servicios Públicos    - Gas  </v>
      </c>
      <c r="L497" s="181">
        <v>6210020407</v>
      </c>
      <c r="N497" s="183" t="str">
        <f t="shared" si="13"/>
        <v xml:space="preserve">Gas    </v>
      </c>
    </row>
    <row r="498" spans="1:14">
      <c r="A498" s="181">
        <v>6210020408</v>
      </c>
      <c r="B498" s="181" t="s">
        <v>2538</v>
      </c>
      <c r="C498" s="182" t="s">
        <v>2068</v>
      </c>
      <c r="D498" s="182" t="s">
        <v>368</v>
      </c>
      <c r="E498" s="182" t="s">
        <v>2298</v>
      </c>
      <c r="F498" s="182" t="s">
        <v>2298</v>
      </c>
      <c r="G498" s="181" t="s">
        <v>389</v>
      </c>
      <c r="H498" s="181" t="s">
        <v>2201</v>
      </c>
      <c r="I498" s="181" t="s">
        <v>2075</v>
      </c>
      <c r="J498" s="182" t="s">
        <v>2071</v>
      </c>
      <c r="K498" s="183" t="str">
        <f t="shared" si="12"/>
        <v xml:space="preserve">G-Servicios Públicos    - Tv Satelital  </v>
      </c>
      <c r="L498" s="181">
        <v>6210020408</v>
      </c>
      <c r="N498" s="183" t="str">
        <f t="shared" si="13"/>
        <v xml:space="preserve">Tv Satelital    </v>
      </c>
    </row>
    <row r="499" spans="1:14">
      <c r="A499" s="181">
        <v>6210020301</v>
      </c>
      <c r="B499" s="181" t="s">
        <v>2539</v>
      </c>
      <c r="C499" s="182" t="s">
        <v>2068</v>
      </c>
      <c r="D499" s="182" t="s">
        <v>368</v>
      </c>
      <c r="E499" s="182" t="s">
        <v>2298</v>
      </c>
      <c r="F499" s="182" t="s">
        <v>2298</v>
      </c>
      <c r="G499" s="181" t="s">
        <v>389</v>
      </c>
      <c r="H499" s="181" t="s">
        <v>2210</v>
      </c>
      <c r="I499" s="181" t="s">
        <v>2075</v>
      </c>
      <c r="J499" s="182" t="s">
        <v>2071</v>
      </c>
      <c r="K499" s="183" t="str">
        <f t="shared" si="12"/>
        <v xml:space="preserve">G-Servicios Técnicos    - Asistencia Tenica  </v>
      </c>
      <c r="L499" s="181">
        <v>6210020301</v>
      </c>
      <c r="N499" s="183" t="str">
        <f t="shared" si="13"/>
        <v xml:space="preserve">Asistencia Tenica    </v>
      </c>
    </row>
    <row r="500" spans="1:14">
      <c r="A500" s="181">
        <v>6210020304</v>
      </c>
      <c r="B500" s="181" t="s">
        <v>2540</v>
      </c>
      <c r="C500" s="182" t="s">
        <v>2068</v>
      </c>
      <c r="D500" s="182" t="s">
        <v>368</v>
      </c>
      <c r="E500" s="182" t="s">
        <v>2298</v>
      </c>
      <c r="F500" s="182" t="s">
        <v>2298</v>
      </c>
      <c r="G500" s="181" t="s">
        <v>389</v>
      </c>
      <c r="H500" s="181" t="s">
        <v>2210</v>
      </c>
      <c r="I500" s="181" t="s">
        <v>2075</v>
      </c>
      <c r="J500" s="182" t="s">
        <v>2071</v>
      </c>
      <c r="K500" s="183" t="str">
        <f t="shared" si="12"/>
        <v xml:space="preserve">G-Servicios Técnicos    - Transporte Fletes Y Acarreos  </v>
      </c>
      <c r="L500" s="181">
        <v>6210020304</v>
      </c>
      <c r="N500" s="183" t="str">
        <f t="shared" si="13"/>
        <v xml:space="preserve">Transporte Fletes Y Acarreos    </v>
      </c>
    </row>
    <row r="501" spans="1:14">
      <c r="A501" s="181">
        <v>6210020305</v>
      </c>
      <c r="B501" s="181" t="s">
        <v>2541</v>
      </c>
      <c r="C501" s="182" t="s">
        <v>2068</v>
      </c>
      <c r="D501" s="182" t="s">
        <v>368</v>
      </c>
      <c r="E501" s="182" t="s">
        <v>2298</v>
      </c>
      <c r="F501" s="182" t="s">
        <v>2298</v>
      </c>
      <c r="G501" s="181" t="s">
        <v>389</v>
      </c>
      <c r="H501" s="181" t="s">
        <v>2210</v>
      </c>
      <c r="I501" s="181" t="s">
        <v>2075</v>
      </c>
      <c r="J501" s="182" t="s">
        <v>2071</v>
      </c>
      <c r="K501" s="183" t="str">
        <f>CONCATENATE(J501,H501," - ", B501)</f>
        <v xml:space="preserve">G-Servicios Técnicos    - Encuadernacion Y Empaste  </v>
      </c>
      <c r="L501" s="181">
        <v>6210020305</v>
      </c>
      <c r="N501" s="183" t="str">
        <f t="shared" si="13"/>
        <v xml:space="preserve">Encuadernacion Y Empaste    </v>
      </c>
    </row>
    <row r="502" spans="1:14">
      <c r="A502" s="181">
        <v>6210020306</v>
      </c>
      <c r="B502" s="181" t="s">
        <v>2542</v>
      </c>
      <c r="C502" s="182" t="s">
        <v>2068</v>
      </c>
      <c r="D502" s="182" t="s">
        <v>368</v>
      </c>
      <c r="E502" s="182" t="s">
        <v>2298</v>
      </c>
      <c r="F502" s="182" t="s">
        <v>2298</v>
      </c>
      <c r="G502" s="181" t="s">
        <v>389</v>
      </c>
      <c r="H502" s="181" t="s">
        <v>2210</v>
      </c>
      <c r="I502" s="181" t="s">
        <v>2075</v>
      </c>
      <c r="J502" s="182" t="s">
        <v>2071</v>
      </c>
      <c r="K502" s="183" t="str">
        <f t="shared" si="12"/>
        <v xml:space="preserve">G-Servicios Técnicos    - Inhumacion de Cadaveres  </v>
      </c>
      <c r="L502" s="181">
        <v>6210020306</v>
      </c>
      <c r="N502" s="183" t="str">
        <f t="shared" si="13"/>
        <v xml:space="preserve">Inhumacion de Cadaveres    </v>
      </c>
    </row>
    <row r="503" spans="1:14">
      <c r="A503" s="181">
        <v>6210020307</v>
      </c>
      <c r="B503" s="181" t="s">
        <v>2543</v>
      </c>
      <c r="C503" s="182" t="s">
        <v>2068</v>
      </c>
      <c r="D503" s="182" t="s">
        <v>368</v>
      </c>
      <c r="E503" s="182" t="s">
        <v>2298</v>
      </c>
      <c r="F503" s="182" t="s">
        <v>2298</v>
      </c>
      <c r="G503" s="181" t="s">
        <v>389</v>
      </c>
      <c r="H503" s="181" t="s">
        <v>2210</v>
      </c>
      <c r="I503" s="181" t="s">
        <v>2075</v>
      </c>
      <c r="J503" s="182" t="s">
        <v>2071</v>
      </c>
      <c r="K503" s="183" t="str">
        <f t="shared" si="12"/>
        <v xml:space="preserve">G-Servicios Técnicos    - Grabacion y Produccion  </v>
      </c>
      <c r="L503" s="181">
        <v>6210020307</v>
      </c>
      <c r="N503" s="183" t="str">
        <f t="shared" si="13"/>
        <v xml:space="preserve">Grabacion y Produccion    </v>
      </c>
    </row>
    <row r="504" spans="1:14">
      <c r="A504" s="181">
        <v>6210020310</v>
      </c>
      <c r="B504" s="181" t="s">
        <v>2544</v>
      </c>
      <c r="C504" s="182" t="s">
        <v>2068</v>
      </c>
      <c r="D504" s="182" t="s">
        <v>368</v>
      </c>
      <c r="E504" s="182" t="s">
        <v>2298</v>
      </c>
      <c r="F504" s="182" t="s">
        <v>2298</v>
      </c>
      <c r="G504" s="181" t="s">
        <v>389</v>
      </c>
      <c r="H504" s="181" t="s">
        <v>2210</v>
      </c>
      <c r="I504" s="181" t="s">
        <v>2075</v>
      </c>
      <c r="J504" s="182" t="s">
        <v>2071</v>
      </c>
      <c r="K504" s="183" t="str">
        <f t="shared" si="12"/>
        <v xml:space="preserve">G-Servicios Técnicos    - Microfilmacion  </v>
      </c>
      <c r="L504" s="181">
        <v>6210020310</v>
      </c>
      <c r="N504" s="183" t="str">
        <f t="shared" si="13"/>
        <v xml:space="preserve">Microfilmacion    </v>
      </c>
    </row>
    <row r="505" spans="1:14">
      <c r="A505" s="181">
        <v>6210020311</v>
      </c>
      <c r="B505" s="181" t="s">
        <v>2545</v>
      </c>
      <c r="C505" s="182" t="s">
        <v>2068</v>
      </c>
      <c r="D505" s="182" t="s">
        <v>368</v>
      </c>
      <c r="E505" s="182" t="s">
        <v>2298</v>
      </c>
      <c r="F505" s="182" t="s">
        <v>2298</v>
      </c>
      <c r="G505" s="181" t="s">
        <v>389</v>
      </c>
      <c r="H505" s="181" t="s">
        <v>2210</v>
      </c>
      <c r="I505" s="181" t="s">
        <v>2075</v>
      </c>
      <c r="J505" s="182" t="s">
        <v>2071</v>
      </c>
      <c r="K505" s="183" t="str">
        <f t="shared" si="12"/>
        <v xml:space="preserve">G-Servicios Técnicos    - Musica Ambiental  </v>
      </c>
      <c r="L505" s="181">
        <v>6210020311</v>
      </c>
      <c r="N505" s="183" t="str">
        <f t="shared" si="13"/>
        <v xml:space="preserve">Musica Ambiental    </v>
      </c>
    </row>
    <row r="506" spans="1:14">
      <c r="A506" s="181">
        <v>6210020312</v>
      </c>
      <c r="B506" s="181" t="s">
        <v>2546</v>
      </c>
      <c r="C506" s="182" t="s">
        <v>2068</v>
      </c>
      <c r="D506" s="182" t="s">
        <v>368</v>
      </c>
      <c r="E506" s="182" t="s">
        <v>2298</v>
      </c>
      <c r="F506" s="182" t="s">
        <v>2298</v>
      </c>
      <c r="G506" s="181" t="s">
        <v>389</v>
      </c>
      <c r="H506" s="181" t="s">
        <v>2210</v>
      </c>
      <c r="I506" s="181" t="s">
        <v>2075</v>
      </c>
      <c r="J506" s="182" t="s">
        <v>2071</v>
      </c>
      <c r="K506" s="183" t="str">
        <f t="shared" si="12"/>
        <v xml:space="preserve">G-Servicios Técnicos    - Otros  </v>
      </c>
      <c r="L506" s="181">
        <v>6210020312</v>
      </c>
      <c r="N506" s="183" t="str">
        <f t="shared" si="13"/>
        <v xml:space="preserve">Otros    </v>
      </c>
    </row>
    <row r="507" spans="1:14">
      <c r="A507" s="181">
        <v>6210020502</v>
      </c>
      <c r="B507" s="181" t="s">
        <v>2547</v>
      </c>
      <c r="C507" s="182" t="s">
        <v>2068</v>
      </c>
      <c r="D507" s="182" t="s">
        <v>376</v>
      </c>
      <c r="E507" s="182" t="s">
        <v>2216</v>
      </c>
      <c r="F507" s="182" t="s">
        <v>2217</v>
      </c>
      <c r="G507" s="181" t="s">
        <v>389</v>
      </c>
      <c r="H507" s="181" t="s">
        <v>2218</v>
      </c>
      <c r="I507" s="181" t="s">
        <v>2075</v>
      </c>
      <c r="J507" s="182" t="s">
        <v>2219</v>
      </c>
      <c r="K507" s="183" t="str">
        <f t="shared" si="12"/>
        <v xml:space="preserve">I-Movilidad académica    - Alojamiento Y Manutencion - Viaticos al Exterior  </v>
      </c>
      <c r="L507" s="181">
        <v>6210020502</v>
      </c>
      <c r="M507" s="181"/>
      <c r="N507" s="183" t="str">
        <f t="shared" si="13"/>
        <v xml:space="preserve">Alojamiento Y Manutencion - Viaticos al Exterior    </v>
      </c>
    </row>
    <row r="508" spans="1:14">
      <c r="A508" s="181">
        <v>6210020504</v>
      </c>
      <c r="B508" s="181" t="s">
        <v>2548</v>
      </c>
      <c r="C508" s="182" t="s">
        <v>2068</v>
      </c>
      <c r="D508" s="182" t="s">
        <v>376</v>
      </c>
      <c r="E508" s="182" t="s">
        <v>2216</v>
      </c>
      <c r="F508" s="182" t="s">
        <v>2217</v>
      </c>
      <c r="G508" s="181" t="s">
        <v>389</v>
      </c>
      <c r="H508" s="181" t="s">
        <v>2218</v>
      </c>
      <c r="I508" s="181" t="s">
        <v>2075</v>
      </c>
      <c r="J508" s="182" t="s">
        <v>2219</v>
      </c>
      <c r="K508" s="183" t="str">
        <f t="shared" si="12"/>
        <v xml:space="preserve">I-Movilidad académica    - Pasajes Aereos - Al Exterior  </v>
      </c>
      <c r="L508" s="181">
        <v>6210020504</v>
      </c>
      <c r="M508" s="181"/>
      <c r="N508" s="183" t="str">
        <f t="shared" si="13"/>
        <v xml:space="preserve">Pasajes Aereos - Al Exterior    </v>
      </c>
    </row>
    <row r="509" spans="1:14">
      <c r="A509" s="181">
        <v>6210021101</v>
      </c>
      <c r="B509" s="181" t="s">
        <v>2549</v>
      </c>
      <c r="C509" s="182" t="s">
        <v>2068</v>
      </c>
      <c r="D509" s="182" t="s">
        <v>376</v>
      </c>
      <c r="E509" s="182" t="s">
        <v>2216</v>
      </c>
      <c r="F509" s="182" t="s">
        <v>2228</v>
      </c>
      <c r="G509" s="181" t="s">
        <v>389</v>
      </c>
      <c r="H509" s="181" t="s">
        <v>2229</v>
      </c>
      <c r="I509" s="181" t="s">
        <v>2075</v>
      </c>
      <c r="J509" s="182" t="s">
        <v>2219</v>
      </c>
      <c r="K509" s="183" t="str">
        <f t="shared" si="12"/>
        <v xml:space="preserve">I-Material Bibliográfico - Suscripciones Periodicos y revistas  </v>
      </c>
      <c r="L509" s="181">
        <v>6210021101</v>
      </c>
      <c r="M509" s="181"/>
      <c r="N509" s="183" t="str">
        <f t="shared" si="13"/>
        <v xml:space="preserve">Suscripciones Periodicos y revistas    </v>
      </c>
    </row>
    <row r="510" spans="1:14">
      <c r="A510" s="181">
        <v>6210021102</v>
      </c>
      <c r="B510" s="181" t="s">
        <v>2550</v>
      </c>
      <c r="C510" s="182" t="s">
        <v>2068</v>
      </c>
      <c r="D510" s="182" t="s">
        <v>376</v>
      </c>
      <c r="E510" s="182" t="s">
        <v>2216</v>
      </c>
      <c r="F510" s="182" t="s">
        <v>2228</v>
      </c>
      <c r="G510" s="181" t="s">
        <v>389</v>
      </c>
      <c r="H510" s="181" t="s">
        <v>2229</v>
      </c>
      <c r="I510" s="181" t="s">
        <v>2075</v>
      </c>
      <c r="J510" s="182" t="s">
        <v>2219</v>
      </c>
      <c r="K510" s="183" t="str">
        <f t="shared" si="12"/>
        <v xml:space="preserve">I-Material Bibliográfico - Libros  </v>
      </c>
      <c r="L510" s="181">
        <v>6210021102</v>
      </c>
      <c r="M510" s="181"/>
      <c r="N510" s="183" t="str">
        <f t="shared" si="13"/>
        <v xml:space="preserve">Libros    </v>
      </c>
    </row>
    <row r="511" spans="1:14">
      <c r="A511" s="181">
        <v>6210021103</v>
      </c>
      <c r="B511" s="181" t="s">
        <v>2551</v>
      </c>
      <c r="C511" s="182" t="s">
        <v>2068</v>
      </c>
      <c r="D511" s="182" t="s">
        <v>376</v>
      </c>
      <c r="E511" s="182" t="s">
        <v>2216</v>
      </c>
      <c r="F511" s="182" t="s">
        <v>389</v>
      </c>
      <c r="G511" s="181" t="s">
        <v>389</v>
      </c>
      <c r="H511" s="181" t="s">
        <v>2226</v>
      </c>
      <c r="I511" s="181" t="s">
        <v>2075</v>
      </c>
      <c r="J511" s="182" t="s">
        <v>2219</v>
      </c>
      <c r="K511" s="183" t="str">
        <f t="shared" si="12"/>
        <v xml:space="preserve">I-Publicaciones     - Publicaciones  </v>
      </c>
      <c r="L511" s="181">
        <v>6210021103</v>
      </c>
      <c r="M511" s="181"/>
      <c r="N511" s="183" t="str">
        <f t="shared" si="13"/>
        <v xml:space="preserve">Publicaciones    </v>
      </c>
    </row>
    <row r="512" spans="1:14">
      <c r="A512" s="181">
        <v>6210021104</v>
      </c>
      <c r="B512" s="181" t="s">
        <v>2552</v>
      </c>
      <c r="C512" s="182" t="s">
        <v>2068</v>
      </c>
      <c r="D512" s="182" t="s">
        <v>376</v>
      </c>
      <c r="E512" s="182" t="s">
        <v>2216</v>
      </c>
      <c r="F512" s="182" t="s">
        <v>2228</v>
      </c>
      <c r="G512" s="181" t="s">
        <v>389</v>
      </c>
      <c r="H512" s="181" t="s">
        <v>2229</v>
      </c>
      <c r="I512" s="181" t="s">
        <v>2075</v>
      </c>
      <c r="J512" s="182" t="s">
        <v>2219</v>
      </c>
      <c r="K512" s="183" t="str">
        <f t="shared" si="12"/>
        <v xml:space="preserve">I-Material Bibliográfico - Suscripiones en Bases de Datos  </v>
      </c>
      <c r="L512" s="181">
        <v>6210021104</v>
      </c>
      <c r="M512" s="181"/>
      <c r="N512" s="183" t="str">
        <f t="shared" si="13"/>
        <v xml:space="preserve">Suscripiones en Bases de Datos    </v>
      </c>
    </row>
    <row r="513" spans="1:14">
      <c r="A513" s="181">
        <v>6210021701</v>
      </c>
      <c r="B513" s="181" t="s">
        <v>2553</v>
      </c>
      <c r="C513" s="182" t="s">
        <v>2068</v>
      </c>
      <c r="D513" s="182" t="s">
        <v>376</v>
      </c>
      <c r="E513" s="182" t="s">
        <v>2239</v>
      </c>
      <c r="F513" s="182" t="s">
        <v>2243</v>
      </c>
      <c r="G513" s="181" t="s">
        <v>389</v>
      </c>
      <c r="H513" s="181" t="s">
        <v>2244</v>
      </c>
      <c r="I513" s="181" t="s">
        <v>2075</v>
      </c>
      <c r="J513" s="182" t="s">
        <v>2219</v>
      </c>
      <c r="K513" s="183" t="str">
        <f t="shared" si="12"/>
        <v xml:space="preserve">I-Programas de Computador   - Programas para Computacion Sotfware  </v>
      </c>
      <c r="L513" s="181">
        <v>6210021701</v>
      </c>
      <c r="M513" s="181"/>
      <c r="N513" s="183" t="str">
        <f t="shared" si="13"/>
        <v xml:space="preserve">Programas para Computacion Sotfware    </v>
      </c>
    </row>
    <row r="514" spans="1:14">
      <c r="A514" s="181">
        <v>6210021811</v>
      </c>
      <c r="B514" s="181" t="s">
        <v>2554</v>
      </c>
      <c r="C514" s="182" t="s">
        <v>2068</v>
      </c>
      <c r="D514" s="182" t="s">
        <v>376</v>
      </c>
      <c r="E514" s="182" t="s">
        <v>2216</v>
      </c>
      <c r="F514" s="182" t="s">
        <v>2234</v>
      </c>
      <c r="G514" s="181" t="s">
        <v>389</v>
      </c>
      <c r="H514" s="181" t="s">
        <v>2234</v>
      </c>
      <c r="I514" s="181" t="s">
        <v>2075</v>
      </c>
      <c r="J514" s="182" t="s">
        <v>2219</v>
      </c>
      <c r="K514" s="183" t="str">
        <f t="shared" si="12"/>
        <v xml:space="preserve">I-Bienestar Universitario - Vestuarios y Uniformes  </v>
      </c>
      <c r="L514" s="181">
        <v>6210021811</v>
      </c>
      <c r="M514" s="181"/>
      <c r="N514" s="183" t="str">
        <f t="shared" si="13"/>
        <v xml:space="preserve">Vestuarios y Uniformes    </v>
      </c>
    </row>
    <row r="515" spans="1:14">
      <c r="A515" s="181">
        <v>6210021812</v>
      </c>
      <c r="B515" s="181" t="s">
        <v>2555</v>
      </c>
      <c r="C515" s="182" t="s">
        <v>2068</v>
      </c>
      <c r="D515" s="182" t="s">
        <v>376</v>
      </c>
      <c r="E515" s="182" t="s">
        <v>2216</v>
      </c>
      <c r="F515" s="181" t="s">
        <v>2237</v>
      </c>
      <c r="G515" s="181" t="s">
        <v>389</v>
      </c>
      <c r="H515" s="181" t="s">
        <v>2237</v>
      </c>
      <c r="I515" s="181" t="s">
        <v>2075</v>
      </c>
      <c r="J515" s="182" t="s">
        <v>2219</v>
      </c>
      <c r="K515" s="183" t="str">
        <f t="shared" si="12"/>
        <v xml:space="preserve">I-Bienes de arte y cultura - Obras De Arte Y Elementos De Museo  </v>
      </c>
      <c r="L515" s="181">
        <v>6210021812</v>
      </c>
      <c r="M515" s="181"/>
      <c r="N515" s="183" t="str">
        <f t="shared" si="13"/>
        <v xml:space="preserve">Obras De Arte Y Elementos De Museo    </v>
      </c>
    </row>
    <row r="516" spans="1:14">
      <c r="A516" s="181">
        <v>6210021813</v>
      </c>
      <c r="B516" s="181" t="s">
        <v>2556</v>
      </c>
      <c r="C516" s="182" t="s">
        <v>2068</v>
      </c>
      <c r="D516" s="182" t="s">
        <v>376</v>
      </c>
      <c r="E516" s="182" t="s">
        <v>2239</v>
      </c>
      <c r="F516" s="182" t="s">
        <v>2240</v>
      </c>
      <c r="G516" s="181" t="s">
        <v>389</v>
      </c>
      <c r="H516" s="181" t="s">
        <v>2241</v>
      </c>
      <c r="I516" s="181" t="s">
        <v>2075</v>
      </c>
      <c r="J516" s="182" t="s">
        <v>2219</v>
      </c>
      <c r="K516" s="183" t="str">
        <f t="shared" si="12"/>
        <v xml:space="preserve">I-Equipos y elementos de laboratorio - Reactivos y Elementos de laboratorio  </v>
      </c>
      <c r="L516" s="181">
        <v>6210021813</v>
      </c>
      <c r="M516" s="181"/>
      <c r="N516" s="183" t="str">
        <f t="shared" si="13"/>
        <v xml:space="preserve">Reactivos y Elementos de laboratorio    </v>
      </c>
    </row>
    <row r="517" spans="1:14">
      <c r="A517" s="181">
        <v>6210021815</v>
      </c>
      <c r="B517" s="181" t="s">
        <v>2557</v>
      </c>
      <c r="C517" s="182" t="s">
        <v>2068</v>
      </c>
      <c r="D517" s="182" t="s">
        <v>376</v>
      </c>
      <c r="E517" s="182" t="s">
        <v>2216</v>
      </c>
      <c r="F517" s="182" t="s">
        <v>2231</v>
      </c>
      <c r="G517" s="181" t="s">
        <v>389</v>
      </c>
      <c r="H517" s="181" t="s">
        <v>2232</v>
      </c>
      <c r="I517" s="181" t="s">
        <v>2075</v>
      </c>
      <c r="J517" s="182" t="s">
        <v>2219</v>
      </c>
      <c r="K517" s="183" t="str">
        <f t="shared" si="12"/>
        <v xml:space="preserve">I-Activos Menores    - Activos Menores (2) S.M.M.L.V Investigacion  </v>
      </c>
      <c r="L517" s="181">
        <v>6210021815</v>
      </c>
      <c r="M517" s="181"/>
      <c r="N517" s="183" t="str">
        <f t="shared" si="13"/>
        <v xml:space="preserve">Activos Menores (2) S.M.M.L.V Investigacion    </v>
      </c>
    </row>
    <row r="518" spans="1:14">
      <c r="A518" s="181">
        <v>6210021901</v>
      </c>
      <c r="B518" s="181" t="s">
        <v>2558</v>
      </c>
      <c r="C518" s="182" t="s">
        <v>2068</v>
      </c>
      <c r="D518" s="182" t="s">
        <v>376</v>
      </c>
      <c r="E518" s="182" t="s">
        <v>2216</v>
      </c>
      <c r="F518" s="182" t="s">
        <v>2234</v>
      </c>
      <c r="G518" s="181" t="s">
        <v>389</v>
      </c>
      <c r="H518" s="181" t="s">
        <v>2234</v>
      </c>
      <c r="I518" s="181" t="s">
        <v>2075</v>
      </c>
      <c r="J518" s="182" t="s">
        <v>2219</v>
      </c>
      <c r="K518" s="183" t="str">
        <f t="shared" si="12"/>
        <v xml:space="preserve">I-Bienestar Universitario - Material Didactico  </v>
      </c>
      <c r="L518" s="181">
        <v>6210021901</v>
      </c>
      <c r="M518" s="181"/>
      <c r="N518" s="183" t="str">
        <f t="shared" si="13"/>
        <v xml:space="preserve">Material Didactico    </v>
      </c>
    </row>
    <row r="519" spans="1:14">
      <c r="A519" s="181">
        <v>6210021902</v>
      </c>
      <c r="B519" s="181" t="s">
        <v>2559</v>
      </c>
      <c r="C519" s="182" t="s">
        <v>2068</v>
      </c>
      <c r="D519" s="182" t="s">
        <v>376</v>
      </c>
      <c r="E519" s="182" t="s">
        <v>2216</v>
      </c>
      <c r="F519" s="182" t="s">
        <v>2234</v>
      </c>
      <c r="G519" s="181" t="s">
        <v>389</v>
      </c>
      <c r="H519" s="181" t="s">
        <v>2234</v>
      </c>
      <c r="I519" s="181" t="s">
        <v>2075</v>
      </c>
      <c r="J519" s="182" t="s">
        <v>2219</v>
      </c>
      <c r="K519" s="183" t="str">
        <f t="shared" si="12"/>
        <v xml:space="preserve">I-Bienestar Universitario - Instrumentos musicales  </v>
      </c>
      <c r="L519" s="181">
        <v>6210021902</v>
      </c>
      <c r="M519" s="181"/>
      <c r="N519" s="183" t="str">
        <f t="shared" si="13"/>
        <v xml:space="preserve">Instrumentos musicales    </v>
      </c>
    </row>
    <row r="520" spans="1:14">
      <c r="A520" s="181">
        <v>6210021903</v>
      </c>
      <c r="B520" s="181" t="s">
        <v>2560</v>
      </c>
      <c r="C520" s="182" t="s">
        <v>2068</v>
      </c>
      <c r="D520" s="182" t="s">
        <v>376</v>
      </c>
      <c r="E520" s="182" t="s">
        <v>2216</v>
      </c>
      <c r="F520" s="182" t="s">
        <v>2234</v>
      </c>
      <c r="G520" s="181" t="s">
        <v>389</v>
      </c>
      <c r="H520" s="181" t="s">
        <v>2234</v>
      </c>
      <c r="I520" s="181" t="s">
        <v>2075</v>
      </c>
      <c r="J520" s="182" t="s">
        <v>2219</v>
      </c>
      <c r="K520" s="183" t="str">
        <f t="shared" si="12"/>
        <v xml:space="preserve">I-Bienestar Universitario - Elementos deportivos  </v>
      </c>
      <c r="L520" s="181">
        <v>6210021903</v>
      </c>
      <c r="M520" s="181"/>
      <c r="N520" s="183" t="str">
        <f t="shared" si="13"/>
        <v xml:space="preserve">Elementos deportivos    </v>
      </c>
    </row>
    <row r="521" spans="1:14">
      <c r="A521" s="181">
        <v>6210022101</v>
      </c>
      <c r="B521" s="181" t="s">
        <v>2561</v>
      </c>
      <c r="C521" s="182" t="s">
        <v>2068</v>
      </c>
      <c r="D521" s="182" t="s">
        <v>376</v>
      </c>
      <c r="E521" s="182" t="s">
        <v>2216</v>
      </c>
      <c r="F521" s="182" t="s">
        <v>2221</v>
      </c>
      <c r="G521" s="181" t="s">
        <v>389</v>
      </c>
      <c r="H521" s="181" t="s">
        <v>2402</v>
      </c>
      <c r="I521" s="181" t="s">
        <v>2075</v>
      </c>
      <c r="J521" s="182" t="s">
        <v>2219</v>
      </c>
      <c r="K521" s="183" t="str">
        <f t="shared" si="12"/>
        <v xml:space="preserve">I-Capacitación Estudiantes    - Capacitacion Estudiantes Congresos Simposios Seminarios  </v>
      </c>
      <c r="L521" s="181">
        <v>6210022101</v>
      </c>
      <c r="M521" s="181"/>
      <c r="N521" s="183" t="str">
        <f t="shared" si="13"/>
        <v xml:space="preserve">Capacitacion Estudiantes Congresos Simposios Seminarios    </v>
      </c>
    </row>
    <row r="522" spans="1:14">
      <c r="A522" s="181">
        <v>6210022102</v>
      </c>
      <c r="B522" s="181" t="s">
        <v>2562</v>
      </c>
      <c r="C522" s="182" t="s">
        <v>2068</v>
      </c>
      <c r="D522" s="182" t="s">
        <v>376</v>
      </c>
      <c r="E522" s="182" t="s">
        <v>2216</v>
      </c>
      <c r="F522" s="182" t="s">
        <v>2221</v>
      </c>
      <c r="G522" s="181" t="s">
        <v>389</v>
      </c>
      <c r="H522" s="181" t="s">
        <v>2222</v>
      </c>
      <c r="I522" s="181" t="s">
        <v>2075</v>
      </c>
      <c r="J522" s="182" t="s">
        <v>2219</v>
      </c>
      <c r="K522" s="183" t="str">
        <f t="shared" si="12"/>
        <v xml:space="preserve">I-Capacitación Egresados    - Becas Egresados  </v>
      </c>
      <c r="L522" s="181">
        <v>6210022102</v>
      </c>
      <c r="M522" s="181"/>
      <c r="N522" s="183" t="str">
        <f t="shared" si="13"/>
        <v xml:space="preserve">Becas Egresados    </v>
      </c>
    </row>
    <row r="523" spans="1:14">
      <c r="A523" s="181">
        <v>6210030103</v>
      </c>
      <c r="B523" s="181" t="s">
        <v>2563</v>
      </c>
      <c r="C523" s="182" t="s">
        <v>2068</v>
      </c>
      <c r="D523" s="182" t="s">
        <v>376</v>
      </c>
      <c r="E523" s="182" t="s">
        <v>2216</v>
      </c>
      <c r="F523" s="182" t="s">
        <v>2405</v>
      </c>
      <c r="G523" s="181" t="s">
        <v>389</v>
      </c>
      <c r="H523" s="181" t="s">
        <v>2406</v>
      </c>
      <c r="I523" s="181" t="s">
        <v>2407</v>
      </c>
      <c r="J523" s="182" t="s">
        <v>2219</v>
      </c>
      <c r="K523" s="183" t="str">
        <f t="shared" si="12"/>
        <v xml:space="preserve">I-Capacitación Docente    - Licencias Remuneradas  </v>
      </c>
      <c r="L523" s="181">
        <v>6210030103</v>
      </c>
      <c r="M523" s="181"/>
      <c r="N523" s="183" t="str">
        <f t="shared" si="13"/>
        <v xml:space="preserve">Licencias Remuneradas    </v>
      </c>
    </row>
    <row r="524" spans="1:14">
      <c r="A524" s="181">
        <v>6210030203</v>
      </c>
      <c r="B524" s="181" t="s">
        <v>2563</v>
      </c>
      <c r="C524" s="182" t="s">
        <v>2068</v>
      </c>
      <c r="D524" s="182" t="s">
        <v>376</v>
      </c>
      <c r="E524" s="182" t="s">
        <v>2216</v>
      </c>
      <c r="F524" s="182" t="s">
        <v>2405</v>
      </c>
      <c r="G524" s="181" t="s">
        <v>389</v>
      </c>
      <c r="H524" s="181" t="s">
        <v>2406</v>
      </c>
      <c r="I524" s="181" t="s">
        <v>2408</v>
      </c>
      <c r="J524" s="182" t="s">
        <v>2219</v>
      </c>
      <c r="K524" s="183" t="str">
        <f t="shared" si="12"/>
        <v xml:space="preserve">I-Capacitación Docente    - Licencias Remuneradas  </v>
      </c>
      <c r="L524" s="181">
        <v>6210030203</v>
      </c>
      <c r="M524" s="181"/>
      <c r="N524" s="183" t="str">
        <f t="shared" si="13"/>
        <v xml:space="preserve">Licencias Remuneradas    </v>
      </c>
    </row>
    <row r="525" spans="1:14">
      <c r="A525" s="181">
        <v>6210030303</v>
      </c>
      <c r="B525" s="181" t="s">
        <v>2563</v>
      </c>
      <c r="C525" s="182" t="s">
        <v>2068</v>
      </c>
      <c r="D525" s="182" t="s">
        <v>376</v>
      </c>
      <c r="E525" s="182" t="s">
        <v>2216</v>
      </c>
      <c r="F525" s="182" t="s">
        <v>2405</v>
      </c>
      <c r="G525" s="181" t="s">
        <v>389</v>
      </c>
      <c r="H525" s="181" t="s">
        <v>2406</v>
      </c>
      <c r="I525" s="181" t="s">
        <v>2409</v>
      </c>
      <c r="J525" s="182" t="s">
        <v>2219</v>
      </c>
      <c r="K525" s="183" t="str">
        <f t="shared" si="12"/>
        <v xml:space="preserve">I-Capacitación Docente    - Licencias Remuneradas  </v>
      </c>
      <c r="L525" s="181">
        <v>6210030303</v>
      </c>
      <c r="M525" s="181"/>
      <c r="N525" s="183" t="str">
        <f t="shared" si="13"/>
        <v xml:space="preserve">Licencias Remuneradas    </v>
      </c>
    </row>
    <row r="526" spans="1:14">
      <c r="A526" s="181">
        <v>6210030403</v>
      </c>
      <c r="B526" s="181" t="s">
        <v>2563</v>
      </c>
      <c r="C526" s="182" t="s">
        <v>2068</v>
      </c>
      <c r="D526" s="182" t="s">
        <v>376</v>
      </c>
      <c r="E526" s="182" t="s">
        <v>2216</v>
      </c>
      <c r="F526" s="182" t="s">
        <v>2405</v>
      </c>
      <c r="G526" s="181" t="s">
        <v>389</v>
      </c>
      <c r="H526" s="181" t="s">
        <v>2406</v>
      </c>
      <c r="I526" s="181" t="s">
        <v>2410</v>
      </c>
      <c r="J526" s="182" t="s">
        <v>2219</v>
      </c>
      <c r="K526" s="183" t="str">
        <f t="shared" si="12"/>
        <v xml:space="preserve">I-Capacitación Docente    - Licencias Remuneradas  </v>
      </c>
      <c r="L526" s="181">
        <v>6210030403</v>
      </c>
      <c r="M526" s="181"/>
      <c r="N526" s="183" t="str">
        <f t="shared" si="13"/>
        <v xml:space="preserve">Licencias Remuneradas    </v>
      </c>
    </row>
    <row r="527" spans="1:14">
      <c r="A527" s="181">
        <v>6210100302</v>
      </c>
      <c r="B527" s="181" t="s">
        <v>2564</v>
      </c>
      <c r="C527" s="182" t="s">
        <v>2068</v>
      </c>
      <c r="D527" s="182" t="s">
        <v>376</v>
      </c>
      <c r="E527" s="182" t="s">
        <v>2216</v>
      </c>
      <c r="F527" s="182" t="s">
        <v>2405</v>
      </c>
      <c r="G527" s="181" t="s">
        <v>389</v>
      </c>
      <c r="H527" s="181" t="s">
        <v>2406</v>
      </c>
      <c r="I527" s="181" t="s">
        <v>2407</v>
      </c>
      <c r="J527" s="182" t="s">
        <v>2219</v>
      </c>
      <c r="K527" s="183" t="str">
        <f t="shared" si="12"/>
        <v xml:space="preserve">I-Capacitación Docente    - Capacitacion a Docentes  </v>
      </c>
      <c r="L527" s="181">
        <v>6210100302</v>
      </c>
      <c r="M527" s="181"/>
      <c r="N527" s="183" t="str">
        <f t="shared" si="13"/>
        <v xml:space="preserve">Capacitacion a Docentes    </v>
      </c>
    </row>
    <row r="528" spans="1:14">
      <c r="A528" s="181">
        <v>6210100402</v>
      </c>
      <c r="B528" s="181" t="s">
        <v>2564</v>
      </c>
      <c r="C528" s="182" t="s">
        <v>2068</v>
      </c>
      <c r="D528" s="182" t="s">
        <v>376</v>
      </c>
      <c r="E528" s="182" t="s">
        <v>2216</v>
      </c>
      <c r="F528" s="182" t="s">
        <v>2405</v>
      </c>
      <c r="G528" s="181" t="s">
        <v>389</v>
      </c>
      <c r="H528" s="181" t="s">
        <v>2406</v>
      </c>
      <c r="I528" s="181" t="s">
        <v>2407</v>
      </c>
      <c r="J528" s="182" t="s">
        <v>2219</v>
      </c>
      <c r="K528" s="183" t="str">
        <f t="shared" si="12"/>
        <v xml:space="preserve">I-Capacitación Docente    - Capacitacion a Docentes  </v>
      </c>
      <c r="L528" s="181">
        <v>6210100402</v>
      </c>
      <c r="M528" s="181"/>
      <c r="N528" s="183" t="str">
        <f t="shared" si="13"/>
        <v xml:space="preserve">Capacitacion a Docentes    </v>
      </c>
    </row>
    <row r="529" spans="1:14">
      <c r="A529" s="181">
        <v>6210110101</v>
      </c>
      <c r="B529" s="181" t="s">
        <v>2565</v>
      </c>
      <c r="C529" s="182" t="s">
        <v>2068</v>
      </c>
      <c r="D529" s="182" t="s">
        <v>376</v>
      </c>
      <c r="E529" s="182" t="s">
        <v>2216</v>
      </c>
      <c r="F529" s="182" t="s">
        <v>389</v>
      </c>
      <c r="G529" s="181" t="s">
        <v>389</v>
      </c>
      <c r="H529" s="181" t="s">
        <v>2413</v>
      </c>
      <c r="I529" s="181" t="s">
        <v>2407</v>
      </c>
      <c r="J529" s="182" t="s">
        <v>2219</v>
      </c>
      <c r="K529" s="183" t="str">
        <f t="shared" si="12"/>
        <v xml:space="preserve">I-Estimulo a la producción  - Estimulo a la Producción Académica  </v>
      </c>
      <c r="L529" s="181">
        <v>6210110101</v>
      </c>
      <c r="M529" s="181"/>
      <c r="N529" s="183" t="str">
        <f t="shared" si="13"/>
        <v xml:space="preserve">Estimulo a la Producción Académica    </v>
      </c>
    </row>
    <row r="530" spans="1:14">
      <c r="A530" s="187">
        <v>1504050101</v>
      </c>
      <c r="B530" s="187" t="s">
        <v>2566</v>
      </c>
      <c r="C530" s="188" t="s">
        <v>2068</v>
      </c>
      <c r="D530" s="188" t="s">
        <v>376</v>
      </c>
      <c r="E530" s="188" t="s">
        <v>2246</v>
      </c>
      <c r="F530" s="188" t="s">
        <v>2247</v>
      </c>
      <c r="G530" s="188" t="s">
        <v>2248</v>
      </c>
      <c r="H530" s="188" t="s">
        <v>2077</v>
      </c>
      <c r="I530" s="187" t="s">
        <v>2075</v>
      </c>
      <c r="J530" s="182" t="s">
        <v>2219</v>
      </c>
      <c r="K530" s="183" t="str">
        <f t="shared" si="12"/>
        <v xml:space="preserve">I-Terrenos - Urbanos  </v>
      </c>
      <c r="L530" s="187">
        <v>1504050101</v>
      </c>
      <c r="M530" s="181"/>
      <c r="N530" s="183" t="str">
        <f t="shared" si="13"/>
        <v xml:space="preserve">Urbanos    </v>
      </c>
    </row>
    <row r="531" spans="1:14">
      <c r="A531" s="187">
        <v>1504100101</v>
      </c>
      <c r="B531" s="187" t="s">
        <v>2567</v>
      </c>
      <c r="C531" s="188" t="s">
        <v>2068</v>
      </c>
      <c r="D531" s="188" t="s">
        <v>376</v>
      </c>
      <c r="E531" s="188" t="s">
        <v>2246</v>
      </c>
      <c r="F531" s="188" t="s">
        <v>2247</v>
      </c>
      <c r="G531" s="188" t="s">
        <v>2248</v>
      </c>
      <c r="H531" s="188" t="s">
        <v>2077</v>
      </c>
      <c r="I531" s="187" t="s">
        <v>2075</v>
      </c>
      <c r="J531" s="182" t="s">
        <v>2219</v>
      </c>
      <c r="K531" s="183" t="str">
        <f t="shared" si="12"/>
        <v xml:space="preserve">I-Terrenos - Rurales  </v>
      </c>
      <c r="L531" s="187">
        <v>1504100101</v>
      </c>
      <c r="M531" s="181"/>
      <c r="N531" s="183" t="str">
        <f t="shared" si="13"/>
        <v xml:space="preserve">Rurales    </v>
      </c>
    </row>
    <row r="532" spans="1:14">
      <c r="A532" s="187">
        <v>1508050101</v>
      </c>
      <c r="B532" s="187" t="s">
        <v>2250</v>
      </c>
      <c r="C532" s="188" t="s">
        <v>2068</v>
      </c>
      <c r="D532" s="188" t="s">
        <v>376</v>
      </c>
      <c r="E532" s="188" t="s">
        <v>2246</v>
      </c>
      <c r="F532" s="188" t="s">
        <v>2247</v>
      </c>
      <c r="G532" s="188" t="s">
        <v>2248</v>
      </c>
      <c r="H532" s="187" t="s">
        <v>2250</v>
      </c>
      <c r="I532" s="187" t="s">
        <v>2075</v>
      </c>
      <c r="J532" s="182" t="s">
        <v>2219</v>
      </c>
      <c r="K532" s="183" t="str">
        <f t="shared" si="12"/>
        <v xml:space="preserve">I-Construcciones y Edificaciones   - Construcciones y Edificaciones  </v>
      </c>
      <c r="L532" s="187">
        <v>1508050101</v>
      </c>
      <c r="M532" s="181"/>
      <c r="N532" s="183" t="str">
        <f t="shared" si="13"/>
        <v xml:space="preserve">Construcciones y Edificaciones    </v>
      </c>
    </row>
    <row r="533" spans="1:14">
      <c r="A533" s="187">
        <v>1516050101</v>
      </c>
      <c r="B533" s="187" t="s">
        <v>2568</v>
      </c>
      <c r="C533" s="188" t="s">
        <v>2068</v>
      </c>
      <c r="D533" s="188" t="s">
        <v>376</v>
      </c>
      <c r="E533" s="188" t="s">
        <v>2246</v>
      </c>
      <c r="F533" s="188" t="s">
        <v>2247</v>
      </c>
      <c r="G533" s="188" t="s">
        <v>2248</v>
      </c>
      <c r="H533" s="187" t="s">
        <v>2250</v>
      </c>
      <c r="I533" s="187" t="s">
        <v>2075</v>
      </c>
      <c r="J533" s="182" t="s">
        <v>2219</v>
      </c>
      <c r="K533" s="183" t="str">
        <f t="shared" si="12"/>
        <v xml:space="preserve">I-Construcciones y Edificaciones   - Edificios  </v>
      </c>
      <c r="L533" s="187">
        <v>1516050101</v>
      </c>
      <c r="M533" s="181"/>
      <c r="N533" s="183" t="str">
        <f t="shared" si="13"/>
        <v xml:space="preserve">Edificios    </v>
      </c>
    </row>
    <row r="534" spans="1:14">
      <c r="A534" s="187">
        <v>1516100101</v>
      </c>
      <c r="B534" s="187" t="s">
        <v>2569</v>
      </c>
      <c r="C534" s="188" t="s">
        <v>2068</v>
      </c>
      <c r="D534" s="188" t="s">
        <v>376</v>
      </c>
      <c r="E534" s="188" t="s">
        <v>2246</v>
      </c>
      <c r="F534" s="188" t="s">
        <v>2247</v>
      </c>
      <c r="G534" s="188" t="s">
        <v>2248</v>
      </c>
      <c r="H534" s="187" t="s">
        <v>2250</v>
      </c>
      <c r="I534" s="187" t="s">
        <v>2075</v>
      </c>
      <c r="J534" s="182" t="s">
        <v>2219</v>
      </c>
      <c r="K534" s="183" t="str">
        <f t="shared" si="12"/>
        <v xml:space="preserve">I-Construcciones y Edificaciones   - Oficinas  </v>
      </c>
      <c r="L534" s="187">
        <v>1516100101</v>
      </c>
      <c r="M534" s="181"/>
      <c r="N534" s="183" t="str">
        <f t="shared" si="13"/>
        <v xml:space="preserve">Oficinas    </v>
      </c>
    </row>
    <row r="535" spans="1:14">
      <c r="A535" s="187">
        <v>1516150101</v>
      </c>
      <c r="B535" s="187" t="s">
        <v>2570</v>
      </c>
      <c r="C535" s="188" t="s">
        <v>2068</v>
      </c>
      <c r="D535" s="188" t="s">
        <v>376</v>
      </c>
      <c r="E535" s="188" t="s">
        <v>2246</v>
      </c>
      <c r="F535" s="188" t="s">
        <v>2247</v>
      </c>
      <c r="G535" s="188" t="s">
        <v>2248</v>
      </c>
      <c r="H535" s="187" t="s">
        <v>2250</v>
      </c>
      <c r="I535" s="187" t="s">
        <v>2075</v>
      </c>
      <c r="J535" s="182" t="s">
        <v>2219</v>
      </c>
      <c r="K535" s="183" t="str">
        <f t="shared" si="12"/>
        <v xml:space="preserve">I-Construcciones y Edificaciones   - Colegios y Escuelas  </v>
      </c>
      <c r="L535" s="187">
        <v>1516150101</v>
      </c>
      <c r="M535" s="181"/>
      <c r="N535" s="183" t="str">
        <f t="shared" si="13"/>
        <v xml:space="preserve">Colegios y Escuelas    </v>
      </c>
    </row>
    <row r="536" spans="1:14">
      <c r="A536" s="187">
        <v>1520050101</v>
      </c>
      <c r="B536" s="187" t="s">
        <v>2464</v>
      </c>
      <c r="C536" s="188" t="s">
        <v>2068</v>
      </c>
      <c r="D536" s="188" t="s">
        <v>376</v>
      </c>
      <c r="E536" s="188" t="s">
        <v>2239</v>
      </c>
      <c r="F536" s="188" t="s">
        <v>2240</v>
      </c>
      <c r="G536" s="188" t="s">
        <v>2248</v>
      </c>
      <c r="H536" s="187" t="s">
        <v>2254</v>
      </c>
      <c r="I536" s="187" t="s">
        <v>2075</v>
      </c>
      <c r="J536" s="182" t="s">
        <v>2219</v>
      </c>
      <c r="K536" s="183" t="str">
        <f t="shared" si="12"/>
        <v xml:space="preserve">I-Maquinaria y equipo   - Maquinaria y Equipo  </v>
      </c>
      <c r="L536" s="187">
        <v>1520050101</v>
      </c>
      <c r="M536" s="181"/>
      <c r="N536" s="183" t="str">
        <f t="shared" si="13"/>
        <v xml:space="preserve">Maquinaria y Equipo    </v>
      </c>
    </row>
    <row r="537" spans="1:14">
      <c r="A537" s="187">
        <v>1520050102</v>
      </c>
      <c r="B537" s="187" t="s">
        <v>2571</v>
      </c>
      <c r="C537" s="188" t="s">
        <v>2068</v>
      </c>
      <c r="D537" s="188" t="s">
        <v>376</v>
      </c>
      <c r="E537" s="188" t="s">
        <v>2239</v>
      </c>
      <c r="F537" s="188" t="s">
        <v>2240</v>
      </c>
      <c r="G537" s="188" t="s">
        <v>2248</v>
      </c>
      <c r="H537" s="187" t="s">
        <v>2254</v>
      </c>
      <c r="I537" s="187" t="s">
        <v>2075</v>
      </c>
      <c r="J537" s="182" t="s">
        <v>2219</v>
      </c>
      <c r="K537" s="183" t="str">
        <f t="shared" ref="K537:K584" si="14">CONCATENATE(J537,H537," - ", B537)</f>
        <v xml:space="preserve">I-Maquinaria y equipo   - Equipo de construcción  </v>
      </c>
      <c r="L537" s="187">
        <v>1520050102</v>
      </c>
      <c r="M537" s="181"/>
      <c r="N537" s="183" t="str">
        <f t="shared" si="13"/>
        <v xml:space="preserve">Equipo de construcción    </v>
      </c>
    </row>
    <row r="538" spans="1:14">
      <c r="A538" s="187">
        <v>1520050103</v>
      </c>
      <c r="B538" s="187" t="s">
        <v>2572</v>
      </c>
      <c r="C538" s="188" t="s">
        <v>2068</v>
      </c>
      <c r="D538" s="188" t="s">
        <v>376</v>
      </c>
      <c r="E538" s="188" t="s">
        <v>2239</v>
      </c>
      <c r="F538" s="188" t="s">
        <v>2240</v>
      </c>
      <c r="G538" s="188" t="s">
        <v>2248</v>
      </c>
      <c r="H538" s="187" t="s">
        <v>2254</v>
      </c>
      <c r="I538" s="187" t="s">
        <v>2075</v>
      </c>
      <c r="J538" s="182" t="s">
        <v>2219</v>
      </c>
      <c r="K538" s="183" t="str">
        <f t="shared" si="14"/>
        <v xml:space="preserve">I-Maquinaria y equipo   - Equipo Agropecuario de Silvicultura Avicultura y Pesca  </v>
      </c>
      <c r="L538" s="187">
        <v>1520050103</v>
      </c>
      <c r="M538" s="181"/>
      <c r="N538" s="183" t="str">
        <f t="shared" ref="N538:N582" si="15">+_xlfn.CONCAT(B538," "," ")</f>
        <v xml:space="preserve">Equipo Agropecuario de Silvicultura Avicultura y Pesca    </v>
      </c>
    </row>
    <row r="539" spans="1:14">
      <c r="A539" s="187">
        <v>1520050104</v>
      </c>
      <c r="B539" s="187" t="s">
        <v>2573</v>
      </c>
      <c r="C539" s="188" t="s">
        <v>2068</v>
      </c>
      <c r="D539" s="188" t="s">
        <v>376</v>
      </c>
      <c r="E539" s="188" t="s">
        <v>2239</v>
      </c>
      <c r="F539" s="188" t="s">
        <v>2240</v>
      </c>
      <c r="G539" s="188" t="s">
        <v>2248</v>
      </c>
      <c r="H539" s="187" t="s">
        <v>2254</v>
      </c>
      <c r="I539" s="187" t="s">
        <v>2075</v>
      </c>
      <c r="J539" s="182" t="s">
        <v>2219</v>
      </c>
      <c r="K539" s="183" t="str">
        <f t="shared" si="14"/>
        <v xml:space="preserve">I-Maquinaria y equipo   - Equipo de Enseñanza  </v>
      </c>
      <c r="L539" s="187">
        <v>1520050104</v>
      </c>
      <c r="M539" s="181"/>
      <c r="N539" s="183" t="str">
        <f t="shared" si="15"/>
        <v xml:space="preserve">Equipo de Enseñanza    </v>
      </c>
    </row>
    <row r="540" spans="1:14">
      <c r="A540" s="187">
        <v>1520050105</v>
      </c>
      <c r="B540" s="187" t="s">
        <v>2574</v>
      </c>
      <c r="C540" s="188" t="s">
        <v>2068</v>
      </c>
      <c r="D540" s="188" t="s">
        <v>376</v>
      </c>
      <c r="E540" s="188" t="s">
        <v>2239</v>
      </c>
      <c r="F540" s="188" t="s">
        <v>2240</v>
      </c>
      <c r="G540" s="188" t="s">
        <v>2248</v>
      </c>
      <c r="H540" s="187" t="s">
        <v>2254</v>
      </c>
      <c r="I540" s="187" t="s">
        <v>2075</v>
      </c>
      <c r="J540" s="182" t="s">
        <v>2219</v>
      </c>
      <c r="K540" s="183" t="str">
        <f t="shared" si="14"/>
        <v xml:space="preserve">I-Maquinaria y equipo   - Herramientas y Accesorios  </v>
      </c>
      <c r="L540" s="187">
        <v>1520050105</v>
      </c>
      <c r="M540" s="181"/>
      <c r="N540" s="183" t="str">
        <f t="shared" si="15"/>
        <v xml:space="preserve">Herramientas y Accesorios    </v>
      </c>
    </row>
    <row r="541" spans="1:14">
      <c r="A541" s="187">
        <v>1520050106</v>
      </c>
      <c r="B541" s="187" t="s">
        <v>2575</v>
      </c>
      <c r="C541" s="188" t="s">
        <v>2068</v>
      </c>
      <c r="D541" s="188" t="s">
        <v>376</v>
      </c>
      <c r="E541" s="188" t="s">
        <v>2239</v>
      </c>
      <c r="F541" s="188" t="s">
        <v>2240</v>
      </c>
      <c r="G541" s="188" t="s">
        <v>2248</v>
      </c>
      <c r="H541" s="187" t="s">
        <v>2254</v>
      </c>
      <c r="I541" s="187" t="s">
        <v>2075</v>
      </c>
      <c r="J541" s="182" t="s">
        <v>2219</v>
      </c>
      <c r="K541" s="183" t="str">
        <f t="shared" si="14"/>
        <v xml:space="preserve">I-Maquinaria y equipo   - Equipo de Ayuda Audiovisual  </v>
      </c>
      <c r="L541" s="187">
        <v>1520050106</v>
      </c>
      <c r="M541" s="181"/>
      <c r="N541" s="183" t="str">
        <f t="shared" si="15"/>
        <v xml:space="preserve">Equipo de Ayuda Audiovisual    </v>
      </c>
    </row>
    <row r="542" spans="1:14">
      <c r="A542" s="187">
        <v>1520050107</v>
      </c>
      <c r="B542" s="187" t="s">
        <v>2576</v>
      </c>
      <c r="C542" s="188" t="s">
        <v>2068</v>
      </c>
      <c r="D542" s="188" t="s">
        <v>376</v>
      </c>
      <c r="E542" s="188" t="s">
        <v>2239</v>
      </c>
      <c r="F542" s="188" t="s">
        <v>2240</v>
      </c>
      <c r="G542" s="188" t="s">
        <v>2248</v>
      </c>
      <c r="H542" s="187" t="s">
        <v>2254</v>
      </c>
      <c r="I542" s="187" t="s">
        <v>2075</v>
      </c>
      <c r="J542" s="182" t="s">
        <v>2219</v>
      </c>
      <c r="K542" s="183" t="str">
        <f t="shared" si="14"/>
        <v xml:space="preserve">I-Maquinaria y equipo   - Equipo de Aseo  </v>
      </c>
      <c r="L542" s="187">
        <v>1520050107</v>
      </c>
      <c r="M542" s="181"/>
      <c r="N542" s="183" t="str">
        <f t="shared" si="15"/>
        <v xml:space="preserve">Equipo de Aseo    </v>
      </c>
    </row>
    <row r="543" spans="1:14">
      <c r="A543" s="187">
        <v>1520050108</v>
      </c>
      <c r="B543" s="187" t="s">
        <v>2577</v>
      </c>
      <c r="C543" s="188" t="s">
        <v>2068</v>
      </c>
      <c r="D543" s="188" t="s">
        <v>376</v>
      </c>
      <c r="E543" s="188" t="s">
        <v>2239</v>
      </c>
      <c r="F543" s="188" t="s">
        <v>2240</v>
      </c>
      <c r="G543" s="188" t="s">
        <v>2248</v>
      </c>
      <c r="H543" s="187" t="s">
        <v>2254</v>
      </c>
      <c r="I543" s="187" t="s">
        <v>2075</v>
      </c>
      <c r="J543" s="182" t="s">
        <v>2219</v>
      </c>
      <c r="K543" s="183" t="str">
        <f t="shared" si="14"/>
        <v xml:space="preserve">I-Maquinaria y equipo   - Equipo de Seguridad y Rescate  </v>
      </c>
      <c r="L543" s="187">
        <v>1520050108</v>
      </c>
      <c r="M543" s="181"/>
      <c r="N543" s="183" t="str">
        <f t="shared" si="15"/>
        <v xml:space="preserve">Equipo de Seguridad y Rescate    </v>
      </c>
    </row>
    <row r="544" spans="1:14">
      <c r="A544" s="187">
        <v>1524050101</v>
      </c>
      <c r="B544" s="187" t="s">
        <v>2578</v>
      </c>
      <c r="C544" s="188" t="s">
        <v>2068</v>
      </c>
      <c r="D544" s="188" t="s">
        <v>376</v>
      </c>
      <c r="E544" s="188" t="s">
        <v>2239</v>
      </c>
      <c r="F544" s="188" t="s">
        <v>2231</v>
      </c>
      <c r="G544" s="188" t="s">
        <v>2248</v>
      </c>
      <c r="H544" s="187" t="s">
        <v>2262</v>
      </c>
      <c r="I544" s="187" t="s">
        <v>2075</v>
      </c>
      <c r="J544" s="182" t="s">
        <v>2219</v>
      </c>
      <c r="K544" s="183" t="str">
        <f t="shared" si="14"/>
        <v xml:space="preserve">I-Muebles y equipo de oficina - Muebles y Enseres  </v>
      </c>
      <c r="L544" s="187">
        <v>1524050101</v>
      </c>
      <c r="M544" s="181"/>
      <c r="N544" s="183" t="str">
        <f t="shared" si="15"/>
        <v xml:space="preserve">Muebles y Enseres    </v>
      </c>
    </row>
    <row r="545" spans="1:14">
      <c r="A545" s="187">
        <v>1524100101</v>
      </c>
      <c r="B545" s="187" t="s">
        <v>2579</v>
      </c>
      <c r="C545" s="188" t="s">
        <v>2068</v>
      </c>
      <c r="D545" s="188" t="s">
        <v>376</v>
      </c>
      <c r="E545" s="188" t="s">
        <v>2239</v>
      </c>
      <c r="F545" s="188" t="s">
        <v>2231</v>
      </c>
      <c r="G545" s="188" t="s">
        <v>2248</v>
      </c>
      <c r="H545" s="187" t="s">
        <v>2262</v>
      </c>
      <c r="I545" s="187" t="s">
        <v>2075</v>
      </c>
      <c r="J545" s="182" t="s">
        <v>2219</v>
      </c>
      <c r="K545" s="183" t="str">
        <f t="shared" si="14"/>
        <v xml:space="preserve">I-Muebles y equipo de oficina - Equipos  </v>
      </c>
      <c r="L545" s="187">
        <v>1524100101</v>
      </c>
      <c r="M545" s="181"/>
      <c r="N545" s="183" t="str">
        <f t="shared" si="15"/>
        <v xml:space="preserve">Equipos    </v>
      </c>
    </row>
    <row r="546" spans="1:14">
      <c r="A546" s="187">
        <v>1524959595</v>
      </c>
      <c r="B546" s="187" t="s">
        <v>2546</v>
      </c>
      <c r="C546" s="188" t="s">
        <v>2068</v>
      </c>
      <c r="D546" s="188" t="s">
        <v>376</v>
      </c>
      <c r="E546" s="188" t="s">
        <v>2239</v>
      </c>
      <c r="F546" s="188" t="s">
        <v>2231</v>
      </c>
      <c r="G546" s="188" t="s">
        <v>2248</v>
      </c>
      <c r="H546" s="187" t="s">
        <v>2262</v>
      </c>
      <c r="I546" s="187" t="s">
        <v>2075</v>
      </c>
      <c r="J546" s="182" t="s">
        <v>2219</v>
      </c>
      <c r="K546" s="183" t="str">
        <f t="shared" si="14"/>
        <v xml:space="preserve">I-Muebles y equipo de oficina - Otros  </v>
      </c>
      <c r="L546" s="187">
        <v>1524959595</v>
      </c>
      <c r="M546" s="181"/>
      <c r="N546" s="183" t="str">
        <f t="shared" si="15"/>
        <v xml:space="preserve">Otros    </v>
      </c>
    </row>
    <row r="547" spans="1:14">
      <c r="A547" s="187">
        <v>1528050101</v>
      </c>
      <c r="B547" s="187" t="s">
        <v>2580</v>
      </c>
      <c r="C547" s="188" t="s">
        <v>2068</v>
      </c>
      <c r="D547" s="188" t="s">
        <v>376</v>
      </c>
      <c r="E547" s="188" t="s">
        <v>2239</v>
      </c>
      <c r="F547" s="188" t="s">
        <v>2243</v>
      </c>
      <c r="G547" s="188" t="s">
        <v>2248</v>
      </c>
      <c r="H547" s="187" t="s">
        <v>2265</v>
      </c>
      <c r="I547" s="187" t="s">
        <v>2075</v>
      </c>
      <c r="J547" s="182" t="s">
        <v>2219</v>
      </c>
      <c r="K547" s="183" t="str">
        <f t="shared" si="14"/>
        <v xml:space="preserve">I-Equipo de computo   - Equipos Por Procesamiento de Datos  </v>
      </c>
      <c r="L547" s="187">
        <v>1528050101</v>
      </c>
      <c r="M547" s="181"/>
      <c r="N547" s="183" t="str">
        <f t="shared" si="15"/>
        <v xml:space="preserve">Equipos Por Procesamiento de Datos    </v>
      </c>
    </row>
    <row r="548" spans="1:14">
      <c r="A548" s="187">
        <v>1528100101</v>
      </c>
      <c r="B548" s="187" t="s">
        <v>2581</v>
      </c>
      <c r="C548" s="188" t="s">
        <v>2068</v>
      </c>
      <c r="D548" s="188" t="s">
        <v>376</v>
      </c>
      <c r="E548" s="188" t="s">
        <v>2239</v>
      </c>
      <c r="F548" s="188" t="s">
        <v>2243</v>
      </c>
      <c r="G548" s="188" t="s">
        <v>2248</v>
      </c>
      <c r="H548" s="187" t="s">
        <v>2267</v>
      </c>
      <c r="I548" s="187" t="s">
        <v>2075</v>
      </c>
      <c r="J548" s="182" t="s">
        <v>2219</v>
      </c>
      <c r="K548" s="183" t="str">
        <f t="shared" si="14"/>
        <v xml:space="preserve">I-Equipo de telecomunicaciones   - Equipo de Telecomunicaciones  </v>
      </c>
      <c r="L548" s="187">
        <v>1528100101</v>
      </c>
      <c r="M548" s="181"/>
      <c r="N548" s="183" t="str">
        <f t="shared" si="15"/>
        <v xml:space="preserve">Equipo de Telecomunicaciones    </v>
      </c>
    </row>
    <row r="549" spans="1:14">
      <c r="A549" s="187">
        <v>1528150101</v>
      </c>
      <c r="B549" s="187" t="s">
        <v>2582</v>
      </c>
      <c r="C549" s="188" t="s">
        <v>2068</v>
      </c>
      <c r="D549" s="188" t="s">
        <v>376</v>
      </c>
      <c r="E549" s="188" t="s">
        <v>2239</v>
      </c>
      <c r="F549" s="188" t="s">
        <v>2243</v>
      </c>
      <c r="G549" s="188" t="s">
        <v>2248</v>
      </c>
      <c r="H549" s="187" t="s">
        <v>2267</v>
      </c>
      <c r="I549" s="187" t="s">
        <v>2075</v>
      </c>
      <c r="J549" s="182" t="s">
        <v>2219</v>
      </c>
      <c r="K549" s="183" t="str">
        <f t="shared" si="14"/>
        <v xml:space="preserve">I-Equipo de telecomunicaciones   - Equipos de Radio  </v>
      </c>
      <c r="L549" s="187">
        <v>1528150101</v>
      </c>
      <c r="M549" s="181"/>
      <c r="N549" s="183" t="str">
        <f t="shared" si="15"/>
        <v xml:space="preserve">Equipos de Radio    </v>
      </c>
    </row>
    <row r="550" spans="1:14">
      <c r="A550" s="187">
        <v>1528250101</v>
      </c>
      <c r="B550" s="187" t="s">
        <v>2583</v>
      </c>
      <c r="C550" s="188" t="s">
        <v>2068</v>
      </c>
      <c r="D550" s="188" t="s">
        <v>376</v>
      </c>
      <c r="E550" s="188" t="s">
        <v>2239</v>
      </c>
      <c r="F550" s="188" t="s">
        <v>2243</v>
      </c>
      <c r="G550" s="188" t="s">
        <v>2248</v>
      </c>
      <c r="H550" s="187" t="s">
        <v>2267</v>
      </c>
      <c r="I550" s="187" t="s">
        <v>2075</v>
      </c>
      <c r="J550" s="182" t="s">
        <v>2219</v>
      </c>
      <c r="K550" s="183" t="str">
        <f t="shared" si="14"/>
        <v xml:space="preserve">I-Equipo de telecomunicaciones   - Líneas Telefónicas  </v>
      </c>
      <c r="L550" s="187">
        <v>1528250101</v>
      </c>
      <c r="M550" s="181"/>
      <c r="N550" s="183" t="str">
        <f t="shared" si="15"/>
        <v xml:space="preserve">Líneas Telefónicas    </v>
      </c>
    </row>
    <row r="551" spans="1:14">
      <c r="A551" s="187">
        <v>1528959595</v>
      </c>
      <c r="B551" s="187" t="s">
        <v>2546</v>
      </c>
      <c r="C551" s="188" t="s">
        <v>2068</v>
      </c>
      <c r="D551" s="188" t="s">
        <v>376</v>
      </c>
      <c r="E551" s="188" t="s">
        <v>2239</v>
      </c>
      <c r="F551" s="188" t="s">
        <v>2243</v>
      </c>
      <c r="G551" s="188" t="s">
        <v>2248</v>
      </c>
      <c r="H551" s="187" t="s">
        <v>2267</v>
      </c>
      <c r="I551" s="187" t="s">
        <v>2075</v>
      </c>
      <c r="J551" s="182" t="s">
        <v>2219</v>
      </c>
      <c r="K551" s="183" t="str">
        <f t="shared" si="14"/>
        <v xml:space="preserve">I-Equipo de telecomunicaciones   - Otros  </v>
      </c>
      <c r="L551" s="187">
        <v>1528959595</v>
      </c>
      <c r="M551" s="181"/>
      <c r="N551" s="183" t="str">
        <f t="shared" si="15"/>
        <v xml:space="preserve">Otros    </v>
      </c>
    </row>
    <row r="552" spans="1:14">
      <c r="A552" s="187">
        <v>1532050101</v>
      </c>
      <c r="B552" s="187" t="s">
        <v>2584</v>
      </c>
      <c r="C552" s="188" t="s">
        <v>2068</v>
      </c>
      <c r="D552" s="188" t="s">
        <v>376</v>
      </c>
      <c r="E552" s="188" t="s">
        <v>2239</v>
      </c>
      <c r="F552" s="188" t="s">
        <v>2240</v>
      </c>
      <c r="G552" s="188" t="s">
        <v>2248</v>
      </c>
      <c r="H552" s="187" t="s">
        <v>2241</v>
      </c>
      <c r="I552" s="187" t="s">
        <v>2075</v>
      </c>
      <c r="J552" s="182" t="s">
        <v>2219</v>
      </c>
      <c r="K552" s="183" t="str">
        <f t="shared" si="14"/>
        <v xml:space="preserve">I-Equipos y elementos de laboratorio - Médico  </v>
      </c>
      <c r="L552" s="187">
        <v>1532050101</v>
      </c>
      <c r="M552" s="181"/>
      <c r="N552" s="183" t="str">
        <f t="shared" si="15"/>
        <v xml:space="preserve">Médico    </v>
      </c>
    </row>
    <row r="553" spans="1:14">
      <c r="A553" s="187">
        <v>1532100101</v>
      </c>
      <c r="B553" s="187" t="s">
        <v>2585</v>
      </c>
      <c r="C553" s="188" t="s">
        <v>2068</v>
      </c>
      <c r="D553" s="188" t="s">
        <v>376</v>
      </c>
      <c r="E553" s="188" t="s">
        <v>2239</v>
      </c>
      <c r="F553" s="188" t="s">
        <v>2240</v>
      </c>
      <c r="G553" s="188" t="s">
        <v>2248</v>
      </c>
      <c r="H553" s="187" t="s">
        <v>2241</v>
      </c>
      <c r="I553" s="187" t="s">
        <v>2075</v>
      </c>
      <c r="J553" s="182" t="s">
        <v>2219</v>
      </c>
      <c r="K553" s="183" t="str">
        <f t="shared" si="14"/>
        <v xml:space="preserve">I-Equipos y elementos de laboratorio - Odontològico  </v>
      </c>
      <c r="L553" s="187">
        <v>1532100101</v>
      </c>
      <c r="M553" s="181"/>
      <c r="N553" s="183" t="str">
        <f t="shared" si="15"/>
        <v xml:space="preserve">Odontològico    </v>
      </c>
    </row>
    <row r="554" spans="1:14">
      <c r="A554" s="187">
        <v>1532150101</v>
      </c>
      <c r="B554" s="187" t="s">
        <v>2586</v>
      </c>
      <c r="C554" s="188" t="s">
        <v>2068</v>
      </c>
      <c r="D554" s="188" t="s">
        <v>376</v>
      </c>
      <c r="E554" s="188" t="s">
        <v>2239</v>
      </c>
      <c r="F554" s="188" t="s">
        <v>2240</v>
      </c>
      <c r="G554" s="188" t="s">
        <v>2248</v>
      </c>
      <c r="H554" s="187" t="s">
        <v>2241</v>
      </c>
      <c r="I554" s="187" t="s">
        <v>2075</v>
      </c>
      <c r="J554" s="182" t="s">
        <v>2219</v>
      </c>
      <c r="K554" s="183" t="str">
        <f t="shared" si="14"/>
        <v xml:space="preserve">I-Equipos y elementos de laboratorio - Laboratorio  </v>
      </c>
      <c r="L554" s="187">
        <v>1532150101</v>
      </c>
      <c r="M554" s="181"/>
      <c r="N554" s="183" t="str">
        <f t="shared" si="15"/>
        <v xml:space="preserve">Laboratorio    </v>
      </c>
    </row>
    <row r="555" spans="1:14">
      <c r="A555" s="187">
        <v>1532200101</v>
      </c>
      <c r="B555" s="187" t="s">
        <v>2587</v>
      </c>
      <c r="C555" s="188" t="s">
        <v>2068</v>
      </c>
      <c r="D555" s="188" t="s">
        <v>376</v>
      </c>
      <c r="E555" s="188" t="s">
        <v>2239</v>
      </c>
      <c r="F555" s="188" t="s">
        <v>2240</v>
      </c>
      <c r="G555" s="188" t="s">
        <v>2248</v>
      </c>
      <c r="H555" s="187" t="s">
        <v>2241</v>
      </c>
      <c r="I555" s="187" t="s">
        <v>2075</v>
      </c>
      <c r="J555" s="182" t="s">
        <v>2219</v>
      </c>
      <c r="K555" s="183" t="str">
        <f t="shared" si="14"/>
        <v xml:space="preserve">I-Equipos y elementos de laboratorio - Instrumental  </v>
      </c>
      <c r="L555" s="187">
        <v>1532200101</v>
      </c>
      <c r="M555" s="181"/>
      <c r="N555" s="183" t="str">
        <f t="shared" si="15"/>
        <v xml:space="preserve">Instrumental    </v>
      </c>
    </row>
    <row r="556" spans="1:14">
      <c r="A556" s="187">
        <v>1532959595</v>
      </c>
      <c r="B556" s="187" t="s">
        <v>2546</v>
      </c>
      <c r="C556" s="188" t="s">
        <v>2068</v>
      </c>
      <c r="D556" s="188" t="s">
        <v>376</v>
      </c>
      <c r="E556" s="188" t="s">
        <v>2239</v>
      </c>
      <c r="F556" s="188" t="s">
        <v>2240</v>
      </c>
      <c r="G556" s="188" t="s">
        <v>2248</v>
      </c>
      <c r="H556" s="187" t="s">
        <v>2241</v>
      </c>
      <c r="I556" s="187" t="s">
        <v>2075</v>
      </c>
      <c r="J556" s="182" t="s">
        <v>2219</v>
      </c>
      <c r="K556" s="183" t="str">
        <f t="shared" si="14"/>
        <v xml:space="preserve">I-Equipos y elementos de laboratorio - Otros  </v>
      </c>
      <c r="L556" s="187">
        <v>1532959595</v>
      </c>
      <c r="M556" s="181"/>
      <c r="N556" s="183" t="str">
        <f t="shared" si="15"/>
        <v xml:space="preserve">Otros    </v>
      </c>
    </row>
    <row r="557" spans="1:14">
      <c r="A557" s="187">
        <v>1540050101</v>
      </c>
      <c r="B557" s="187" t="s">
        <v>2588</v>
      </c>
      <c r="C557" s="188" t="s">
        <v>2068</v>
      </c>
      <c r="D557" s="188" t="s">
        <v>376</v>
      </c>
      <c r="E557" s="188" t="s">
        <v>2239</v>
      </c>
      <c r="F557" s="188" t="s">
        <v>2271</v>
      </c>
      <c r="G557" s="188" t="s">
        <v>2248</v>
      </c>
      <c r="H557" s="187" t="s">
        <v>2272</v>
      </c>
      <c r="I557" s="187" t="s">
        <v>2075</v>
      </c>
      <c r="J557" s="182" t="s">
        <v>2219</v>
      </c>
      <c r="K557" s="183" t="str">
        <f t="shared" si="14"/>
        <v xml:space="preserve">I-Vehículos     - Autos Camionetas y Camperos  </v>
      </c>
      <c r="L557" s="187">
        <v>1540050101</v>
      </c>
      <c r="M557" s="181"/>
      <c r="N557" s="183" t="str">
        <f t="shared" si="15"/>
        <v xml:space="preserve">Autos Camionetas y Camperos    </v>
      </c>
    </row>
    <row r="558" spans="1:14">
      <c r="A558" s="187">
        <v>1556050101</v>
      </c>
      <c r="B558" s="187" t="s">
        <v>2589</v>
      </c>
      <c r="C558" s="188" t="s">
        <v>2068</v>
      </c>
      <c r="D558" s="188" t="s">
        <v>376</v>
      </c>
      <c r="E558" s="188" t="s">
        <v>2239</v>
      </c>
      <c r="F558" s="188" t="s">
        <v>2247</v>
      </c>
      <c r="G558" s="188" t="s">
        <v>2248</v>
      </c>
      <c r="H558" s="187" t="s">
        <v>2274</v>
      </c>
      <c r="I558" s="187" t="s">
        <v>2075</v>
      </c>
      <c r="J558" s="182" t="s">
        <v>2219</v>
      </c>
      <c r="K558" s="183" t="str">
        <f t="shared" si="14"/>
        <v xml:space="preserve">I-Acueducto, planta y redes  - Instalaciones para Agua y Energia  </v>
      </c>
      <c r="L558" s="187">
        <v>1556050101</v>
      </c>
      <c r="M558" s="181"/>
      <c r="N558" s="183" t="str">
        <f t="shared" si="15"/>
        <v xml:space="preserve">Instalaciones para Agua y Energia    </v>
      </c>
    </row>
    <row r="559" spans="1:14">
      <c r="A559" s="187">
        <v>1556100101</v>
      </c>
      <c r="B559" s="187" t="s">
        <v>2590</v>
      </c>
      <c r="C559" s="188" t="s">
        <v>2068</v>
      </c>
      <c r="D559" s="188" t="s">
        <v>376</v>
      </c>
      <c r="E559" s="188" t="s">
        <v>2239</v>
      </c>
      <c r="F559" s="188" t="s">
        <v>2247</v>
      </c>
      <c r="G559" s="188" t="s">
        <v>2248</v>
      </c>
      <c r="H559" s="187" t="s">
        <v>2274</v>
      </c>
      <c r="I559" s="187" t="s">
        <v>2075</v>
      </c>
      <c r="J559" s="182" t="s">
        <v>2219</v>
      </c>
      <c r="K559" s="183" t="str">
        <f t="shared" si="14"/>
        <v xml:space="preserve">I-Acueducto, planta y redes  - Acueducto, Acequias y Canalizaciones  </v>
      </c>
      <c r="L559" s="187">
        <v>1556100101</v>
      </c>
      <c r="M559" s="181"/>
      <c r="N559" s="183" t="str">
        <f t="shared" si="15"/>
        <v xml:space="preserve">Acueducto, Acequias y Canalizaciones    </v>
      </c>
    </row>
    <row r="560" spans="1:14">
      <c r="A560" s="187">
        <v>1556150101</v>
      </c>
      <c r="B560" s="187" t="s">
        <v>2591</v>
      </c>
      <c r="C560" s="188" t="s">
        <v>2068</v>
      </c>
      <c r="D560" s="188" t="s">
        <v>376</v>
      </c>
      <c r="E560" s="188" t="s">
        <v>2239</v>
      </c>
      <c r="F560" s="188" t="s">
        <v>2247</v>
      </c>
      <c r="G560" s="188" t="s">
        <v>2248</v>
      </c>
      <c r="H560" s="187" t="s">
        <v>2274</v>
      </c>
      <c r="I560" s="187" t="s">
        <v>2075</v>
      </c>
      <c r="J560" s="182" t="s">
        <v>2219</v>
      </c>
      <c r="K560" s="183" t="str">
        <f t="shared" si="14"/>
        <v xml:space="preserve">I-Acueducto, planta y redes  - Plantas de Generacion Hidraulica  </v>
      </c>
      <c r="L560" s="187">
        <v>1556150101</v>
      </c>
      <c r="M560" s="181"/>
      <c r="N560" s="183" t="str">
        <f t="shared" si="15"/>
        <v xml:space="preserve">Plantas de Generacion Hidraulica    </v>
      </c>
    </row>
    <row r="561" spans="1:14">
      <c r="A561" s="187">
        <v>1556280101</v>
      </c>
      <c r="B561" s="187" t="s">
        <v>2592</v>
      </c>
      <c r="C561" s="188" t="s">
        <v>2068</v>
      </c>
      <c r="D561" s="188" t="s">
        <v>376</v>
      </c>
      <c r="E561" s="188" t="s">
        <v>2239</v>
      </c>
      <c r="F561" s="188" t="s">
        <v>2247</v>
      </c>
      <c r="G561" s="188" t="s">
        <v>2248</v>
      </c>
      <c r="H561" s="187" t="s">
        <v>2274</v>
      </c>
      <c r="I561" s="187" t="s">
        <v>2075</v>
      </c>
      <c r="J561" s="182" t="s">
        <v>2219</v>
      </c>
      <c r="K561" s="183" t="str">
        <f t="shared" si="14"/>
        <v xml:space="preserve">I-Acueducto, planta y redes  - Plantas de Generacion Diesel, Gasolina  </v>
      </c>
      <c r="L561" s="187">
        <v>1556280101</v>
      </c>
      <c r="M561" s="181"/>
      <c r="N561" s="183" t="str">
        <f t="shared" si="15"/>
        <v xml:space="preserve">Plantas de Generacion Diesel, Gasolina    </v>
      </c>
    </row>
    <row r="562" spans="1:14">
      <c r="A562" s="187">
        <v>1556300101</v>
      </c>
      <c r="B562" s="187" t="s">
        <v>2593</v>
      </c>
      <c r="C562" s="188" t="s">
        <v>2068</v>
      </c>
      <c r="D562" s="188" t="s">
        <v>376</v>
      </c>
      <c r="E562" s="188" t="s">
        <v>2239</v>
      </c>
      <c r="F562" s="188" t="s">
        <v>2243</v>
      </c>
      <c r="G562" s="188" t="s">
        <v>2248</v>
      </c>
      <c r="H562" s="187" t="s">
        <v>2278</v>
      </c>
      <c r="I562" s="187" t="s">
        <v>2075</v>
      </c>
      <c r="J562" s="182" t="s">
        <v>2219</v>
      </c>
      <c r="K562" s="183" t="str">
        <f t="shared" si="14"/>
        <v xml:space="preserve">I-Plantas y redes de comunicaci´pn - Plantas de Telecomunicacion  </v>
      </c>
      <c r="L562" s="187">
        <v>1556300101</v>
      </c>
      <c r="M562" s="181"/>
      <c r="N562" s="183" t="str">
        <f t="shared" si="15"/>
        <v xml:space="preserve">Plantas de Telecomunicacion    </v>
      </c>
    </row>
    <row r="563" spans="1:14">
      <c r="A563" s="187">
        <v>1556500101</v>
      </c>
      <c r="B563" s="187" t="s">
        <v>2594</v>
      </c>
      <c r="C563" s="188" t="s">
        <v>2068</v>
      </c>
      <c r="D563" s="188" t="s">
        <v>376</v>
      </c>
      <c r="E563" s="188" t="s">
        <v>2239</v>
      </c>
      <c r="F563" s="188" t="s">
        <v>2243</v>
      </c>
      <c r="G563" s="188" t="s">
        <v>2248</v>
      </c>
      <c r="H563" s="187" t="s">
        <v>2278</v>
      </c>
      <c r="I563" s="187" t="s">
        <v>2075</v>
      </c>
      <c r="J563" s="182" t="s">
        <v>2219</v>
      </c>
      <c r="K563" s="183" t="str">
        <f t="shared" si="14"/>
        <v xml:space="preserve">I-Plantas y redes de comunicaci´pn - Redes de Distribucion  </v>
      </c>
      <c r="L563" s="187">
        <v>1556500101</v>
      </c>
      <c r="M563" s="181"/>
      <c r="N563" s="183" t="str">
        <f t="shared" si="15"/>
        <v xml:space="preserve">Redes de Distribucion    </v>
      </c>
    </row>
    <row r="564" spans="1:14">
      <c r="A564" s="187">
        <v>1556959595</v>
      </c>
      <c r="B564" s="187" t="s">
        <v>2546</v>
      </c>
      <c r="C564" s="188" t="s">
        <v>2068</v>
      </c>
      <c r="D564" s="188" t="s">
        <v>376</v>
      </c>
      <c r="E564" s="188" t="s">
        <v>2239</v>
      </c>
      <c r="F564" s="188" t="s">
        <v>2243</v>
      </c>
      <c r="G564" s="188" t="s">
        <v>2248</v>
      </c>
      <c r="H564" s="187" t="s">
        <v>2278</v>
      </c>
      <c r="I564" s="187" t="s">
        <v>2075</v>
      </c>
      <c r="J564" s="182" t="s">
        <v>2219</v>
      </c>
      <c r="K564" s="183" t="str">
        <f t="shared" si="14"/>
        <v xml:space="preserve">I-Plantas y redes de comunicaci´pn - Otros  </v>
      </c>
      <c r="L564" s="187">
        <v>1556959595</v>
      </c>
      <c r="M564" s="181"/>
      <c r="N564" s="183" t="str">
        <f t="shared" si="15"/>
        <v xml:space="preserve">Otros    </v>
      </c>
    </row>
    <row r="565" spans="1:14">
      <c r="A565" s="187">
        <v>1560050101</v>
      </c>
      <c r="B565" s="187" t="s">
        <v>2595</v>
      </c>
      <c r="C565" s="188" t="s">
        <v>2068</v>
      </c>
      <c r="D565" s="188" t="s">
        <v>376</v>
      </c>
      <c r="E565" s="188" t="s">
        <v>2239</v>
      </c>
      <c r="F565" s="188" t="s">
        <v>2281</v>
      </c>
      <c r="G565" s="188" t="s">
        <v>2248</v>
      </c>
      <c r="H565" s="187" t="s">
        <v>2282</v>
      </c>
      <c r="I565" s="187" t="s">
        <v>2075</v>
      </c>
      <c r="J565" s="182" t="s">
        <v>2219</v>
      </c>
      <c r="K565" s="183" t="str">
        <f t="shared" si="14"/>
        <v xml:space="preserve">I-Otras inversiones    - Armamento de Vigilancia  </v>
      </c>
      <c r="L565" s="187">
        <v>1560050101</v>
      </c>
      <c r="M565" s="181"/>
      <c r="N565" s="183" t="str">
        <f t="shared" si="15"/>
        <v xml:space="preserve">Armamento de Vigilancia    </v>
      </c>
    </row>
    <row r="566" spans="1:14">
      <c r="A566" s="187">
        <v>1584050101</v>
      </c>
      <c r="B566" s="187" t="s">
        <v>2596</v>
      </c>
      <c r="C566" s="188" t="s">
        <v>2068</v>
      </c>
      <c r="D566" s="188" t="s">
        <v>376</v>
      </c>
      <c r="E566" s="188" t="s">
        <v>2239</v>
      </c>
      <c r="F566" s="188" t="s">
        <v>2281</v>
      </c>
      <c r="G566" s="188" t="s">
        <v>2248</v>
      </c>
      <c r="H566" s="187" t="s">
        <v>2284</v>
      </c>
      <c r="I566" s="187" t="s">
        <v>2075</v>
      </c>
      <c r="J566" s="182" t="s">
        <v>2219</v>
      </c>
      <c r="K566" s="183" t="str">
        <f t="shared" si="14"/>
        <v xml:space="preserve">I-Cultivos en desarrollo semovientes  - Ganado Vacuno  </v>
      </c>
      <c r="L566" s="187">
        <v>1584050101</v>
      </c>
      <c r="M566" s="181"/>
      <c r="N566" s="183" t="str">
        <f t="shared" si="15"/>
        <v xml:space="preserve">Ganado Vacuno    </v>
      </c>
    </row>
    <row r="567" spans="1:14">
      <c r="A567" s="187">
        <v>1584050102</v>
      </c>
      <c r="B567" s="187" t="s">
        <v>2597</v>
      </c>
      <c r="C567" s="188" t="s">
        <v>2068</v>
      </c>
      <c r="D567" s="188" t="s">
        <v>376</v>
      </c>
      <c r="E567" s="188" t="s">
        <v>2239</v>
      </c>
      <c r="F567" s="188" t="s">
        <v>2281</v>
      </c>
      <c r="G567" s="188" t="s">
        <v>2248</v>
      </c>
      <c r="H567" s="187" t="s">
        <v>2284</v>
      </c>
      <c r="I567" s="187" t="s">
        <v>2075</v>
      </c>
      <c r="J567" s="182" t="s">
        <v>2219</v>
      </c>
      <c r="K567" s="183" t="str">
        <f t="shared" si="14"/>
        <v xml:space="preserve">I-Cultivos en desarrollo semovientes  - Cultivos en Desarrollo  </v>
      </c>
      <c r="L567" s="187">
        <v>1584050102</v>
      </c>
      <c r="M567" s="181"/>
      <c r="N567" s="183" t="str">
        <f t="shared" si="15"/>
        <v xml:space="preserve">Cultivos en Desarrollo    </v>
      </c>
    </row>
    <row r="568" spans="1:14">
      <c r="A568" s="187">
        <v>1805050101</v>
      </c>
      <c r="B568" s="187" t="s">
        <v>2598</v>
      </c>
      <c r="C568" s="188" t="s">
        <v>2068</v>
      </c>
      <c r="D568" s="188" t="s">
        <v>376</v>
      </c>
      <c r="E568" s="188" t="s">
        <v>2216</v>
      </c>
      <c r="F568" s="187" t="s">
        <v>2237</v>
      </c>
      <c r="G568" s="188" t="s">
        <v>2248</v>
      </c>
      <c r="H568" s="187" t="s">
        <v>2237</v>
      </c>
      <c r="I568" s="187" t="s">
        <v>2075</v>
      </c>
      <c r="J568" s="182" t="s">
        <v>2219</v>
      </c>
      <c r="K568" s="183" t="str">
        <f t="shared" si="14"/>
        <v xml:space="preserve">I-Bienes de arte y cultura - Elementos de Museo  </v>
      </c>
      <c r="L568" s="187">
        <v>1805050101</v>
      </c>
      <c r="M568" s="181"/>
      <c r="N568" s="183" t="str">
        <f t="shared" si="15"/>
        <v xml:space="preserve">Elementos de Museo    </v>
      </c>
    </row>
    <row r="569" spans="1:14">
      <c r="A569" s="187">
        <v>1805050102</v>
      </c>
      <c r="B569" s="187" t="s">
        <v>2599</v>
      </c>
      <c r="C569" s="188" t="s">
        <v>2068</v>
      </c>
      <c r="D569" s="188" t="s">
        <v>376</v>
      </c>
      <c r="E569" s="188" t="s">
        <v>2216</v>
      </c>
      <c r="F569" s="187" t="s">
        <v>2237</v>
      </c>
      <c r="G569" s="188" t="s">
        <v>2248</v>
      </c>
      <c r="H569" s="187" t="s">
        <v>2237</v>
      </c>
      <c r="I569" s="187" t="s">
        <v>2075</v>
      </c>
      <c r="J569" s="182" t="s">
        <v>2219</v>
      </c>
      <c r="K569" s="183" t="str">
        <f t="shared" si="14"/>
        <v xml:space="preserve">I-Bienes de arte y cultura - Monumentos  </v>
      </c>
      <c r="L569" s="187">
        <v>1805050102</v>
      </c>
      <c r="M569" s="181"/>
      <c r="N569" s="183" t="str">
        <f t="shared" si="15"/>
        <v xml:space="preserve">Monumentos    </v>
      </c>
    </row>
    <row r="570" spans="1:14">
      <c r="A570" s="187">
        <v>1805050103</v>
      </c>
      <c r="B570" s="187" t="s">
        <v>2600</v>
      </c>
      <c r="C570" s="188" t="s">
        <v>2068</v>
      </c>
      <c r="D570" s="188" t="s">
        <v>376</v>
      </c>
      <c r="E570" s="188" t="s">
        <v>2216</v>
      </c>
      <c r="F570" s="187" t="s">
        <v>2237</v>
      </c>
      <c r="G570" s="188" t="s">
        <v>2248</v>
      </c>
      <c r="H570" s="187" t="s">
        <v>2237</v>
      </c>
      <c r="I570" s="187" t="s">
        <v>2075</v>
      </c>
      <c r="J570" s="182" t="s">
        <v>2219</v>
      </c>
      <c r="K570" s="183" t="str">
        <f t="shared" si="14"/>
        <v xml:space="preserve">I-Bienes de arte y cultura - Obras de Arte  </v>
      </c>
      <c r="L570" s="187">
        <v>1805050103</v>
      </c>
      <c r="M570" s="181"/>
      <c r="N570" s="183" t="str">
        <f t="shared" si="15"/>
        <v xml:space="preserve">Obras de Arte    </v>
      </c>
    </row>
    <row r="571" spans="1:14">
      <c r="A571" s="187">
        <v>1805100101</v>
      </c>
      <c r="B571" s="187" t="s">
        <v>2601</v>
      </c>
      <c r="C571" s="188" t="s">
        <v>2068</v>
      </c>
      <c r="D571" s="188" t="s">
        <v>376</v>
      </c>
      <c r="E571" s="188" t="s">
        <v>2216</v>
      </c>
      <c r="F571" s="187" t="s">
        <v>2237</v>
      </c>
      <c r="G571" s="188" t="s">
        <v>2248</v>
      </c>
      <c r="H571" s="187" t="s">
        <v>2237</v>
      </c>
      <c r="I571" s="187" t="s">
        <v>2075</v>
      </c>
      <c r="J571" s="182" t="s">
        <v>2219</v>
      </c>
      <c r="K571" s="183" t="str">
        <f t="shared" si="14"/>
        <v xml:space="preserve">I-Bienes de arte y cultura - Bibliotecas  </v>
      </c>
      <c r="L571" s="187">
        <v>1805100101</v>
      </c>
      <c r="M571" s="181"/>
      <c r="N571" s="183" t="str">
        <f t="shared" si="15"/>
        <v xml:space="preserve">Bibliotecas    </v>
      </c>
    </row>
    <row r="572" spans="1:14">
      <c r="A572" s="187">
        <v>1805100102</v>
      </c>
      <c r="B572" s="187" t="s">
        <v>2602</v>
      </c>
      <c r="C572" s="188" t="s">
        <v>2068</v>
      </c>
      <c r="D572" s="188" t="s">
        <v>376</v>
      </c>
      <c r="E572" s="188" t="s">
        <v>2216</v>
      </c>
      <c r="F572" s="187" t="s">
        <v>2237</v>
      </c>
      <c r="G572" s="188" t="s">
        <v>2248</v>
      </c>
      <c r="H572" s="187" t="s">
        <v>2237</v>
      </c>
      <c r="I572" s="187" t="s">
        <v>2075</v>
      </c>
      <c r="J572" s="182" t="s">
        <v>2219</v>
      </c>
      <c r="K572" s="183" t="str">
        <f t="shared" si="14"/>
        <v xml:space="preserve">I-Bienes de arte y cultura - Equipos Industriales  </v>
      </c>
      <c r="L572" s="187">
        <v>1805100102</v>
      </c>
      <c r="M572" s="181"/>
      <c r="N572" s="183" t="str">
        <f t="shared" si="15"/>
        <v xml:space="preserve">Equipos Industriales    </v>
      </c>
    </row>
    <row r="573" spans="1:14">
      <c r="A573" s="187">
        <v>1805100103</v>
      </c>
      <c r="B573" s="187" t="s">
        <v>2603</v>
      </c>
      <c r="C573" s="188" t="s">
        <v>2068</v>
      </c>
      <c r="D573" s="188" t="s">
        <v>376</v>
      </c>
      <c r="E573" s="188" t="s">
        <v>2216</v>
      </c>
      <c r="F573" s="187" t="s">
        <v>2237</v>
      </c>
      <c r="G573" s="188" t="s">
        <v>2248</v>
      </c>
      <c r="H573" s="187" t="s">
        <v>2237</v>
      </c>
      <c r="I573" s="187" t="s">
        <v>2075</v>
      </c>
      <c r="J573" s="182" t="s">
        <v>2219</v>
      </c>
      <c r="K573" s="183" t="str">
        <f t="shared" si="14"/>
        <v xml:space="preserve">I-Bienes de arte y cultura - Escudos y Banderas  </v>
      </c>
      <c r="L573" s="187">
        <v>1805100103</v>
      </c>
      <c r="M573" s="181"/>
      <c r="N573" s="183" t="str">
        <f t="shared" si="15"/>
        <v xml:space="preserve">Escudos y Banderas    </v>
      </c>
    </row>
    <row r="574" spans="1:14">
      <c r="A574" s="187">
        <v>1805959501</v>
      </c>
      <c r="B574" s="187" t="s">
        <v>2604</v>
      </c>
      <c r="C574" s="188" t="s">
        <v>2068</v>
      </c>
      <c r="D574" s="188" t="s">
        <v>376</v>
      </c>
      <c r="E574" s="188" t="s">
        <v>2216</v>
      </c>
      <c r="F574" s="188" t="s">
        <v>2234</v>
      </c>
      <c r="G574" s="188" t="s">
        <v>2248</v>
      </c>
      <c r="H574" s="187" t="s">
        <v>2234</v>
      </c>
      <c r="I574" s="187" t="s">
        <v>2075</v>
      </c>
      <c r="J574" s="182" t="s">
        <v>2219</v>
      </c>
      <c r="K574" s="183" t="str">
        <f t="shared" si="14"/>
        <v xml:space="preserve">I-Bienestar Universitario - Elementos Coreograficos  </v>
      </c>
      <c r="L574" s="187">
        <v>1805959501</v>
      </c>
      <c r="M574" s="181"/>
      <c r="N574" s="183" t="str">
        <f t="shared" si="15"/>
        <v xml:space="preserve">Elementos Coreograficos    </v>
      </c>
    </row>
    <row r="575" spans="1:14">
      <c r="A575" s="187">
        <v>1805959502</v>
      </c>
      <c r="B575" s="187" t="s">
        <v>2602</v>
      </c>
      <c r="C575" s="188" t="s">
        <v>2068</v>
      </c>
      <c r="D575" s="188" t="s">
        <v>376</v>
      </c>
      <c r="E575" s="188" t="s">
        <v>2216</v>
      </c>
      <c r="F575" s="187" t="s">
        <v>2237</v>
      </c>
      <c r="G575" s="188" t="s">
        <v>2248</v>
      </c>
      <c r="H575" s="187" t="s">
        <v>2237</v>
      </c>
      <c r="I575" s="187" t="s">
        <v>2075</v>
      </c>
      <c r="J575" s="182" t="s">
        <v>2219</v>
      </c>
      <c r="K575" s="183" t="str">
        <f t="shared" si="14"/>
        <v xml:space="preserve">I-Bienes de arte y cultura - Equipos Industriales  </v>
      </c>
      <c r="L575" s="187">
        <v>1805959502</v>
      </c>
      <c r="M575" s="181"/>
      <c r="N575" s="183" t="str">
        <f t="shared" si="15"/>
        <v xml:space="preserve">Equipos Industriales    </v>
      </c>
    </row>
    <row r="576" spans="1:14">
      <c r="A576" s="187">
        <v>1805959503</v>
      </c>
      <c r="B576" s="187" t="s">
        <v>2603</v>
      </c>
      <c r="C576" s="188" t="s">
        <v>2068</v>
      </c>
      <c r="D576" s="188" t="s">
        <v>376</v>
      </c>
      <c r="E576" s="188" t="s">
        <v>2216</v>
      </c>
      <c r="F576" s="187" t="s">
        <v>2237</v>
      </c>
      <c r="G576" s="188" t="s">
        <v>2248</v>
      </c>
      <c r="H576" s="187" t="s">
        <v>2237</v>
      </c>
      <c r="I576" s="187" t="s">
        <v>2075</v>
      </c>
      <c r="J576" s="182" t="s">
        <v>2219</v>
      </c>
      <c r="K576" s="183" t="str">
        <f t="shared" si="14"/>
        <v xml:space="preserve">I-Bienes de arte y cultura - Escudos y Banderas  </v>
      </c>
      <c r="L576" s="187">
        <v>1805959503</v>
      </c>
      <c r="M576" s="181"/>
      <c r="N576" s="183" t="str">
        <f t="shared" si="15"/>
        <v xml:space="preserve">Escudos y Banderas    </v>
      </c>
    </row>
    <row r="577" spans="1:14">
      <c r="A577" s="187">
        <v>1805959504</v>
      </c>
      <c r="B577" s="187" t="s">
        <v>2605</v>
      </c>
      <c r="C577" s="188" t="s">
        <v>2068</v>
      </c>
      <c r="D577" s="188" t="s">
        <v>376</v>
      </c>
      <c r="E577" s="188" t="s">
        <v>2216</v>
      </c>
      <c r="F577" s="188" t="s">
        <v>2234</v>
      </c>
      <c r="G577" s="188" t="s">
        <v>2248</v>
      </c>
      <c r="H577" s="187" t="s">
        <v>2234</v>
      </c>
      <c r="I577" s="187" t="s">
        <v>2075</v>
      </c>
      <c r="J577" s="182" t="s">
        <v>2219</v>
      </c>
      <c r="K577" s="183" t="str">
        <f t="shared" si="14"/>
        <v xml:space="preserve">I-Bienestar Universitario - Instrumentos Musicales  </v>
      </c>
      <c r="L577" s="187">
        <v>1805959504</v>
      </c>
      <c r="M577" s="181"/>
      <c r="N577" s="183" t="str">
        <f t="shared" si="15"/>
        <v xml:space="preserve">Instrumentos Musicales    </v>
      </c>
    </row>
    <row r="578" spans="1:14">
      <c r="A578" s="187">
        <v>1805959595</v>
      </c>
      <c r="B578" s="187" t="s">
        <v>2606</v>
      </c>
      <c r="C578" s="188" t="s">
        <v>2068</v>
      </c>
      <c r="D578" s="188" t="s">
        <v>376</v>
      </c>
      <c r="E578" s="188" t="s">
        <v>2216</v>
      </c>
      <c r="F578" s="187" t="s">
        <v>2237</v>
      </c>
      <c r="G578" s="188" t="s">
        <v>2248</v>
      </c>
      <c r="H578" s="187" t="s">
        <v>2237</v>
      </c>
      <c r="I578" s="187" t="s">
        <v>2075</v>
      </c>
      <c r="J578" s="182" t="s">
        <v>2219</v>
      </c>
      <c r="K578" s="183" t="str">
        <f t="shared" si="14"/>
        <v xml:space="preserve">I-Bienes de arte y cultura - Otros Bienes de Arte y Cultura  </v>
      </c>
      <c r="L578" s="187">
        <v>1805959595</v>
      </c>
      <c r="M578" s="181"/>
      <c r="N578" s="183" t="str">
        <f t="shared" si="15"/>
        <v xml:space="preserve">Otros Bienes de Arte y Cultura    </v>
      </c>
    </row>
    <row r="579" spans="1:14">
      <c r="A579" s="187">
        <v>1895200101</v>
      </c>
      <c r="B579" s="187" t="s">
        <v>2607</v>
      </c>
      <c r="C579" s="188" t="s">
        <v>2068</v>
      </c>
      <c r="D579" s="188" t="s">
        <v>376</v>
      </c>
      <c r="E579" s="188" t="s">
        <v>2216</v>
      </c>
      <c r="F579" s="187" t="s">
        <v>2237</v>
      </c>
      <c r="G579" s="188" t="s">
        <v>2248</v>
      </c>
      <c r="H579" s="187" t="s">
        <v>2237</v>
      </c>
      <c r="I579" s="187" t="s">
        <v>2075</v>
      </c>
      <c r="J579" s="182" t="s">
        <v>2219</v>
      </c>
      <c r="K579" s="183" t="str">
        <f t="shared" si="14"/>
        <v xml:space="preserve">I-Bienes de arte y cultura - Bienes Recibidos en Pago  </v>
      </c>
      <c r="L579" s="187">
        <v>1895200101</v>
      </c>
      <c r="M579" s="181"/>
      <c r="N579" s="183" t="str">
        <f t="shared" si="15"/>
        <v xml:space="preserve">Bienes Recibidos en Pago    </v>
      </c>
    </row>
    <row r="580" spans="1:14">
      <c r="A580" s="187">
        <v>1895959595</v>
      </c>
      <c r="B580" s="187" t="s">
        <v>2546</v>
      </c>
      <c r="C580" s="188" t="s">
        <v>2068</v>
      </c>
      <c r="D580" s="188" t="s">
        <v>376</v>
      </c>
      <c r="E580" s="188" t="s">
        <v>2216</v>
      </c>
      <c r="F580" s="187" t="s">
        <v>2237</v>
      </c>
      <c r="G580" s="188" t="s">
        <v>2248</v>
      </c>
      <c r="H580" s="187" t="s">
        <v>2237</v>
      </c>
      <c r="I580" s="187" t="s">
        <v>2075</v>
      </c>
      <c r="J580" s="182" t="s">
        <v>2219</v>
      </c>
      <c r="K580" s="183" t="str">
        <f t="shared" si="14"/>
        <v xml:space="preserve">I-Bienes de arte y cultura - Otros  </v>
      </c>
      <c r="L580" s="187">
        <v>1895959595</v>
      </c>
      <c r="M580" s="181"/>
      <c r="N580" s="183" t="str">
        <f t="shared" si="15"/>
        <v xml:space="preserve">Otros    </v>
      </c>
    </row>
    <row r="581" spans="1:14">
      <c r="A581" s="187">
        <v>1899050101</v>
      </c>
      <c r="B581" s="187" t="s">
        <v>2608</v>
      </c>
      <c r="C581" s="188" t="s">
        <v>2068</v>
      </c>
      <c r="D581" s="188" t="s">
        <v>376</v>
      </c>
      <c r="E581" s="188" t="s">
        <v>2216</v>
      </c>
      <c r="F581" s="187" t="s">
        <v>2237</v>
      </c>
      <c r="G581" s="188" t="s">
        <v>2248</v>
      </c>
      <c r="H581" s="187" t="s">
        <v>2237</v>
      </c>
      <c r="I581" s="187" t="s">
        <v>2075</v>
      </c>
      <c r="J581" s="182" t="s">
        <v>2219</v>
      </c>
      <c r="K581" s="183" t="str">
        <f t="shared" si="14"/>
        <v xml:space="preserve">I-Bienes de arte y cultura - Bienes de Arte y Cultura  </v>
      </c>
      <c r="L581" s="187">
        <v>1899050101</v>
      </c>
      <c r="M581" s="181"/>
      <c r="N581" s="183" t="str">
        <f t="shared" si="15"/>
        <v xml:space="preserve">Bienes de Arte y Cultura    </v>
      </c>
    </row>
    <row r="582" spans="1:14">
      <c r="A582" s="187">
        <v>1899959595</v>
      </c>
      <c r="B582" s="187" t="s">
        <v>2609</v>
      </c>
      <c r="C582" s="188" t="s">
        <v>2068</v>
      </c>
      <c r="D582" s="188" t="s">
        <v>376</v>
      </c>
      <c r="E582" s="188" t="s">
        <v>2216</v>
      </c>
      <c r="F582" s="187" t="s">
        <v>2237</v>
      </c>
      <c r="G582" s="188" t="s">
        <v>2248</v>
      </c>
      <c r="H582" s="187" t="s">
        <v>2237</v>
      </c>
      <c r="I582" s="187" t="s">
        <v>2075</v>
      </c>
      <c r="J582" s="182" t="s">
        <v>2219</v>
      </c>
      <c r="K582" s="183" t="str">
        <f t="shared" si="14"/>
        <v xml:space="preserve">I-Bienes de arte y cultura - Diversos  </v>
      </c>
      <c r="L582" s="187">
        <v>1899959595</v>
      </c>
      <c r="M582" s="181"/>
      <c r="N582" s="183" t="str">
        <f t="shared" si="15"/>
        <v xml:space="preserve">Diversos    </v>
      </c>
    </row>
    <row r="583" spans="1:14" s="189" customFormat="1">
      <c r="C583" s="190"/>
      <c r="D583" s="190"/>
      <c r="E583" s="190"/>
      <c r="F583" s="190"/>
    </row>
    <row r="584" spans="1:14">
      <c r="A584" s="181">
        <v>6204021201</v>
      </c>
      <c r="B584" s="181" t="s">
        <v>2610</v>
      </c>
      <c r="C584" s="182" t="s">
        <v>2068</v>
      </c>
      <c r="D584" s="182" t="s">
        <v>368</v>
      </c>
      <c r="E584" s="182" t="s">
        <v>2298</v>
      </c>
      <c r="F584" s="182" t="s">
        <v>2298</v>
      </c>
      <c r="G584" s="182" t="s">
        <v>417</v>
      </c>
      <c r="H584" s="181" t="s">
        <v>2070</v>
      </c>
      <c r="I584" s="181" t="s">
        <v>2075</v>
      </c>
      <c r="J584" s="182" t="s">
        <v>2071</v>
      </c>
      <c r="K584" s="183" t="str">
        <f t="shared" si="14"/>
        <v xml:space="preserve">G-Actividades Culturales y Deportivas  - Actividades Culturales y Cívicas   </v>
      </c>
      <c r="L584" s="181">
        <v>6204021201</v>
      </c>
      <c r="N584" s="183" t="str">
        <f>+_xlfn.CONCAT(B584," "," "," ")</f>
        <v xml:space="preserve">Actividades Culturales y Cívicas      </v>
      </c>
    </row>
    <row r="585" spans="1:14">
      <c r="A585" s="181">
        <v>6204021202</v>
      </c>
      <c r="B585" s="181" t="s">
        <v>2611</v>
      </c>
      <c r="C585" s="182" t="s">
        <v>2068</v>
      </c>
      <c r="D585" s="182" t="s">
        <v>368</v>
      </c>
      <c r="E585" s="182" t="s">
        <v>2298</v>
      </c>
      <c r="F585" s="182" t="s">
        <v>2298</v>
      </c>
      <c r="G585" s="182" t="s">
        <v>417</v>
      </c>
      <c r="H585" s="181" t="s">
        <v>2070</v>
      </c>
      <c r="I585" s="181" t="s">
        <v>2075</v>
      </c>
      <c r="J585" s="182" t="s">
        <v>2071</v>
      </c>
      <c r="K585" s="183" t="str">
        <f t="shared" ref="K585:K648" si="16">CONCATENATE(J585,H585," - ", B585)</f>
        <v xml:space="preserve">G-Actividades Culturales y Deportivas  - Actividades Deportivas   </v>
      </c>
      <c r="L585" s="181">
        <v>6204021202</v>
      </c>
      <c r="N585" s="183" t="str">
        <f t="shared" ref="N585:N648" si="17">+_xlfn.CONCAT(B585," "," "," ")</f>
        <v xml:space="preserve">Actividades Deportivas      </v>
      </c>
    </row>
    <row r="586" spans="1:14">
      <c r="A586" s="181">
        <v>6204021203</v>
      </c>
      <c r="B586" s="181" t="s">
        <v>2612</v>
      </c>
      <c r="C586" s="182" t="s">
        <v>2068</v>
      </c>
      <c r="D586" s="182" t="s">
        <v>368</v>
      </c>
      <c r="E586" s="182" t="s">
        <v>2298</v>
      </c>
      <c r="F586" s="182" t="s">
        <v>2298</v>
      </c>
      <c r="G586" s="182" t="s">
        <v>417</v>
      </c>
      <c r="H586" s="181" t="s">
        <v>2070</v>
      </c>
      <c r="I586" s="181" t="s">
        <v>2075</v>
      </c>
      <c r="J586" s="182" t="s">
        <v>2071</v>
      </c>
      <c r="K586" s="183" t="str">
        <f t="shared" si="16"/>
        <v xml:space="preserve">G-Actividades Culturales y Deportivas  - Eventos Especiales Y Celebraciones   </v>
      </c>
      <c r="L586" s="181">
        <v>6204021203</v>
      </c>
      <c r="N586" s="183" t="str">
        <f t="shared" si="17"/>
        <v xml:space="preserve">Eventos Especiales Y Celebraciones      </v>
      </c>
    </row>
    <row r="587" spans="1:14">
      <c r="A587" s="181">
        <v>6204020601</v>
      </c>
      <c r="B587" s="181" t="s">
        <v>2613</v>
      </c>
      <c r="C587" s="182" t="s">
        <v>2068</v>
      </c>
      <c r="D587" s="182" t="s">
        <v>368</v>
      </c>
      <c r="E587" s="182" t="s">
        <v>2298</v>
      </c>
      <c r="F587" s="182" t="s">
        <v>2298</v>
      </c>
      <c r="G587" s="182" t="s">
        <v>417</v>
      </c>
      <c r="H587" s="181" t="s">
        <v>2078</v>
      </c>
      <c r="I587" s="181" t="s">
        <v>2075</v>
      </c>
      <c r="J587" s="182" t="s">
        <v>2071</v>
      </c>
      <c r="K587" s="183" t="str">
        <f t="shared" si="16"/>
        <v xml:space="preserve">G-Arrendamientos     - De Terrenos   </v>
      </c>
      <c r="L587" s="181">
        <v>6204020601</v>
      </c>
      <c r="N587" s="183" t="str">
        <f t="shared" si="17"/>
        <v xml:space="preserve">De Terrenos      </v>
      </c>
    </row>
    <row r="588" spans="1:14">
      <c r="A588" s="181">
        <v>6204020602</v>
      </c>
      <c r="B588" s="181" t="s">
        <v>2614</v>
      </c>
      <c r="C588" s="182" t="s">
        <v>2068</v>
      </c>
      <c r="D588" s="182" t="s">
        <v>368</v>
      </c>
      <c r="E588" s="182" t="s">
        <v>2298</v>
      </c>
      <c r="F588" s="182" t="s">
        <v>2298</v>
      </c>
      <c r="G588" s="182" t="s">
        <v>417</v>
      </c>
      <c r="H588" s="181" t="s">
        <v>2078</v>
      </c>
      <c r="I588" s="181" t="s">
        <v>2075</v>
      </c>
      <c r="J588" s="182" t="s">
        <v>2071</v>
      </c>
      <c r="K588" s="183" t="str">
        <f t="shared" si="16"/>
        <v xml:space="preserve">G-Arrendamientos     - Construcciones Y Edificaciones   </v>
      </c>
      <c r="L588" s="181">
        <v>6204020602</v>
      </c>
      <c r="N588" s="183" t="str">
        <f t="shared" si="17"/>
        <v xml:space="preserve">Construcciones Y Edificaciones      </v>
      </c>
    </row>
    <row r="589" spans="1:14">
      <c r="A589" s="181">
        <v>6204020603</v>
      </c>
      <c r="B589" s="181" t="s">
        <v>2615</v>
      </c>
      <c r="C589" s="182" t="s">
        <v>2068</v>
      </c>
      <c r="D589" s="182" t="s">
        <v>368</v>
      </c>
      <c r="E589" s="182" t="s">
        <v>2298</v>
      </c>
      <c r="F589" s="182" t="s">
        <v>2298</v>
      </c>
      <c r="G589" s="182" t="s">
        <v>417</v>
      </c>
      <c r="H589" s="181" t="s">
        <v>2078</v>
      </c>
      <c r="I589" s="181" t="s">
        <v>2075</v>
      </c>
      <c r="J589" s="182" t="s">
        <v>2071</v>
      </c>
      <c r="K589" s="183" t="str">
        <f t="shared" si="16"/>
        <v xml:space="preserve">G-Arrendamientos     - Maquinaria y Equipo   </v>
      </c>
      <c r="L589" s="181">
        <v>6204020603</v>
      </c>
      <c r="N589" s="183" t="str">
        <f t="shared" si="17"/>
        <v xml:space="preserve">Maquinaria y Equipo      </v>
      </c>
    </row>
    <row r="590" spans="1:14">
      <c r="A590" s="181">
        <v>6204020604</v>
      </c>
      <c r="B590" s="181" t="s">
        <v>2616</v>
      </c>
      <c r="C590" s="182" t="s">
        <v>2068</v>
      </c>
      <c r="D590" s="182" t="s">
        <v>368</v>
      </c>
      <c r="E590" s="182" t="s">
        <v>2298</v>
      </c>
      <c r="F590" s="182" t="s">
        <v>2298</v>
      </c>
      <c r="G590" s="182" t="s">
        <v>417</v>
      </c>
      <c r="H590" s="181" t="s">
        <v>2078</v>
      </c>
      <c r="I590" s="181" t="s">
        <v>2075</v>
      </c>
      <c r="J590" s="182" t="s">
        <v>2071</v>
      </c>
      <c r="K590" s="183" t="str">
        <f t="shared" si="16"/>
        <v xml:space="preserve">G-Arrendamientos     - Muebles y Equipo de Oficina   </v>
      </c>
      <c r="L590" s="181">
        <v>6204020604</v>
      </c>
      <c r="N590" s="183" t="str">
        <f t="shared" si="17"/>
        <v xml:space="preserve">Muebles y Equipo de Oficina      </v>
      </c>
    </row>
    <row r="591" spans="1:14">
      <c r="A591" s="181">
        <v>6204020605</v>
      </c>
      <c r="B591" s="181" t="s">
        <v>2617</v>
      </c>
      <c r="C591" s="182" t="s">
        <v>2068</v>
      </c>
      <c r="D591" s="182" t="s">
        <v>368</v>
      </c>
      <c r="E591" s="182" t="s">
        <v>2298</v>
      </c>
      <c r="F591" s="182" t="s">
        <v>2298</v>
      </c>
      <c r="G591" s="182" t="s">
        <v>417</v>
      </c>
      <c r="H591" s="181" t="s">
        <v>2078</v>
      </c>
      <c r="I591" s="181" t="s">
        <v>2075</v>
      </c>
      <c r="J591" s="182" t="s">
        <v>2071</v>
      </c>
      <c r="K591" s="183" t="str">
        <f t="shared" si="16"/>
        <v xml:space="preserve">G-Arrendamientos     - Equipo de Computo   </v>
      </c>
      <c r="L591" s="181">
        <v>6204020605</v>
      </c>
      <c r="N591" s="183" t="str">
        <f t="shared" si="17"/>
        <v xml:space="preserve">Equipo de Computo      </v>
      </c>
    </row>
    <row r="592" spans="1:14">
      <c r="A592" s="181">
        <v>6204020606</v>
      </c>
      <c r="B592" s="181" t="s">
        <v>2618</v>
      </c>
      <c r="C592" s="182" t="s">
        <v>2068</v>
      </c>
      <c r="D592" s="182" t="s">
        <v>368</v>
      </c>
      <c r="E592" s="182" t="s">
        <v>2298</v>
      </c>
      <c r="F592" s="182" t="s">
        <v>2298</v>
      </c>
      <c r="G592" s="182" t="s">
        <v>417</v>
      </c>
      <c r="H592" s="181" t="s">
        <v>2078</v>
      </c>
      <c r="I592" s="181" t="s">
        <v>2075</v>
      </c>
      <c r="J592" s="182" t="s">
        <v>2071</v>
      </c>
      <c r="K592" s="183" t="str">
        <f t="shared" si="16"/>
        <v xml:space="preserve">G-Arrendamientos     - Telecomunicaciones Y Radio   </v>
      </c>
      <c r="L592" s="181">
        <v>6204020606</v>
      </c>
      <c r="N592" s="183" t="str">
        <f t="shared" si="17"/>
        <v xml:space="preserve">Telecomunicaciones Y Radio      </v>
      </c>
    </row>
    <row r="593" spans="1:14">
      <c r="A593" s="181">
        <v>6204020607</v>
      </c>
      <c r="B593" s="181" t="s">
        <v>2619</v>
      </c>
      <c r="C593" s="182" t="s">
        <v>2068</v>
      </c>
      <c r="D593" s="182" t="s">
        <v>368</v>
      </c>
      <c r="E593" s="182" t="s">
        <v>2298</v>
      </c>
      <c r="F593" s="182" t="s">
        <v>2298</v>
      </c>
      <c r="G593" s="182" t="s">
        <v>417</v>
      </c>
      <c r="H593" s="181" t="s">
        <v>2078</v>
      </c>
      <c r="I593" s="181" t="s">
        <v>2075</v>
      </c>
      <c r="J593" s="182" t="s">
        <v>2071</v>
      </c>
      <c r="K593" s="183" t="str">
        <f t="shared" si="16"/>
        <v xml:space="preserve">G-Arrendamientos     - Equipo Medico y de Laboratorio   </v>
      </c>
      <c r="L593" s="181">
        <v>6204020607</v>
      </c>
      <c r="N593" s="183" t="str">
        <f t="shared" si="17"/>
        <v xml:space="preserve">Equipo Medico y de Laboratorio      </v>
      </c>
    </row>
    <row r="594" spans="1:14">
      <c r="A594" s="181">
        <v>6204020608</v>
      </c>
      <c r="B594" s="181" t="s">
        <v>2620</v>
      </c>
      <c r="C594" s="182" t="s">
        <v>2068</v>
      </c>
      <c r="D594" s="182" t="s">
        <v>368</v>
      </c>
      <c r="E594" s="182" t="s">
        <v>2298</v>
      </c>
      <c r="F594" s="182" t="s">
        <v>2298</v>
      </c>
      <c r="G594" s="182" t="s">
        <v>417</v>
      </c>
      <c r="H594" s="181" t="s">
        <v>2078</v>
      </c>
      <c r="I594" s="181" t="s">
        <v>2075</v>
      </c>
      <c r="J594" s="182" t="s">
        <v>2071</v>
      </c>
      <c r="K594" s="183" t="str">
        <f t="shared" si="16"/>
        <v xml:space="preserve">G-Arrendamientos     - Flota y Equipo de Transporte   </v>
      </c>
      <c r="L594" s="181">
        <v>6204020608</v>
      </c>
      <c r="N594" s="183" t="str">
        <f t="shared" si="17"/>
        <v xml:space="preserve">Flota y Equipo de Transporte      </v>
      </c>
    </row>
    <row r="595" spans="1:14">
      <c r="A595" s="181">
        <v>6204020609</v>
      </c>
      <c r="B595" s="181" t="s">
        <v>2621</v>
      </c>
      <c r="C595" s="182" t="s">
        <v>2068</v>
      </c>
      <c r="D595" s="182" t="s">
        <v>368</v>
      </c>
      <c r="E595" s="182" t="s">
        <v>2298</v>
      </c>
      <c r="F595" s="182" t="s">
        <v>2298</v>
      </c>
      <c r="G595" s="182" t="s">
        <v>417</v>
      </c>
      <c r="H595" s="181" t="s">
        <v>2078</v>
      </c>
      <c r="I595" s="181" t="s">
        <v>2075</v>
      </c>
      <c r="J595" s="182" t="s">
        <v>2071</v>
      </c>
      <c r="K595" s="183" t="str">
        <f t="shared" si="16"/>
        <v xml:space="preserve">G-Arrendamientos     - Acueductos Plantas y Redes   </v>
      </c>
      <c r="L595" s="181">
        <v>6204020609</v>
      </c>
      <c r="N595" s="183" t="str">
        <f t="shared" si="17"/>
        <v xml:space="preserve">Acueductos Plantas y Redes      </v>
      </c>
    </row>
    <row r="596" spans="1:14">
      <c r="A596" s="181">
        <v>6204020610</v>
      </c>
      <c r="B596" s="181" t="s">
        <v>2622</v>
      </c>
      <c r="C596" s="182" t="s">
        <v>2068</v>
      </c>
      <c r="D596" s="182" t="s">
        <v>368</v>
      </c>
      <c r="E596" s="182" t="s">
        <v>2298</v>
      </c>
      <c r="F596" s="182" t="s">
        <v>2298</v>
      </c>
      <c r="G596" s="182" t="s">
        <v>417</v>
      </c>
      <c r="H596" s="181" t="s">
        <v>2078</v>
      </c>
      <c r="I596" s="181" t="s">
        <v>2075</v>
      </c>
      <c r="J596" s="182" t="s">
        <v>2071</v>
      </c>
      <c r="K596" s="183" t="str">
        <f t="shared" si="16"/>
        <v xml:space="preserve">G-Arrendamientos     - Otros Arrendamientos   </v>
      </c>
      <c r="L596" s="181">
        <v>6204020610</v>
      </c>
      <c r="N596" s="183" t="str">
        <f t="shared" si="17"/>
        <v xml:space="preserve">Otros Arrendamientos      </v>
      </c>
    </row>
    <row r="597" spans="1:14">
      <c r="A597" s="181">
        <v>6204020901</v>
      </c>
      <c r="B597" s="181" t="s">
        <v>2623</v>
      </c>
      <c r="C597" s="182" t="s">
        <v>2068</v>
      </c>
      <c r="D597" s="182" t="s">
        <v>368</v>
      </c>
      <c r="E597" s="182" t="s">
        <v>2298</v>
      </c>
      <c r="F597" s="182" t="s">
        <v>2298</v>
      </c>
      <c r="G597" s="182" t="s">
        <v>417</v>
      </c>
      <c r="H597" s="181" t="s">
        <v>2100</v>
      </c>
      <c r="I597" s="181" t="s">
        <v>2075</v>
      </c>
      <c r="J597" s="182" t="s">
        <v>2071</v>
      </c>
      <c r="K597" s="183" t="str">
        <f t="shared" si="16"/>
        <v xml:space="preserve">G-Contribuciones y Afiliaciones   - Contribuciones   </v>
      </c>
      <c r="L597" s="181">
        <v>6204020901</v>
      </c>
      <c r="N597" s="183" t="str">
        <f t="shared" si="17"/>
        <v xml:space="preserve">Contribuciones      </v>
      </c>
    </row>
    <row r="598" spans="1:14">
      <c r="A598" s="181">
        <v>6204020902</v>
      </c>
      <c r="B598" s="181" t="s">
        <v>2624</v>
      </c>
      <c r="C598" s="182" t="s">
        <v>2068</v>
      </c>
      <c r="D598" s="182" t="s">
        <v>368</v>
      </c>
      <c r="E598" s="182" t="s">
        <v>2298</v>
      </c>
      <c r="F598" s="182" t="s">
        <v>2298</v>
      </c>
      <c r="G598" s="182" t="s">
        <v>417</v>
      </c>
      <c r="H598" s="181" t="s">
        <v>2100</v>
      </c>
      <c r="I598" s="181" t="s">
        <v>2075</v>
      </c>
      <c r="J598" s="182" t="s">
        <v>2071</v>
      </c>
      <c r="K598" s="183" t="str">
        <f t="shared" si="16"/>
        <v xml:space="preserve">G-Contribuciones y Afiliaciones   - Afiliaciones Y Sostenimiento   </v>
      </c>
      <c r="L598" s="181">
        <v>6204020902</v>
      </c>
      <c r="N598" s="183" t="str">
        <f t="shared" si="17"/>
        <v xml:space="preserve">Afiliaciones Y Sostenimiento      </v>
      </c>
    </row>
    <row r="599" spans="1:14">
      <c r="A599" s="181">
        <v>6204020501</v>
      </c>
      <c r="B599" s="181" t="s">
        <v>2625</v>
      </c>
      <c r="C599" s="182" t="s">
        <v>2068</v>
      </c>
      <c r="D599" s="182" t="s">
        <v>368</v>
      </c>
      <c r="E599" s="182" t="s">
        <v>2298</v>
      </c>
      <c r="F599" s="182" t="s">
        <v>2298</v>
      </c>
      <c r="G599" s="182" t="s">
        <v>417</v>
      </c>
      <c r="H599" s="181" t="s">
        <v>2103</v>
      </c>
      <c r="I599" s="181" t="s">
        <v>2075</v>
      </c>
      <c r="J599" s="182" t="s">
        <v>2071</v>
      </c>
      <c r="K599" s="183" t="str">
        <f t="shared" si="16"/>
        <v xml:space="preserve">G-Gastos de Viaje   - Alojamiento Y Manutencion - Viaticos   </v>
      </c>
      <c r="L599" s="181">
        <v>6204020501</v>
      </c>
      <c r="N599" s="183" t="str">
        <f t="shared" si="17"/>
        <v xml:space="preserve">Alojamiento Y Manutencion - Viaticos      </v>
      </c>
    </row>
    <row r="600" spans="1:14">
      <c r="A600" s="181">
        <v>6204020503</v>
      </c>
      <c r="B600" s="181" t="s">
        <v>2626</v>
      </c>
      <c r="C600" s="182" t="s">
        <v>2068</v>
      </c>
      <c r="D600" s="182" t="s">
        <v>368</v>
      </c>
      <c r="E600" s="182" t="s">
        <v>2298</v>
      </c>
      <c r="F600" s="182" t="s">
        <v>2298</v>
      </c>
      <c r="G600" s="182" t="s">
        <v>417</v>
      </c>
      <c r="H600" s="181" t="s">
        <v>2103</v>
      </c>
      <c r="I600" s="181" t="s">
        <v>2075</v>
      </c>
      <c r="J600" s="182" t="s">
        <v>2071</v>
      </c>
      <c r="K600" s="183" t="str">
        <f t="shared" si="16"/>
        <v xml:space="preserve">G-Gastos de Viaje   - Pasajes Aereos   </v>
      </c>
      <c r="L600" s="181">
        <v>6204020503</v>
      </c>
      <c r="N600" s="183" t="str">
        <f t="shared" si="17"/>
        <v xml:space="preserve">Pasajes Aereos      </v>
      </c>
    </row>
    <row r="601" spans="1:14">
      <c r="A601" s="181">
        <v>6204020505</v>
      </c>
      <c r="B601" s="181" t="s">
        <v>2627</v>
      </c>
      <c r="C601" s="182" t="s">
        <v>2068</v>
      </c>
      <c r="D601" s="182" t="s">
        <v>368</v>
      </c>
      <c r="E601" s="182" t="s">
        <v>2298</v>
      </c>
      <c r="F601" s="182" t="s">
        <v>2298</v>
      </c>
      <c r="G601" s="182" t="s">
        <v>417</v>
      </c>
      <c r="H601" s="181" t="s">
        <v>2103</v>
      </c>
      <c r="I601" s="181" t="s">
        <v>2075</v>
      </c>
      <c r="J601" s="182" t="s">
        <v>2071</v>
      </c>
      <c r="K601" s="183" t="str">
        <f t="shared" si="16"/>
        <v xml:space="preserve">G-Gastos de Viaje   - Pasajaes Terrestres   </v>
      </c>
      <c r="L601" s="181">
        <v>6204020505</v>
      </c>
      <c r="N601" s="183" t="str">
        <f t="shared" si="17"/>
        <v xml:space="preserve">Pasajaes Terrestres      </v>
      </c>
    </row>
    <row r="602" spans="1:14">
      <c r="A602" s="181">
        <v>6204021601</v>
      </c>
      <c r="B602" s="181" t="s">
        <v>2628</v>
      </c>
      <c r="C602" s="182" t="s">
        <v>2068</v>
      </c>
      <c r="D602" s="182" t="s">
        <v>368</v>
      </c>
      <c r="E602" s="182" t="s">
        <v>2298</v>
      </c>
      <c r="F602" s="182" t="s">
        <v>2298</v>
      </c>
      <c r="G602" s="182" t="s">
        <v>417</v>
      </c>
      <c r="H602" s="181" t="s">
        <v>2108</v>
      </c>
      <c r="I602" s="181" t="s">
        <v>2075</v>
      </c>
      <c r="J602" s="182" t="s">
        <v>2071</v>
      </c>
      <c r="K602" s="183" t="str">
        <f t="shared" si="16"/>
        <v xml:space="preserve">G-Gastos Legales    - Notariales   </v>
      </c>
      <c r="L602" s="181">
        <v>6204021601</v>
      </c>
      <c r="N602" s="183" t="str">
        <f t="shared" si="17"/>
        <v xml:space="preserve">Notariales      </v>
      </c>
    </row>
    <row r="603" spans="1:14">
      <c r="A603" s="181">
        <v>6204021602</v>
      </c>
      <c r="B603" s="181" t="s">
        <v>2629</v>
      </c>
      <c r="C603" s="182" t="s">
        <v>2068</v>
      </c>
      <c r="D603" s="182" t="s">
        <v>368</v>
      </c>
      <c r="E603" s="182" t="s">
        <v>2298</v>
      </c>
      <c r="F603" s="182" t="s">
        <v>2298</v>
      </c>
      <c r="G603" s="182" t="s">
        <v>417</v>
      </c>
      <c r="H603" s="181" t="s">
        <v>2108</v>
      </c>
      <c r="I603" s="181" t="s">
        <v>2075</v>
      </c>
      <c r="J603" s="182" t="s">
        <v>2071</v>
      </c>
      <c r="K603" s="183" t="str">
        <f t="shared" si="16"/>
        <v xml:space="preserve">G-Gastos Legales    - Tramites y Licencias   </v>
      </c>
      <c r="L603" s="181">
        <v>6204021602</v>
      </c>
      <c r="N603" s="183" t="str">
        <f t="shared" si="17"/>
        <v xml:space="preserve">Tramites y Licencias      </v>
      </c>
    </row>
    <row r="604" spans="1:14">
      <c r="A604" s="181">
        <v>6204020201</v>
      </c>
      <c r="B604" s="181" t="s">
        <v>2630</v>
      </c>
      <c r="C604" s="182" t="s">
        <v>2068</v>
      </c>
      <c r="D604" s="182" t="s">
        <v>368</v>
      </c>
      <c r="E604" s="182" t="s">
        <v>2298</v>
      </c>
      <c r="F604" s="182" t="s">
        <v>2298</v>
      </c>
      <c r="G604" s="182" t="s">
        <v>417</v>
      </c>
      <c r="H604" s="181" t="s">
        <v>2111</v>
      </c>
      <c r="I604" s="181" t="s">
        <v>2075</v>
      </c>
      <c r="J604" s="182" t="s">
        <v>2071</v>
      </c>
      <c r="K604" s="183" t="str">
        <f t="shared" si="16"/>
        <v xml:space="preserve">G-Honorarios     - Asesoria Juridica   </v>
      </c>
      <c r="L604" s="181">
        <v>6204020201</v>
      </c>
      <c r="N604" s="183" t="str">
        <f t="shared" si="17"/>
        <v xml:space="preserve">Asesoria Juridica      </v>
      </c>
    </row>
    <row r="605" spans="1:14">
      <c r="A605" s="181">
        <v>6204020203</v>
      </c>
      <c r="B605" s="181" t="s">
        <v>2631</v>
      </c>
      <c r="C605" s="182" t="s">
        <v>2068</v>
      </c>
      <c r="D605" s="182" t="s">
        <v>368</v>
      </c>
      <c r="E605" s="182" t="s">
        <v>2298</v>
      </c>
      <c r="F605" s="182" t="s">
        <v>2298</v>
      </c>
      <c r="G605" s="182" t="s">
        <v>417</v>
      </c>
      <c r="H605" s="181" t="s">
        <v>2111</v>
      </c>
      <c r="I605" s="181" t="s">
        <v>2075</v>
      </c>
      <c r="J605" s="182" t="s">
        <v>2071</v>
      </c>
      <c r="K605" s="183" t="str">
        <f t="shared" si="16"/>
        <v xml:space="preserve">G-Honorarios     - Asesoria Técnica   </v>
      </c>
      <c r="L605" s="181">
        <v>6204020203</v>
      </c>
      <c r="N605" s="183" t="str">
        <f t="shared" si="17"/>
        <v xml:space="preserve">Asesoria Técnica      </v>
      </c>
    </row>
    <row r="606" spans="1:14">
      <c r="A606" s="181">
        <v>6204080101</v>
      </c>
      <c r="B606" s="181" t="s">
        <v>2632</v>
      </c>
      <c r="C606" s="182" t="s">
        <v>2068</v>
      </c>
      <c r="D606" s="182" t="s">
        <v>368</v>
      </c>
      <c r="E606" s="182" t="s">
        <v>2298</v>
      </c>
      <c r="F606" s="182" t="s">
        <v>2298</v>
      </c>
      <c r="G606" s="182" t="s">
        <v>417</v>
      </c>
      <c r="H606" s="181" t="s">
        <v>2120</v>
      </c>
      <c r="I606" s="181" t="s">
        <v>2075</v>
      </c>
      <c r="J606" s="182" t="s">
        <v>2071</v>
      </c>
      <c r="K606" s="183" t="str">
        <f t="shared" si="16"/>
        <v xml:space="preserve">G-Impuestos     - Industria y Comercio   </v>
      </c>
      <c r="L606" s="181">
        <v>6204080101</v>
      </c>
      <c r="N606" s="183" t="str">
        <f t="shared" si="17"/>
        <v xml:space="preserve">Industria y Comercio      </v>
      </c>
    </row>
    <row r="607" spans="1:14">
      <c r="A607" s="181">
        <v>6204080102</v>
      </c>
      <c r="B607" s="181" t="s">
        <v>2633</v>
      </c>
      <c r="C607" s="182" t="s">
        <v>2068</v>
      </c>
      <c r="D607" s="182" t="s">
        <v>368</v>
      </c>
      <c r="E607" s="182" t="s">
        <v>2298</v>
      </c>
      <c r="F607" s="182" t="s">
        <v>2298</v>
      </c>
      <c r="G607" s="182" t="s">
        <v>417</v>
      </c>
      <c r="H607" s="181" t="s">
        <v>2120</v>
      </c>
      <c r="I607" s="181" t="s">
        <v>2075</v>
      </c>
      <c r="J607" s="182" t="s">
        <v>2071</v>
      </c>
      <c r="K607" s="183" t="str">
        <f t="shared" si="16"/>
        <v xml:space="preserve">G-Impuestos     - Timbres   </v>
      </c>
      <c r="L607" s="181">
        <v>6204080102</v>
      </c>
      <c r="N607" s="183" t="str">
        <f t="shared" si="17"/>
        <v xml:space="preserve">Timbres      </v>
      </c>
    </row>
    <row r="608" spans="1:14">
      <c r="A608" s="181">
        <v>6204080103</v>
      </c>
      <c r="B608" s="181" t="s">
        <v>2634</v>
      </c>
      <c r="C608" s="182" t="s">
        <v>2068</v>
      </c>
      <c r="D608" s="182" t="s">
        <v>368</v>
      </c>
      <c r="E608" s="182" t="s">
        <v>2298</v>
      </c>
      <c r="F608" s="182" t="s">
        <v>2298</v>
      </c>
      <c r="G608" s="182" t="s">
        <v>417</v>
      </c>
      <c r="H608" s="181" t="s">
        <v>2120</v>
      </c>
      <c r="I608" s="181" t="s">
        <v>2075</v>
      </c>
      <c r="J608" s="182" t="s">
        <v>2071</v>
      </c>
      <c r="K608" s="183" t="str">
        <f t="shared" si="16"/>
        <v xml:space="preserve">G-Impuestos     - Propiedad Raiz   </v>
      </c>
      <c r="L608" s="181">
        <v>6204080103</v>
      </c>
      <c r="N608" s="183" t="str">
        <f t="shared" si="17"/>
        <v xml:space="preserve">Propiedad Raiz      </v>
      </c>
    </row>
    <row r="609" spans="1:14">
      <c r="A609" s="181">
        <v>6204080104</v>
      </c>
      <c r="B609" s="181" t="s">
        <v>2635</v>
      </c>
      <c r="C609" s="182" t="s">
        <v>2068</v>
      </c>
      <c r="D609" s="182" t="s">
        <v>368</v>
      </c>
      <c r="E609" s="182" t="s">
        <v>2298</v>
      </c>
      <c r="F609" s="182" t="s">
        <v>2298</v>
      </c>
      <c r="G609" s="182" t="s">
        <v>417</v>
      </c>
      <c r="H609" s="181" t="s">
        <v>2120</v>
      </c>
      <c r="I609" s="181" t="s">
        <v>2075</v>
      </c>
      <c r="J609" s="182" t="s">
        <v>2071</v>
      </c>
      <c r="K609" s="183" t="str">
        <f t="shared" si="16"/>
        <v xml:space="preserve">G-Impuestos     - Valorizacion   </v>
      </c>
      <c r="L609" s="181">
        <v>6204080104</v>
      </c>
      <c r="N609" s="183" t="str">
        <f t="shared" si="17"/>
        <v xml:space="preserve">Valorizacion      </v>
      </c>
    </row>
    <row r="610" spans="1:14">
      <c r="A610" s="181">
        <v>6204080105</v>
      </c>
      <c r="B610" s="181" t="s">
        <v>2636</v>
      </c>
      <c r="C610" s="182" t="s">
        <v>2068</v>
      </c>
      <c r="D610" s="182" t="s">
        <v>368</v>
      </c>
      <c r="E610" s="182" t="s">
        <v>2298</v>
      </c>
      <c r="F610" s="182" t="s">
        <v>2298</v>
      </c>
      <c r="G610" s="182" t="s">
        <v>417</v>
      </c>
      <c r="H610" s="181" t="s">
        <v>2120</v>
      </c>
      <c r="I610" s="181" t="s">
        <v>2075</v>
      </c>
      <c r="J610" s="182" t="s">
        <v>2071</v>
      </c>
      <c r="K610" s="183" t="str">
        <f t="shared" si="16"/>
        <v xml:space="preserve">G-Impuestos     - Vehiculos   </v>
      </c>
      <c r="L610" s="181">
        <v>6204080105</v>
      </c>
      <c r="N610" s="183" t="str">
        <f t="shared" si="17"/>
        <v xml:space="preserve">Vehiculos      </v>
      </c>
    </row>
    <row r="611" spans="1:14">
      <c r="A611" s="181">
        <v>6204080106</v>
      </c>
      <c r="B611" s="181" t="s">
        <v>2637</v>
      </c>
      <c r="C611" s="182" t="s">
        <v>2068</v>
      </c>
      <c r="D611" s="182" t="s">
        <v>368</v>
      </c>
      <c r="E611" s="182" t="s">
        <v>2298</v>
      </c>
      <c r="F611" s="182" t="s">
        <v>2298</v>
      </c>
      <c r="G611" s="182" t="s">
        <v>417</v>
      </c>
      <c r="H611" s="181" t="s">
        <v>2120</v>
      </c>
      <c r="I611" s="181" t="s">
        <v>2075</v>
      </c>
      <c r="J611" s="182" t="s">
        <v>2071</v>
      </c>
      <c r="K611" s="183" t="str">
        <f t="shared" si="16"/>
        <v xml:space="preserve">G-Impuestos     - Estampillas Pro Hospital Universitario   </v>
      </c>
      <c r="L611" s="181">
        <v>6204080106</v>
      </c>
      <c r="N611" s="183" t="str">
        <f t="shared" si="17"/>
        <v xml:space="preserve">Estampillas Pro Hospital Universitario      </v>
      </c>
    </row>
    <row r="612" spans="1:14">
      <c r="A612" s="181">
        <v>6204080107</v>
      </c>
      <c r="B612" s="181" t="s">
        <v>2638</v>
      </c>
      <c r="C612" s="182" t="s">
        <v>2068</v>
      </c>
      <c r="D612" s="182" t="s">
        <v>368</v>
      </c>
      <c r="E612" s="182" t="s">
        <v>2298</v>
      </c>
      <c r="F612" s="182" t="s">
        <v>2298</v>
      </c>
      <c r="G612" s="182" t="s">
        <v>417</v>
      </c>
      <c r="H612" s="181" t="s">
        <v>2120</v>
      </c>
      <c r="I612" s="181" t="s">
        <v>2075</v>
      </c>
      <c r="J612" s="182" t="s">
        <v>2071</v>
      </c>
      <c r="K612" s="183" t="str">
        <f t="shared" si="16"/>
        <v xml:space="preserve">G-Impuestos     - Estampillas Pro-Dot y Des Tercera Edad   </v>
      </c>
      <c r="L612" s="181">
        <v>6204080107</v>
      </c>
      <c r="N612" s="183" t="str">
        <f t="shared" si="17"/>
        <v xml:space="preserve">Estampillas Pro-Dot y Des Tercera Edad      </v>
      </c>
    </row>
    <row r="613" spans="1:14">
      <c r="A613" s="181">
        <v>6204080108</v>
      </c>
      <c r="B613" s="181" t="s">
        <v>2639</v>
      </c>
      <c r="C613" s="182" t="s">
        <v>2068</v>
      </c>
      <c r="D613" s="182" t="s">
        <v>368</v>
      </c>
      <c r="E613" s="182" t="s">
        <v>2298</v>
      </c>
      <c r="F613" s="182" t="s">
        <v>2298</v>
      </c>
      <c r="G613" s="182" t="s">
        <v>417</v>
      </c>
      <c r="H613" s="181" t="s">
        <v>2120</v>
      </c>
      <c r="I613" s="181" t="s">
        <v>2075</v>
      </c>
      <c r="J613" s="182" t="s">
        <v>2071</v>
      </c>
      <c r="K613" s="183" t="str">
        <f t="shared" si="16"/>
        <v xml:space="preserve">G-Impuestos     - Estampillas Procultura   </v>
      </c>
      <c r="L613" s="181">
        <v>6204080108</v>
      </c>
      <c r="N613" s="183" t="str">
        <f t="shared" si="17"/>
        <v xml:space="preserve">Estampillas Procultura      </v>
      </c>
    </row>
    <row r="614" spans="1:14">
      <c r="A614" s="181">
        <v>6204020701</v>
      </c>
      <c r="B614" s="181" t="s">
        <v>2613</v>
      </c>
      <c r="C614" s="182" t="s">
        <v>2068</v>
      </c>
      <c r="D614" s="182" t="s">
        <v>368</v>
      </c>
      <c r="E614" s="182" t="s">
        <v>2298</v>
      </c>
      <c r="F614" s="182" t="s">
        <v>2298</v>
      </c>
      <c r="G614" s="182" t="s">
        <v>417</v>
      </c>
      <c r="H614" s="181" t="s">
        <v>2129</v>
      </c>
      <c r="I614" s="181" t="s">
        <v>2075</v>
      </c>
      <c r="J614" s="182" t="s">
        <v>2071</v>
      </c>
      <c r="K614" s="183" t="str">
        <f t="shared" si="16"/>
        <v xml:space="preserve">G-Mantenimientos     - De Terrenos   </v>
      </c>
      <c r="L614" s="181">
        <v>6204020701</v>
      </c>
      <c r="N614" s="183" t="str">
        <f t="shared" si="17"/>
        <v xml:space="preserve">De Terrenos      </v>
      </c>
    </row>
    <row r="615" spans="1:14">
      <c r="A615" s="181">
        <v>6204020702</v>
      </c>
      <c r="B615" s="181" t="s">
        <v>2614</v>
      </c>
      <c r="C615" s="182" t="s">
        <v>2068</v>
      </c>
      <c r="D615" s="182" t="s">
        <v>368</v>
      </c>
      <c r="E615" s="182" t="s">
        <v>2298</v>
      </c>
      <c r="F615" s="182" t="s">
        <v>2298</v>
      </c>
      <c r="G615" s="182" t="s">
        <v>417</v>
      </c>
      <c r="H615" s="181" t="s">
        <v>2129</v>
      </c>
      <c r="I615" s="181" t="s">
        <v>2075</v>
      </c>
      <c r="J615" s="182" t="s">
        <v>2071</v>
      </c>
      <c r="K615" s="183" t="str">
        <f t="shared" si="16"/>
        <v xml:space="preserve">G-Mantenimientos     - Construcciones Y Edificaciones   </v>
      </c>
      <c r="L615" s="181">
        <v>6204020702</v>
      </c>
      <c r="N615" s="183" t="str">
        <f t="shared" si="17"/>
        <v xml:space="preserve">Construcciones Y Edificaciones      </v>
      </c>
    </row>
    <row r="616" spans="1:14">
      <c r="A616" s="181">
        <v>6204020703</v>
      </c>
      <c r="B616" s="181" t="s">
        <v>2615</v>
      </c>
      <c r="C616" s="182" t="s">
        <v>2068</v>
      </c>
      <c r="D616" s="182" t="s">
        <v>368</v>
      </c>
      <c r="E616" s="182" t="s">
        <v>2298</v>
      </c>
      <c r="F616" s="182" t="s">
        <v>2298</v>
      </c>
      <c r="G616" s="182" t="s">
        <v>417</v>
      </c>
      <c r="H616" s="181" t="s">
        <v>2129</v>
      </c>
      <c r="I616" s="181" t="s">
        <v>2075</v>
      </c>
      <c r="J616" s="182" t="s">
        <v>2071</v>
      </c>
      <c r="K616" s="183" t="str">
        <f t="shared" si="16"/>
        <v xml:space="preserve">G-Mantenimientos     - Maquinaria y Equipo   </v>
      </c>
      <c r="L616" s="181">
        <v>6204020703</v>
      </c>
      <c r="N616" s="183" t="str">
        <f t="shared" si="17"/>
        <v xml:space="preserve">Maquinaria y Equipo      </v>
      </c>
    </row>
    <row r="617" spans="1:14">
      <c r="A617" s="181">
        <v>6204020704</v>
      </c>
      <c r="B617" s="181" t="s">
        <v>2616</v>
      </c>
      <c r="C617" s="182" t="s">
        <v>2068</v>
      </c>
      <c r="D617" s="182" t="s">
        <v>368</v>
      </c>
      <c r="E617" s="182" t="s">
        <v>2298</v>
      </c>
      <c r="F617" s="182" t="s">
        <v>2298</v>
      </c>
      <c r="G617" s="182" t="s">
        <v>417</v>
      </c>
      <c r="H617" s="181" t="s">
        <v>2129</v>
      </c>
      <c r="I617" s="181" t="s">
        <v>2075</v>
      </c>
      <c r="J617" s="182" t="s">
        <v>2071</v>
      </c>
      <c r="K617" s="183" t="str">
        <f t="shared" si="16"/>
        <v xml:space="preserve">G-Mantenimientos     - Muebles y Equipo de Oficina   </v>
      </c>
      <c r="L617" s="181">
        <v>6204020704</v>
      </c>
      <c r="N617" s="183" t="str">
        <f t="shared" si="17"/>
        <v xml:space="preserve">Muebles y Equipo de Oficina      </v>
      </c>
    </row>
    <row r="618" spans="1:14">
      <c r="A618" s="181">
        <v>6204020705</v>
      </c>
      <c r="B618" s="181" t="s">
        <v>2617</v>
      </c>
      <c r="C618" s="182" t="s">
        <v>2068</v>
      </c>
      <c r="D618" s="182" t="s">
        <v>368</v>
      </c>
      <c r="E618" s="182" t="s">
        <v>2298</v>
      </c>
      <c r="F618" s="182" t="s">
        <v>2298</v>
      </c>
      <c r="G618" s="182" t="s">
        <v>417</v>
      </c>
      <c r="H618" s="181" t="s">
        <v>2129</v>
      </c>
      <c r="I618" s="181" t="s">
        <v>2075</v>
      </c>
      <c r="J618" s="182" t="s">
        <v>2071</v>
      </c>
      <c r="K618" s="183" t="str">
        <f t="shared" si="16"/>
        <v xml:space="preserve">G-Mantenimientos     - Equipo de Computo   </v>
      </c>
      <c r="L618" s="181">
        <v>6204020705</v>
      </c>
      <c r="N618" s="183" t="str">
        <f t="shared" si="17"/>
        <v xml:space="preserve">Equipo de Computo      </v>
      </c>
    </row>
    <row r="619" spans="1:14">
      <c r="A619" s="181">
        <v>6204020706</v>
      </c>
      <c r="B619" s="181" t="s">
        <v>2618</v>
      </c>
      <c r="C619" s="182" t="s">
        <v>2068</v>
      </c>
      <c r="D619" s="182" t="s">
        <v>368</v>
      </c>
      <c r="E619" s="182" t="s">
        <v>2298</v>
      </c>
      <c r="F619" s="182" t="s">
        <v>2298</v>
      </c>
      <c r="G619" s="182" t="s">
        <v>417</v>
      </c>
      <c r="H619" s="181" t="s">
        <v>2129</v>
      </c>
      <c r="I619" s="181" t="s">
        <v>2075</v>
      </c>
      <c r="J619" s="182" t="s">
        <v>2071</v>
      </c>
      <c r="K619" s="183" t="str">
        <f t="shared" si="16"/>
        <v xml:space="preserve">G-Mantenimientos     - Telecomunicaciones Y Radio   </v>
      </c>
      <c r="L619" s="181">
        <v>6204020706</v>
      </c>
      <c r="N619" s="183" t="str">
        <f t="shared" si="17"/>
        <v xml:space="preserve">Telecomunicaciones Y Radio      </v>
      </c>
    </row>
    <row r="620" spans="1:14">
      <c r="A620" s="181">
        <v>6204020707</v>
      </c>
      <c r="B620" s="181" t="s">
        <v>2619</v>
      </c>
      <c r="C620" s="182" t="s">
        <v>2068</v>
      </c>
      <c r="D620" s="182" t="s">
        <v>368</v>
      </c>
      <c r="E620" s="182" t="s">
        <v>2298</v>
      </c>
      <c r="F620" s="182" t="s">
        <v>2298</v>
      </c>
      <c r="G620" s="182" t="s">
        <v>417</v>
      </c>
      <c r="H620" s="181" t="s">
        <v>2129</v>
      </c>
      <c r="I620" s="181" t="s">
        <v>2075</v>
      </c>
      <c r="J620" s="182" t="s">
        <v>2071</v>
      </c>
      <c r="K620" s="183" t="str">
        <f t="shared" si="16"/>
        <v xml:space="preserve">G-Mantenimientos     - Equipo Medico y de Laboratorio   </v>
      </c>
      <c r="L620" s="181">
        <v>6204020707</v>
      </c>
      <c r="N620" s="183" t="str">
        <f t="shared" si="17"/>
        <v xml:space="preserve">Equipo Medico y de Laboratorio      </v>
      </c>
    </row>
    <row r="621" spans="1:14">
      <c r="A621" s="181">
        <v>6204020708</v>
      </c>
      <c r="B621" s="181" t="s">
        <v>2620</v>
      </c>
      <c r="C621" s="182" t="s">
        <v>2068</v>
      </c>
      <c r="D621" s="182" t="s">
        <v>368</v>
      </c>
      <c r="E621" s="182" t="s">
        <v>2298</v>
      </c>
      <c r="F621" s="182" t="s">
        <v>2298</v>
      </c>
      <c r="G621" s="182" t="s">
        <v>417</v>
      </c>
      <c r="H621" s="181" t="s">
        <v>2129</v>
      </c>
      <c r="I621" s="181" t="s">
        <v>2075</v>
      </c>
      <c r="J621" s="182" t="s">
        <v>2071</v>
      </c>
      <c r="K621" s="183" t="str">
        <f t="shared" si="16"/>
        <v xml:space="preserve">G-Mantenimientos     - Flota y Equipo de Transporte   </v>
      </c>
      <c r="L621" s="181">
        <v>6204020708</v>
      </c>
      <c r="N621" s="183" t="str">
        <f t="shared" si="17"/>
        <v xml:space="preserve">Flota y Equipo de Transporte      </v>
      </c>
    </row>
    <row r="622" spans="1:14">
      <c r="A622" s="181">
        <v>6204020709</v>
      </c>
      <c r="B622" s="181" t="s">
        <v>2621</v>
      </c>
      <c r="C622" s="182" t="s">
        <v>2068</v>
      </c>
      <c r="D622" s="182" t="s">
        <v>368</v>
      </c>
      <c r="E622" s="182" t="s">
        <v>2298</v>
      </c>
      <c r="F622" s="182" t="s">
        <v>2298</v>
      </c>
      <c r="G622" s="182" t="s">
        <v>417</v>
      </c>
      <c r="H622" s="181" t="s">
        <v>2129</v>
      </c>
      <c r="I622" s="181" t="s">
        <v>2075</v>
      </c>
      <c r="J622" s="182" t="s">
        <v>2071</v>
      </c>
      <c r="K622" s="183" t="str">
        <f t="shared" si="16"/>
        <v xml:space="preserve">G-Mantenimientos     - Acueductos Plantas y Redes   </v>
      </c>
      <c r="L622" s="181">
        <v>6204020709</v>
      </c>
      <c r="N622" s="183" t="str">
        <f t="shared" si="17"/>
        <v xml:space="preserve">Acueductos Plantas y Redes      </v>
      </c>
    </row>
    <row r="623" spans="1:14">
      <c r="A623" s="181">
        <v>6204020710</v>
      </c>
      <c r="B623" s="181" t="s">
        <v>2640</v>
      </c>
      <c r="C623" s="182" t="s">
        <v>2068</v>
      </c>
      <c r="D623" s="182" t="s">
        <v>368</v>
      </c>
      <c r="E623" s="182" t="s">
        <v>2298</v>
      </c>
      <c r="F623" s="182" t="s">
        <v>2298</v>
      </c>
      <c r="G623" s="182" t="s">
        <v>417</v>
      </c>
      <c r="H623" s="181" t="s">
        <v>2129</v>
      </c>
      <c r="I623" s="181" t="s">
        <v>2075</v>
      </c>
      <c r="J623" s="182" t="s">
        <v>2071</v>
      </c>
      <c r="K623" s="183" t="str">
        <f t="shared" si="16"/>
        <v xml:space="preserve">G-Mantenimientos     - Arreglos Ornamentales   </v>
      </c>
      <c r="L623" s="181">
        <v>6204020710</v>
      </c>
      <c r="N623" s="183" t="str">
        <f t="shared" si="17"/>
        <v xml:space="preserve">Arreglos Ornamentales      </v>
      </c>
    </row>
    <row r="624" spans="1:14">
      <c r="A624" s="181">
        <v>6204020711</v>
      </c>
      <c r="B624" s="181" t="s">
        <v>2641</v>
      </c>
      <c r="C624" s="182" t="s">
        <v>2068</v>
      </c>
      <c r="D624" s="182" t="s">
        <v>368</v>
      </c>
      <c r="E624" s="182" t="s">
        <v>2298</v>
      </c>
      <c r="F624" s="182" t="s">
        <v>2298</v>
      </c>
      <c r="G624" s="182" t="s">
        <v>417</v>
      </c>
      <c r="H624" s="181" t="s">
        <v>2129</v>
      </c>
      <c r="I624" s="181" t="s">
        <v>2075</v>
      </c>
      <c r="J624" s="182" t="s">
        <v>2071</v>
      </c>
      <c r="K624" s="183" t="str">
        <f t="shared" si="16"/>
        <v xml:space="preserve">G-Mantenimientos     - Repaciones Locativas   </v>
      </c>
      <c r="L624" s="181">
        <v>6204020711</v>
      </c>
      <c r="N624" s="183" t="str">
        <f t="shared" si="17"/>
        <v xml:space="preserve">Repaciones Locativas      </v>
      </c>
    </row>
    <row r="625" spans="1:14">
      <c r="A625" s="181">
        <v>6204020712</v>
      </c>
      <c r="B625" s="181" t="s">
        <v>2642</v>
      </c>
      <c r="C625" s="182" t="s">
        <v>2068</v>
      </c>
      <c r="D625" s="182" t="s">
        <v>368</v>
      </c>
      <c r="E625" s="182" t="s">
        <v>2298</v>
      </c>
      <c r="F625" s="182" t="s">
        <v>2298</v>
      </c>
      <c r="G625" s="182" t="s">
        <v>417</v>
      </c>
      <c r="H625" s="181" t="s">
        <v>2129</v>
      </c>
      <c r="I625" s="181" t="s">
        <v>2075</v>
      </c>
      <c r="J625" s="182" t="s">
        <v>2071</v>
      </c>
      <c r="K625" s="183" t="str">
        <f t="shared" si="16"/>
        <v xml:space="preserve">G-Mantenimientos     - Otros Mantenimientos y Reparaciones   </v>
      </c>
      <c r="L625" s="181">
        <v>6204020712</v>
      </c>
      <c r="N625" s="183" t="str">
        <f t="shared" si="17"/>
        <v xml:space="preserve">Otros Mantenimientos y Reparaciones      </v>
      </c>
    </row>
    <row r="626" spans="1:14">
      <c r="A626" s="181">
        <v>6204021501</v>
      </c>
      <c r="B626" s="181" t="s">
        <v>2643</v>
      </c>
      <c r="C626" s="182" t="s">
        <v>2068</v>
      </c>
      <c r="D626" s="182" t="s">
        <v>368</v>
      </c>
      <c r="E626" s="182" t="s">
        <v>2298</v>
      </c>
      <c r="F626" s="182" t="s">
        <v>2298</v>
      </c>
      <c r="G626" s="182" t="s">
        <v>417</v>
      </c>
      <c r="H626" s="181" t="s">
        <v>2138</v>
      </c>
      <c r="I626" s="181" t="s">
        <v>2075</v>
      </c>
      <c r="J626" s="182" t="s">
        <v>2071</v>
      </c>
      <c r="K626" s="183" t="str">
        <f t="shared" si="16"/>
        <v xml:space="preserve">G-Materiales y Suministros   - Elemetos de Aseo y Cafeteria   </v>
      </c>
      <c r="L626" s="181">
        <v>6204021501</v>
      </c>
      <c r="N626" s="183" t="str">
        <f t="shared" si="17"/>
        <v xml:space="preserve">Elemetos de Aseo y Cafeteria      </v>
      </c>
    </row>
    <row r="627" spans="1:14">
      <c r="A627" s="181">
        <v>6204021801</v>
      </c>
      <c r="B627" s="181" t="s">
        <v>2644</v>
      </c>
      <c r="C627" s="182" t="s">
        <v>2068</v>
      </c>
      <c r="D627" s="182" t="s">
        <v>368</v>
      </c>
      <c r="E627" s="182" t="s">
        <v>2298</v>
      </c>
      <c r="F627" s="182" t="s">
        <v>2298</v>
      </c>
      <c r="G627" s="182" t="s">
        <v>417</v>
      </c>
      <c r="H627" s="181" t="s">
        <v>2138</v>
      </c>
      <c r="I627" s="181" t="s">
        <v>2075</v>
      </c>
      <c r="J627" s="182" t="s">
        <v>2071</v>
      </c>
      <c r="K627" s="183" t="str">
        <f t="shared" si="16"/>
        <v xml:space="preserve">G-Materiales y Suministros   - Armamento De Vigilancia   </v>
      </c>
      <c r="L627" s="181">
        <v>6204021801</v>
      </c>
      <c r="N627" s="183" t="str">
        <f t="shared" si="17"/>
        <v xml:space="preserve">Armamento De Vigilancia      </v>
      </c>
    </row>
    <row r="628" spans="1:14">
      <c r="A628" s="181">
        <v>6204021802</v>
      </c>
      <c r="B628" s="181" t="s">
        <v>2645</v>
      </c>
      <c r="C628" s="182" t="s">
        <v>2068</v>
      </c>
      <c r="D628" s="182" t="s">
        <v>368</v>
      </c>
      <c r="E628" s="182" t="s">
        <v>2298</v>
      </c>
      <c r="F628" s="182" t="s">
        <v>2298</v>
      </c>
      <c r="G628" s="182" t="s">
        <v>417</v>
      </c>
      <c r="H628" s="181" t="s">
        <v>2138</v>
      </c>
      <c r="I628" s="181" t="s">
        <v>2075</v>
      </c>
      <c r="J628" s="182" t="s">
        <v>2071</v>
      </c>
      <c r="K628" s="183" t="str">
        <f t="shared" si="16"/>
        <v xml:space="preserve">G-Materiales y Suministros   - Elementos de Computador Y Telecomunicaion   </v>
      </c>
      <c r="L628" s="181">
        <v>6204021802</v>
      </c>
      <c r="N628" s="183" t="str">
        <f t="shared" si="17"/>
        <v xml:space="preserve">Elementos de Computador Y Telecomunicaion      </v>
      </c>
    </row>
    <row r="629" spans="1:14">
      <c r="A629" s="181">
        <v>6204021803</v>
      </c>
      <c r="B629" s="181" t="s">
        <v>2646</v>
      </c>
      <c r="C629" s="182" t="s">
        <v>2068</v>
      </c>
      <c r="D629" s="182" t="s">
        <v>368</v>
      </c>
      <c r="E629" s="182" t="s">
        <v>2298</v>
      </c>
      <c r="F629" s="182" t="s">
        <v>2298</v>
      </c>
      <c r="G629" s="182" t="s">
        <v>417</v>
      </c>
      <c r="H629" s="181" t="s">
        <v>2138</v>
      </c>
      <c r="I629" s="181" t="s">
        <v>2075</v>
      </c>
      <c r="J629" s="182" t="s">
        <v>2071</v>
      </c>
      <c r="K629" s="183" t="str">
        <f t="shared" si="16"/>
        <v xml:space="preserve">G-Materiales y Suministros   - Elementos de Fotografia Y Audiovisuales   </v>
      </c>
      <c r="L629" s="181">
        <v>6204021803</v>
      </c>
      <c r="N629" s="183" t="str">
        <f t="shared" si="17"/>
        <v xml:space="preserve">Elementos de Fotografia Y Audiovisuales      </v>
      </c>
    </row>
    <row r="630" spans="1:14">
      <c r="A630" s="181">
        <v>6204021804</v>
      </c>
      <c r="B630" s="181" t="s">
        <v>2647</v>
      </c>
      <c r="C630" s="182" t="s">
        <v>2068</v>
      </c>
      <c r="D630" s="182" t="s">
        <v>368</v>
      </c>
      <c r="E630" s="182" t="s">
        <v>2298</v>
      </c>
      <c r="F630" s="182" t="s">
        <v>2298</v>
      </c>
      <c r="G630" s="182" t="s">
        <v>417</v>
      </c>
      <c r="H630" s="181" t="s">
        <v>2138</v>
      </c>
      <c r="I630" s="181" t="s">
        <v>2075</v>
      </c>
      <c r="J630" s="182" t="s">
        <v>2071</v>
      </c>
      <c r="K630" s="183" t="str">
        <f t="shared" si="16"/>
        <v xml:space="preserve">G-Materiales y Suministros   - Elementos de Imprenta   </v>
      </c>
      <c r="L630" s="181">
        <v>6204021804</v>
      </c>
      <c r="N630" s="183" t="str">
        <f t="shared" si="17"/>
        <v xml:space="preserve">Elementos de Imprenta      </v>
      </c>
    </row>
    <row r="631" spans="1:14">
      <c r="A631" s="181">
        <v>6204021805</v>
      </c>
      <c r="B631" s="181" t="s">
        <v>2648</v>
      </c>
      <c r="C631" s="182" t="s">
        <v>2068</v>
      </c>
      <c r="D631" s="182" t="s">
        <v>368</v>
      </c>
      <c r="E631" s="182" t="s">
        <v>2298</v>
      </c>
      <c r="F631" s="182" t="s">
        <v>2298</v>
      </c>
      <c r="G631" s="182" t="s">
        <v>417</v>
      </c>
      <c r="H631" s="181" t="s">
        <v>2138</v>
      </c>
      <c r="I631" s="181" t="s">
        <v>2075</v>
      </c>
      <c r="J631" s="182" t="s">
        <v>2071</v>
      </c>
      <c r="K631" s="183" t="str">
        <f t="shared" si="16"/>
        <v xml:space="preserve">G-Materiales y Suministros   - Elementos Electricos Y Electronicos   </v>
      </c>
      <c r="L631" s="181">
        <v>6204021805</v>
      </c>
      <c r="N631" s="183" t="str">
        <f t="shared" si="17"/>
        <v xml:space="preserve">Elementos Electricos Y Electronicos      </v>
      </c>
    </row>
    <row r="632" spans="1:14">
      <c r="A632" s="181">
        <v>6204021806</v>
      </c>
      <c r="B632" s="181" t="s">
        <v>2649</v>
      </c>
      <c r="C632" s="182" t="s">
        <v>2068</v>
      </c>
      <c r="D632" s="182" t="s">
        <v>368</v>
      </c>
      <c r="E632" s="182" t="s">
        <v>2298</v>
      </c>
      <c r="F632" s="182" t="s">
        <v>2298</v>
      </c>
      <c r="G632" s="182" t="s">
        <v>417</v>
      </c>
      <c r="H632" s="181" t="s">
        <v>2138</v>
      </c>
      <c r="I632" s="181" t="s">
        <v>2075</v>
      </c>
      <c r="J632" s="182" t="s">
        <v>2071</v>
      </c>
      <c r="K632" s="183" t="str">
        <f t="shared" si="16"/>
        <v xml:space="preserve">G-Materiales y Suministros   - Herramientas   </v>
      </c>
      <c r="L632" s="181">
        <v>6204021806</v>
      </c>
      <c r="N632" s="183" t="str">
        <f t="shared" si="17"/>
        <v xml:space="preserve">Herramientas      </v>
      </c>
    </row>
    <row r="633" spans="1:14">
      <c r="A633" s="181">
        <v>6204021807</v>
      </c>
      <c r="B633" s="181" t="s">
        <v>2650</v>
      </c>
      <c r="C633" s="182" t="s">
        <v>2068</v>
      </c>
      <c r="D633" s="182" t="s">
        <v>368</v>
      </c>
      <c r="E633" s="182" t="s">
        <v>2298</v>
      </c>
      <c r="F633" s="182" t="s">
        <v>2298</v>
      </c>
      <c r="G633" s="182" t="s">
        <v>417</v>
      </c>
      <c r="H633" s="181" t="s">
        <v>2138</v>
      </c>
      <c r="I633" s="181" t="s">
        <v>2075</v>
      </c>
      <c r="J633" s="182" t="s">
        <v>2071</v>
      </c>
      <c r="K633" s="183" t="str">
        <f t="shared" si="16"/>
        <v xml:space="preserve">G-Materiales y Suministros   - Repuestos en General   </v>
      </c>
      <c r="L633" s="181">
        <v>6204021807</v>
      </c>
      <c r="N633" s="183" t="str">
        <f t="shared" si="17"/>
        <v xml:space="preserve">Repuestos en General      </v>
      </c>
    </row>
    <row r="634" spans="1:14">
      <c r="A634" s="181">
        <v>6204021808</v>
      </c>
      <c r="B634" s="181" t="s">
        <v>2651</v>
      </c>
      <c r="C634" s="182" t="s">
        <v>2068</v>
      </c>
      <c r="D634" s="182" t="s">
        <v>368</v>
      </c>
      <c r="E634" s="182" t="s">
        <v>2298</v>
      </c>
      <c r="F634" s="182" t="s">
        <v>2298</v>
      </c>
      <c r="G634" s="182" t="s">
        <v>417</v>
      </c>
      <c r="H634" s="181" t="s">
        <v>2138</v>
      </c>
      <c r="I634" s="181" t="s">
        <v>2075</v>
      </c>
      <c r="J634" s="182" t="s">
        <v>2071</v>
      </c>
      <c r="K634" s="183" t="str">
        <f t="shared" si="16"/>
        <v xml:space="preserve">G-Materiales y Suministros   - Elementos de Ferreteria   </v>
      </c>
      <c r="L634" s="181">
        <v>6204021808</v>
      </c>
      <c r="N634" s="183" t="str">
        <f t="shared" si="17"/>
        <v xml:space="preserve">Elementos de Ferreteria      </v>
      </c>
    </row>
    <row r="635" spans="1:14">
      <c r="A635" s="181">
        <v>6204021809</v>
      </c>
      <c r="B635" s="181" t="s">
        <v>2652</v>
      </c>
      <c r="C635" s="182" t="s">
        <v>2068</v>
      </c>
      <c r="D635" s="182" t="s">
        <v>368</v>
      </c>
      <c r="E635" s="182" t="s">
        <v>2298</v>
      </c>
      <c r="F635" s="182" t="s">
        <v>2298</v>
      </c>
      <c r="G635" s="182" t="s">
        <v>417</v>
      </c>
      <c r="H635" s="181" t="s">
        <v>2138</v>
      </c>
      <c r="I635" s="181" t="s">
        <v>2075</v>
      </c>
      <c r="J635" s="182" t="s">
        <v>2071</v>
      </c>
      <c r="K635" s="183" t="str">
        <f t="shared" si="16"/>
        <v xml:space="preserve">G-Materiales y Suministros   - Elementos de Lenceria Y Roperia   </v>
      </c>
      <c r="L635" s="181">
        <v>6204021809</v>
      </c>
      <c r="N635" s="183" t="str">
        <f t="shared" si="17"/>
        <v xml:space="preserve">Elementos de Lenceria Y Roperia      </v>
      </c>
    </row>
    <row r="636" spans="1:14">
      <c r="A636" s="181">
        <v>6204021810</v>
      </c>
      <c r="B636" s="181" t="s">
        <v>2653</v>
      </c>
      <c r="C636" s="182" t="s">
        <v>2068</v>
      </c>
      <c r="D636" s="182" t="s">
        <v>368</v>
      </c>
      <c r="E636" s="182" t="s">
        <v>2298</v>
      </c>
      <c r="F636" s="182" t="s">
        <v>2298</v>
      </c>
      <c r="G636" s="182" t="s">
        <v>417</v>
      </c>
      <c r="H636" s="181" t="s">
        <v>2138</v>
      </c>
      <c r="I636" s="181" t="s">
        <v>2075</v>
      </c>
      <c r="J636" s="182" t="s">
        <v>2071</v>
      </c>
      <c r="K636" s="183" t="str">
        <f t="shared" si="16"/>
        <v xml:space="preserve">G-Materiales y Suministros   - Banderas Y Escudos   </v>
      </c>
      <c r="L636" s="181">
        <v>6204021810</v>
      </c>
      <c r="N636" s="183" t="str">
        <f t="shared" si="17"/>
        <v xml:space="preserve">Banderas Y Escudos      </v>
      </c>
    </row>
    <row r="637" spans="1:14">
      <c r="A637" s="181">
        <v>6204021814</v>
      </c>
      <c r="B637" s="181" t="s">
        <v>2654</v>
      </c>
      <c r="C637" s="182" t="s">
        <v>2068</v>
      </c>
      <c r="D637" s="182" t="s">
        <v>368</v>
      </c>
      <c r="E637" s="182" t="s">
        <v>2298</v>
      </c>
      <c r="F637" s="182" t="s">
        <v>2298</v>
      </c>
      <c r="G637" s="182" t="s">
        <v>417</v>
      </c>
      <c r="H637" s="181" t="s">
        <v>2138</v>
      </c>
      <c r="I637" s="181" t="s">
        <v>2075</v>
      </c>
      <c r="J637" s="182" t="s">
        <v>2071</v>
      </c>
      <c r="K637" s="183" t="str">
        <f t="shared" si="16"/>
        <v xml:space="preserve">G-Materiales y Suministros   - Emvases y Empaques   </v>
      </c>
      <c r="L637" s="181">
        <v>6204021814</v>
      </c>
      <c r="N637" s="183" t="str">
        <f t="shared" si="17"/>
        <v xml:space="preserve">Emvases y Empaques      </v>
      </c>
    </row>
    <row r="638" spans="1:14">
      <c r="A638" s="181">
        <v>6204022001</v>
      </c>
      <c r="B638" s="181" t="s">
        <v>2655</v>
      </c>
      <c r="C638" s="182" t="s">
        <v>2068</v>
      </c>
      <c r="D638" s="182" t="s">
        <v>368</v>
      </c>
      <c r="E638" s="182" t="s">
        <v>2298</v>
      </c>
      <c r="F638" s="182" t="s">
        <v>2298</v>
      </c>
      <c r="G638" s="182" t="s">
        <v>417</v>
      </c>
      <c r="H638" s="181" t="s">
        <v>2138</v>
      </c>
      <c r="I638" s="181" t="s">
        <v>2075</v>
      </c>
      <c r="J638" s="182" t="s">
        <v>2071</v>
      </c>
      <c r="K638" s="183" t="str">
        <f t="shared" si="16"/>
        <v xml:space="preserve">G-Materiales y Suministros   - Utiles Papeleria y Fotocopias   </v>
      </c>
      <c r="L638" s="181">
        <v>6204022001</v>
      </c>
      <c r="N638" s="183" t="str">
        <f t="shared" si="17"/>
        <v xml:space="preserve">Utiles Papeleria y Fotocopias      </v>
      </c>
    </row>
    <row r="639" spans="1:14">
      <c r="A639" s="181">
        <v>6204022002</v>
      </c>
      <c r="B639" s="181" t="s">
        <v>2656</v>
      </c>
      <c r="C639" s="182" t="s">
        <v>2068</v>
      </c>
      <c r="D639" s="182" t="s">
        <v>368</v>
      </c>
      <c r="E639" s="182" t="s">
        <v>2298</v>
      </c>
      <c r="F639" s="182" t="s">
        <v>2298</v>
      </c>
      <c r="G639" s="182" t="s">
        <v>417</v>
      </c>
      <c r="H639" s="181" t="s">
        <v>2138</v>
      </c>
      <c r="I639" s="181" t="s">
        <v>2075</v>
      </c>
      <c r="J639" s="182" t="s">
        <v>2071</v>
      </c>
      <c r="K639" s="183" t="str">
        <f t="shared" si="16"/>
        <v xml:space="preserve">G-Materiales y Suministros   - Diplomas   </v>
      </c>
      <c r="L639" s="181">
        <v>6204022002</v>
      </c>
      <c r="N639" s="183" t="str">
        <f t="shared" si="17"/>
        <v xml:space="preserve">Diplomas      </v>
      </c>
    </row>
    <row r="640" spans="1:14">
      <c r="A640" s="181">
        <v>6204021001</v>
      </c>
      <c r="B640" s="181" t="s">
        <v>2657</v>
      </c>
      <c r="C640" s="182" t="s">
        <v>2068</v>
      </c>
      <c r="D640" s="182" t="s">
        <v>368</v>
      </c>
      <c r="E640" s="182" t="s">
        <v>2298</v>
      </c>
      <c r="F640" s="182" t="s">
        <v>2298</v>
      </c>
      <c r="G640" s="182" t="s">
        <v>417</v>
      </c>
      <c r="H640" s="181" t="s">
        <v>2155</v>
      </c>
      <c r="I640" s="181" t="s">
        <v>2075</v>
      </c>
      <c r="J640" s="182" t="s">
        <v>2071</v>
      </c>
      <c r="K640" s="183" t="str">
        <f t="shared" si="16"/>
        <v xml:space="preserve">G-Otros Gastos    - Correo Porte y Telegramas   </v>
      </c>
      <c r="L640" s="181">
        <v>6204021001</v>
      </c>
      <c r="N640" s="183" t="str">
        <f t="shared" si="17"/>
        <v xml:space="preserve">Correo Porte y Telegramas      </v>
      </c>
    </row>
    <row r="641" spans="1:14">
      <c r="A641" s="181">
        <v>6204021002</v>
      </c>
      <c r="B641" s="181" t="s">
        <v>2658</v>
      </c>
      <c r="C641" s="182" t="s">
        <v>2068</v>
      </c>
      <c r="D641" s="182" t="s">
        <v>368</v>
      </c>
      <c r="E641" s="182" t="s">
        <v>2298</v>
      </c>
      <c r="F641" s="182" t="s">
        <v>2298</v>
      </c>
      <c r="G641" s="182" t="s">
        <v>417</v>
      </c>
      <c r="H641" s="181" t="s">
        <v>2155</v>
      </c>
      <c r="I641" s="181" t="s">
        <v>2075</v>
      </c>
      <c r="J641" s="182" t="s">
        <v>2071</v>
      </c>
      <c r="K641" s="183" t="str">
        <f t="shared" si="16"/>
        <v xml:space="preserve">G-Otros Gastos    - Combustibles y lubricantes   </v>
      </c>
      <c r="L641" s="181">
        <v>6204021002</v>
      </c>
      <c r="N641" s="183" t="str">
        <f t="shared" si="17"/>
        <v xml:space="preserve">Combustibles y lubricantes      </v>
      </c>
    </row>
    <row r="642" spans="1:14">
      <c r="A642" s="181">
        <v>6204021003</v>
      </c>
      <c r="B642" s="181" t="s">
        <v>2659</v>
      </c>
      <c r="C642" s="182" t="s">
        <v>2068</v>
      </c>
      <c r="D642" s="182" t="s">
        <v>368</v>
      </c>
      <c r="E642" s="182" t="s">
        <v>2298</v>
      </c>
      <c r="F642" s="182" t="s">
        <v>2298</v>
      </c>
      <c r="G642" s="182" t="s">
        <v>417</v>
      </c>
      <c r="H642" s="181" t="s">
        <v>2155</v>
      </c>
      <c r="I642" s="181" t="s">
        <v>2075</v>
      </c>
      <c r="J642" s="182" t="s">
        <v>2071</v>
      </c>
      <c r="K642" s="183" t="str">
        <f t="shared" si="16"/>
        <v xml:space="preserve">G-Otros Gastos    - Taxis y Buses   </v>
      </c>
      <c r="L642" s="181">
        <v>6204021003</v>
      </c>
      <c r="N642" s="183" t="str">
        <f t="shared" si="17"/>
        <v xml:space="preserve">Taxis y Buses      </v>
      </c>
    </row>
    <row r="643" spans="1:14">
      <c r="A643" s="181">
        <v>6204021004</v>
      </c>
      <c r="B643" s="181" t="s">
        <v>2660</v>
      </c>
      <c r="C643" s="182" t="s">
        <v>2068</v>
      </c>
      <c r="D643" s="182" t="s">
        <v>368</v>
      </c>
      <c r="E643" s="182" t="s">
        <v>2298</v>
      </c>
      <c r="F643" s="182" t="s">
        <v>2298</v>
      </c>
      <c r="G643" s="182" t="s">
        <v>417</v>
      </c>
      <c r="H643" s="181" t="s">
        <v>2155</v>
      </c>
      <c r="I643" s="181" t="s">
        <v>2075</v>
      </c>
      <c r="J643" s="182" t="s">
        <v>2071</v>
      </c>
      <c r="K643" s="183" t="str">
        <f t="shared" si="16"/>
        <v xml:space="preserve">G-Otros Gastos    - Parqueaderos   </v>
      </c>
      <c r="L643" s="181">
        <v>6204021004</v>
      </c>
      <c r="N643" s="183" t="str">
        <f t="shared" si="17"/>
        <v xml:space="preserve">Parqueaderos      </v>
      </c>
    </row>
    <row r="644" spans="1:14">
      <c r="A644" s="181">
        <v>6204021005</v>
      </c>
      <c r="B644" s="181" t="s">
        <v>2661</v>
      </c>
      <c r="C644" s="182" t="s">
        <v>2068</v>
      </c>
      <c r="D644" s="182" t="s">
        <v>368</v>
      </c>
      <c r="E644" s="182" t="s">
        <v>2298</v>
      </c>
      <c r="F644" s="182" t="s">
        <v>2298</v>
      </c>
      <c r="G644" s="182" t="s">
        <v>417</v>
      </c>
      <c r="H644" s="181" t="s">
        <v>2155</v>
      </c>
      <c r="I644" s="181" t="s">
        <v>2075</v>
      </c>
      <c r="J644" s="182" t="s">
        <v>2071</v>
      </c>
      <c r="K644" s="183" t="str">
        <f t="shared" si="16"/>
        <v xml:space="preserve">G-Otros Gastos    - Gastos Funebres   </v>
      </c>
      <c r="L644" s="181">
        <v>6204021005</v>
      </c>
      <c r="N644" s="183" t="str">
        <f t="shared" si="17"/>
        <v xml:space="preserve">Gastos Funebres      </v>
      </c>
    </row>
    <row r="645" spans="1:14">
      <c r="A645" s="181">
        <v>6204021007</v>
      </c>
      <c r="B645" s="181" t="s">
        <v>2662</v>
      </c>
      <c r="C645" s="182" t="s">
        <v>2068</v>
      </c>
      <c r="D645" s="182" t="s">
        <v>368</v>
      </c>
      <c r="E645" s="182" t="s">
        <v>2298</v>
      </c>
      <c r="F645" s="182" t="s">
        <v>2298</v>
      </c>
      <c r="G645" s="182" t="s">
        <v>417</v>
      </c>
      <c r="H645" s="181" t="s">
        <v>2155</v>
      </c>
      <c r="I645" s="181" t="s">
        <v>2075</v>
      </c>
      <c r="J645" s="182" t="s">
        <v>2071</v>
      </c>
      <c r="K645" s="183" t="str">
        <f t="shared" si="16"/>
        <v xml:space="preserve">G-Otros Gastos    - Fondo de Sostenibilidad Icetex   </v>
      </c>
      <c r="L645" s="181">
        <v>6204021007</v>
      </c>
      <c r="N645" s="183" t="str">
        <f t="shared" si="17"/>
        <v xml:space="preserve">Fondo de Sostenibilidad Icetex      </v>
      </c>
    </row>
    <row r="646" spans="1:14">
      <c r="A646" s="181">
        <v>6204021008</v>
      </c>
      <c r="B646" s="181" t="s">
        <v>2663</v>
      </c>
      <c r="C646" s="182" t="s">
        <v>2068</v>
      </c>
      <c r="D646" s="182" t="s">
        <v>368</v>
      </c>
      <c r="E646" s="182" t="s">
        <v>2298</v>
      </c>
      <c r="F646" s="182" t="s">
        <v>2298</v>
      </c>
      <c r="G646" s="182" t="s">
        <v>417</v>
      </c>
      <c r="H646" s="181" t="s">
        <v>2155</v>
      </c>
      <c r="I646" s="181" t="s">
        <v>2075</v>
      </c>
      <c r="J646" s="182" t="s">
        <v>2071</v>
      </c>
      <c r="K646" s="183" t="str">
        <f t="shared" si="16"/>
        <v xml:space="preserve">G-Otros Gastos    - Obsequios Premios y Distinciones   </v>
      </c>
      <c r="L646" s="181">
        <v>6204021008</v>
      </c>
      <c r="N646" s="183" t="str">
        <f t="shared" si="17"/>
        <v xml:space="preserve">Obsequios Premios y Distinciones      </v>
      </c>
    </row>
    <row r="647" spans="1:14">
      <c r="A647" s="181">
        <v>6204021204</v>
      </c>
      <c r="B647" s="181" t="s">
        <v>2664</v>
      </c>
      <c r="C647" s="182" t="s">
        <v>2068</v>
      </c>
      <c r="D647" s="182" t="s">
        <v>368</v>
      </c>
      <c r="E647" s="182" t="s">
        <v>2298</v>
      </c>
      <c r="F647" s="182" t="s">
        <v>2298</v>
      </c>
      <c r="G647" s="182" t="s">
        <v>417</v>
      </c>
      <c r="H647" s="181" t="s">
        <v>2155</v>
      </c>
      <c r="I647" s="181" t="s">
        <v>2075</v>
      </c>
      <c r="J647" s="182" t="s">
        <v>2071</v>
      </c>
      <c r="K647" s="183" t="str">
        <f t="shared" si="16"/>
        <v xml:space="preserve">G-Otros Gastos    - Gastos Ceremoniales de Grado   </v>
      </c>
      <c r="L647" s="181">
        <v>6204021204</v>
      </c>
      <c r="N647" s="183" t="str">
        <f t="shared" si="17"/>
        <v xml:space="preserve">Gastos Ceremoniales de Grado      </v>
      </c>
    </row>
    <row r="648" spans="1:14">
      <c r="A648" s="181">
        <v>6204021401</v>
      </c>
      <c r="B648" s="181" t="s">
        <v>2665</v>
      </c>
      <c r="C648" s="182" t="s">
        <v>2068</v>
      </c>
      <c r="D648" s="182" t="s">
        <v>368</v>
      </c>
      <c r="E648" s="182" t="s">
        <v>2298</v>
      </c>
      <c r="F648" s="182" t="s">
        <v>2298</v>
      </c>
      <c r="G648" s="182" t="s">
        <v>417</v>
      </c>
      <c r="H648" s="181" t="s">
        <v>2155</v>
      </c>
      <c r="I648" s="181" t="s">
        <v>2075</v>
      </c>
      <c r="J648" s="182" t="s">
        <v>2071</v>
      </c>
      <c r="K648" s="183" t="str">
        <f t="shared" si="16"/>
        <v xml:space="preserve">G-Otros Gastos    - Casino Y Restaurante   </v>
      </c>
      <c r="L648" s="181">
        <v>6204021401</v>
      </c>
      <c r="N648" s="183" t="str">
        <f t="shared" si="17"/>
        <v xml:space="preserve">Casino Y Restaurante      </v>
      </c>
    </row>
    <row r="649" spans="1:14">
      <c r="A649" s="181">
        <v>6204022201</v>
      </c>
      <c r="B649" s="181" t="s">
        <v>2666</v>
      </c>
      <c r="C649" s="182" t="s">
        <v>2068</v>
      </c>
      <c r="D649" s="182" t="s">
        <v>368</v>
      </c>
      <c r="E649" s="182" t="s">
        <v>2298</v>
      </c>
      <c r="F649" s="182" t="s">
        <v>2298</v>
      </c>
      <c r="G649" s="182" t="s">
        <v>417</v>
      </c>
      <c r="H649" s="181" t="s">
        <v>2155</v>
      </c>
      <c r="I649" s="181" t="s">
        <v>2075</v>
      </c>
      <c r="J649" s="182" t="s">
        <v>2071</v>
      </c>
      <c r="K649" s="183" t="str">
        <f t="shared" ref="K649:K712" si="18">CONCATENATE(J649,H649," - ", B649)</f>
        <v xml:space="preserve">G-Otros Gastos    - Gastos Convenios   </v>
      </c>
      <c r="L649" s="181">
        <v>6204022201</v>
      </c>
      <c r="N649" s="183" t="str">
        <f t="shared" ref="N649:N712" si="19">+_xlfn.CONCAT(B649," "," "," ")</f>
        <v xml:space="preserve">Gastos Convenios      </v>
      </c>
    </row>
    <row r="650" spans="1:14">
      <c r="A650" s="181">
        <v>6204022301</v>
      </c>
      <c r="B650" s="181" t="s">
        <v>2667</v>
      </c>
      <c r="C650" s="182" t="s">
        <v>2068</v>
      </c>
      <c r="D650" s="182" t="s">
        <v>368</v>
      </c>
      <c r="E650" s="182" t="s">
        <v>2298</v>
      </c>
      <c r="F650" s="182" t="s">
        <v>2298</v>
      </c>
      <c r="G650" s="182" t="s">
        <v>417</v>
      </c>
      <c r="H650" s="181" t="s">
        <v>2155</v>
      </c>
      <c r="I650" s="181" t="s">
        <v>2075</v>
      </c>
      <c r="J650" s="182" t="s">
        <v>2071</v>
      </c>
      <c r="K650" s="183" t="str">
        <f t="shared" si="18"/>
        <v xml:space="preserve">G-Otros Gastos    - Becas Sala General   </v>
      </c>
      <c r="L650" s="181">
        <v>6204022301</v>
      </c>
      <c r="N650" s="183" t="str">
        <f t="shared" si="19"/>
        <v xml:space="preserve">Becas Sala General      </v>
      </c>
    </row>
    <row r="651" spans="1:14">
      <c r="A651" s="181">
        <v>6204022302</v>
      </c>
      <c r="B651" s="181" t="s">
        <v>2668</v>
      </c>
      <c r="C651" s="182" t="s">
        <v>2068</v>
      </c>
      <c r="D651" s="182" t="s">
        <v>368</v>
      </c>
      <c r="E651" s="182" t="s">
        <v>2298</v>
      </c>
      <c r="F651" s="182" t="s">
        <v>2298</v>
      </c>
      <c r="G651" s="182" t="s">
        <v>417</v>
      </c>
      <c r="H651" s="181" t="s">
        <v>2155</v>
      </c>
      <c r="I651" s="181" t="s">
        <v>2075</v>
      </c>
      <c r="J651" s="182" t="s">
        <v>2071</v>
      </c>
      <c r="K651" s="183" t="str">
        <f t="shared" si="18"/>
        <v xml:space="preserve">G-Otros Gastos    - Becas Consiliatura   </v>
      </c>
      <c r="L651" s="181">
        <v>6204022302</v>
      </c>
      <c r="N651" s="183" t="str">
        <f t="shared" si="19"/>
        <v xml:space="preserve">Becas Consiliatura      </v>
      </c>
    </row>
    <row r="652" spans="1:14">
      <c r="A652" s="181">
        <v>6204020303</v>
      </c>
      <c r="B652" s="181" t="s">
        <v>2669</v>
      </c>
      <c r="C652" s="182" t="s">
        <v>2068</v>
      </c>
      <c r="D652" s="182" t="s">
        <v>368</v>
      </c>
      <c r="E652" s="182" t="s">
        <v>2298</v>
      </c>
      <c r="F652" s="182" t="s">
        <v>2298</v>
      </c>
      <c r="G652" s="182" t="s">
        <v>417</v>
      </c>
      <c r="H652" s="181" t="s">
        <v>2182</v>
      </c>
      <c r="I652" s="181" t="s">
        <v>2075</v>
      </c>
      <c r="J652" s="182" t="s">
        <v>2071</v>
      </c>
      <c r="K652" s="183" t="str">
        <f t="shared" si="18"/>
        <v xml:space="preserve">G-Publicidad     - Publicidad Y Propaganda   </v>
      </c>
      <c r="L652" s="181">
        <v>6204020303</v>
      </c>
      <c r="N652" s="183" t="str">
        <f t="shared" si="19"/>
        <v xml:space="preserve">Publicidad Y Propaganda      </v>
      </c>
    </row>
    <row r="653" spans="1:14">
      <c r="A653" s="181">
        <v>6204021301</v>
      </c>
      <c r="B653" s="181" t="s">
        <v>2670</v>
      </c>
      <c r="C653" s="182" t="s">
        <v>2068</v>
      </c>
      <c r="D653" s="182" t="s">
        <v>368</v>
      </c>
      <c r="E653" s="182" t="s">
        <v>2298</v>
      </c>
      <c r="F653" s="182" t="s">
        <v>2298</v>
      </c>
      <c r="G653" s="182" t="s">
        <v>417</v>
      </c>
      <c r="H653" s="181" t="s">
        <v>2184</v>
      </c>
      <c r="I653" s="181" t="s">
        <v>2075</v>
      </c>
      <c r="J653" s="182" t="s">
        <v>2071</v>
      </c>
      <c r="K653" s="183" t="str">
        <f t="shared" si="18"/>
        <v xml:space="preserve">G-Seguridad Industrial    - Seguridad Induatrial y Señalizaciones   </v>
      </c>
      <c r="L653" s="181">
        <v>6204021301</v>
      </c>
      <c r="N653" s="183" t="str">
        <f t="shared" si="19"/>
        <v xml:space="preserve">Seguridad Induatrial y Señalizaciones      </v>
      </c>
    </row>
    <row r="654" spans="1:14">
      <c r="A654" s="181">
        <v>6204020801</v>
      </c>
      <c r="B654" s="181" t="s">
        <v>2671</v>
      </c>
      <c r="C654" s="182" t="s">
        <v>2068</v>
      </c>
      <c r="D654" s="182" t="s">
        <v>368</v>
      </c>
      <c r="E654" s="182" t="s">
        <v>2298</v>
      </c>
      <c r="F654" s="182" t="s">
        <v>2298</v>
      </c>
      <c r="G654" s="182" t="s">
        <v>417</v>
      </c>
      <c r="H654" s="181" t="s">
        <v>2186</v>
      </c>
      <c r="I654" s="181" t="s">
        <v>2075</v>
      </c>
      <c r="J654" s="182" t="s">
        <v>2071</v>
      </c>
      <c r="K654" s="183" t="str">
        <f t="shared" si="18"/>
        <v xml:space="preserve">G-Seguros     - Manejo   </v>
      </c>
      <c r="L654" s="181">
        <v>6204020801</v>
      </c>
      <c r="N654" s="183" t="str">
        <f t="shared" si="19"/>
        <v xml:space="preserve">Manejo      </v>
      </c>
    </row>
    <row r="655" spans="1:14">
      <c r="A655" s="181">
        <v>6204020802</v>
      </c>
      <c r="B655" s="181" t="s">
        <v>2672</v>
      </c>
      <c r="C655" s="182" t="s">
        <v>2068</v>
      </c>
      <c r="D655" s="182" t="s">
        <v>368</v>
      </c>
      <c r="E655" s="182" t="s">
        <v>2298</v>
      </c>
      <c r="F655" s="182" t="s">
        <v>2298</v>
      </c>
      <c r="G655" s="182" t="s">
        <v>417</v>
      </c>
      <c r="H655" s="181" t="s">
        <v>2186</v>
      </c>
      <c r="I655" s="181" t="s">
        <v>2075</v>
      </c>
      <c r="J655" s="182" t="s">
        <v>2071</v>
      </c>
      <c r="K655" s="183" t="str">
        <f t="shared" si="18"/>
        <v xml:space="preserve">G-Seguros     - Cumplimiento   </v>
      </c>
      <c r="L655" s="181">
        <v>6204020802</v>
      </c>
      <c r="N655" s="183" t="str">
        <f t="shared" si="19"/>
        <v xml:space="preserve">Cumplimiento      </v>
      </c>
    </row>
    <row r="656" spans="1:14">
      <c r="A656" s="181">
        <v>6204020803</v>
      </c>
      <c r="B656" s="181" t="s">
        <v>2673</v>
      </c>
      <c r="C656" s="182" t="s">
        <v>2068</v>
      </c>
      <c r="D656" s="182" t="s">
        <v>368</v>
      </c>
      <c r="E656" s="182" t="s">
        <v>2298</v>
      </c>
      <c r="F656" s="182" t="s">
        <v>2298</v>
      </c>
      <c r="G656" s="182" t="s">
        <v>417</v>
      </c>
      <c r="H656" s="181" t="s">
        <v>2186</v>
      </c>
      <c r="I656" s="181" t="s">
        <v>2075</v>
      </c>
      <c r="J656" s="182" t="s">
        <v>2071</v>
      </c>
      <c r="K656" s="183" t="str">
        <f t="shared" si="18"/>
        <v xml:space="preserve">G-Seguros     - Corriente Debil   </v>
      </c>
      <c r="L656" s="181">
        <v>6204020803</v>
      </c>
      <c r="N656" s="183" t="str">
        <f t="shared" si="19"/>
        <v xml:space="preserve">Corriente Debil      </v>
      </c>
    </row>
    <row r="657" spans="1:14">
      <c r="A657" s="181">
        <v>6204020804</v>
      </c>
      <c r="B657" s="181" t="s">
        <v>2674</v>
      </c>
      <c r="C657" s="182" t="s">
        <v>2068</v>
      </c>
      <c r="D657" s="182" t="s">
        <v>368</v>
      </c>
      <c r="E657" s="182" t="s">
        <v>2298</v>
      </c>
      <c r="F657" s="182" t="s">
        <v>2298</v>
      </c>
      <c r="G657" s="182" t="s">
        <v>417</v>
      </c>
      <c r="H657" s="181" t="s">
        <v>2186</v>
      </c>
      <c r="I657" s="181" t="s">
        <v>2075</v>
      </c>
      <c r="J657" s="182" t="s">
        <v>2071</v>
      </c>
      <c r="K657" s="183" t="str">
        <f t="shared" si="18"/>
        <v xml:space="preserve">G-Seguros     - Incendio   </v>
      </c>
      <c r="L657" s="181">
        <v>6204020804</v>
      </c>
      <c r="N657" s="183" t="str">
        <f t="shared" si="19"/>
        <v xml:space="preserve">Incendio      </v>
      </c>
    </row>
    <row r="658" spans="1:14">
      <c r="A658" s="181">
        <v>6204020805</v>
      </c>
      <c r="B658" s="181" t="s">
        <v>2675</v>
      </c>
      <c r="C658" s="182" t="s">
        <v>2068</v>
      </c>
      <c r="D658" s="182" t="s">
        <v>368</v>
      </c>
      <c r="E658" s="182" t="s">
        <v>2298</v>
      </c>
      <c r="F658" s="182" t="s">
        <v>2298</v>
      </c>
      <c r="G658" s="182" t="s">
        <v>417</v>
      </c>
      <c r="H658" s="181" t="s">
        <v>2186</v>
      </c>
      <c r="I658" s="181" t="s">
        <v>2075</v>
      </c>
      <c r="J658" s="182" t="s">
        <v>2071</v>
      </c>
      <c r="K658" s="183" t="str">
        <f t="shared" si="18"/>
        <v xml:space="preserve">G-Seguros     - Terremoto   </v>
      </c>
      <c r="L658" s="181">
        <v>6204020805</v>
      </c>
      <c r="N658" s="183" t="str">
        <f t="shared" si="19"/>
        <v xml:space="preserve">Terremoto      </v>
      </c>
    </row>
    <row r="659" spans="1:14">
      <c r="A659" s="181">
        <v>6204020806</v>
      </c>
      <c r="B659" s="181" t="s">
        <v>2676</v>
      </c>
      <c r="C659" s="182" t="s">
        <v>2068</v>
      </c>
      <c r="D659" s="182" t="s">
        <v>368</v>
      </c>
      <c r="E659" s="182" t="s">
        <v>2298</v>
      </c>
      <c r="F659" s="182" t="s">
        <v>2298</v>
      </c>
      <c r="G659" s="182" t="s">
        <v>417</v>
      </c>
      <c r="H659" s="181" t="s">
        <v>2186</v>
      </c>
      <c r="I659" s="181" t="s">
        <v>2075</v>
      </c>
      <c r="J659" s="182" t="s">
        <v>2071</v>
      </c>
      <c r="K659" s="183" t="str">
        <f t="shared" si="18"/>
        <v xml:space="preserve">G-Seguros     - Sustraccion y Hurto   </v>
      </c>
      <c r="L659" s="181">
        <v>6204020806</v>
      </c>
      <c r="N659" s="183" t="str">
        <f t="shared" si="19"/>
        <v xml:space="preserve">Sustraccion y Hurto      </v>
      </c>
    </row>
    <row r="660" spans="1:14">
      <c r="A660" s="181">
        <v>6204020807</v>
      </c>
      <c r="B660" s="181" t="s">
        <v>2620</v>
      </c>
      <c r="C660" s="182" t="s">
        <v>2068</v>
      </c>
      <c r="D660" s="182" t="s">
        <v>368</v>
      </c>
      <c r="E660" s="182" t="s">
        <v>2298</v>
      </c>
      <c r="F660" s="182" t="s">
        <v>2298</v>
      </c>
      <c r="G660" s="182" t="s">
        <v>417</v>
      </c>
      <c r="H660" s="181" t="s">
        <v>2186</v>
      </c>
      <c r="I660" s="181" t="s">
        <v>2075</v>
      </c>
      <c r="J660" s="182" t="s">
        <v>2071</v>
      </c>
      <c r="K660" s="183" t="str">
        <f t="shared" si="18"/>
        <v xml:space="preserve">G-Seguros     - Flota y Equipo de Transporte   </v>
      </c>
      <c r="L660" s="181">
        <v>6204020807</v>
      </c>
      <c r="N660" s="183" t="str">
        <f t="shared" si="19"/>
        <v xml:space="preserve">Flota y Equipo de Transporte      </v>
      </c>
    </row>
    <row r="661" spans="1:14">
      <c r="A661" s="181">
        <v>6204020808</v>
      </c>
      <c r="B661" s="181" t="s">
        <v>2677</v>
      </c>
      <c r="C661" s="182" t="s">
        <v>2068</v>
      </c>
      <c r="D661" s="182" t="s">
        <v>368</v>
      </c>
      <c r="E661" s="182" t="s">
        <v>2298</v>
      </c>
      <c r="F661" s="182" t="s">
        <v>2298</v>
      </c>
      <c r="G661" s="182" t="s">
        <v>417</v>
      </c>
      <c r="H661" s="181" t="s">
        <v>2186</v>
      </c>
      <c r="I661" s="181" t="s">
        <v>2075</v>
      </c>
      <c r="J661" s="182" t="s">
        <v>2071</v>
      </c>
      <c r="K661" s="183" t="str">
        <f t="shared" si="18"/>
        <v xml:space="preserve">G-Seguros     - Poliza Estudiantil   </v>
      </c>
      <c r="L661" s="181">
        <v>6204020808</v>
      </c>
      <c r="N661" s="183" t="str">
        <f t="shared" si="19"/>
        <v xml:space="preserve">Poliza Estudiantil      </v>
      </c>
    </row>
    <row r="662" spans="1:14">
      <c r="A662" s="181">
        <v>6204020809</v>
      </c>
      <c r="B662" s="181" t="s">
        <v>2678</v>
      </c>
      <c r="C662" s="182" t="s">
        <v>2068</v>
      </c>
      <c r="D662" s="182" t="s">
        <v>368</v>
      </c>
      <c r="E662" s="182" t="s">
        <v>2298</v>
      </c>
      <c r="F662" s="182" t="s">
        <v>2298</v>
      </c>
      <c r="G662" s="182" t="s">
        <v>417</v>
      </c>
      <c r="H662" s="181" t="s">
        <v>2186</v>
      </c>
      <c r="I662" s="181" t="s">
        <v>2075</v>
      </c>
      <c r="J662" s="182" t="s">
        <v>2071</v>
      </c>
      <c r="K662" s="183" t="str">
        <f t="shared" si="18"/>
        <v xml:space="preserve">G-Seguros     - Responsabilidad Civil   </v>
      </c>
      <c r="L662" s="181">
        <v>6204020809</v>
      </c>
      <c r="N662" s="183" t="str">
        <f t="shared" si="19"/>
        <v xml:space="preserve">Responsabilidad Civil      </v>
      </c>
    </row>
    <row r="663" spans="1:14">
      <c r="A663" s="181">
        <v>6204020810</v>
      </c>
      <c r="B663" s="181" t="s">
        <v>2679</v>
      </c>
      <c r="C663" s="182" t="s">
        <v>2068</v>
      </c>
      <c r="D663" s="182" t="s">
        <v>368</v>
      </c>
      <c r="E663" s="182" t="s">
        <v>2298</v>
      </c>
      <c r="F663" s="182" t="s">
        <v>2298</v>
      </c>
      <c r="G663" s="182" t="s">
        <v>417</v>
      </c>
      <c r="H663" s="181" t="s">
        <v>2186</v>
      </c>
      <c r="I663" s="181" t="s">
        <v>2075</v>
      </c>
      <c r="J663" s="182" t="s">
        <v>2071</v>
      </c>
      <c r="K663" s="183" t="str">
        <f t="shared" si="18"/>
        <v xml:space="preserve">G-Seguros     - Rotura de Maquina   </v>
      </c>
      <c r="L663" s="181">
        <v>6204020810</v>
      </c>
      <c r="N663" s="183" t="str">
        <f t="shared" si="19"/>
        <v xml:space="preserve">Rotura de Maquina      </v>
      </c>
    </row>
    <row r="664" spans="1:14">
      <c r="A664" s="181">
        <v>6204020811</v>
      </c>
      <c r="B664" s="181" t="s">
        <v>2680</v>
      </c>
      <c r="C664" s="182" t="s">
        <v>2068</v>
      </c>
      <c r="D664" s="182" t="s">
        <v>368</v>
      </c>
      <c r="E664" s="182" t="s">
        <v>2298</v>
      </c>
      <c r="F664" s="182" t="s">
        <v>2298</v>
      </c>
      <c r="G664" s="182" t="s">
        <v>417</v>
      </c>
      <c r="H664" s="181" t="s">
        <v>2186</v>
      </c>
      <c r="I664" s="181" t="s">
        <v>2075</v>
      </c>
      <c r="J664" s="182" t="s">
        <v>2071</v>
      </c>
      <c r="K664" s="183" t="str">
        <f t="shared" si="18"/>
        <v xml:space="preserve">G-Seguros     - Obligatorio de Accidente   </v>
      </c>
      <c r="L664" s="181">
        <v>6204020811</v>
      </c>
      <c r="N664" s="183" t="str">
        <f t="shared" si="19"/>
        <v xml:space="preserve">Obligatorio de Accidente      </v>
      </c>
    </row>
    <row r="665" spans="1:14">
      <c r="A665" s="181">
        <v>6204020812</v>
      </c>
      <c r="B665" s="181" t="s">
        <v>2681</v>
      </c>
      <c r="C665" s="182" t="s">
        <v>2068</v>
      </c>
      <c r="D665" s="182" t="s">
        <v>368</v>
      </c>
      <c r="E665" s="182" t="s">
        <v>2298</v>
      </c>
      <c r="F665" s="182" t="s">
        <v>2298</v>
      </c>
      <c r="G665" s="182" t="s">
        <v>417</v>
      </c>
      <c r="H665" s="181" t="s">
        <v>2186</v>
      </c>
      <c r="I665" s="181" t="s">
        <v>2075</v>
      </c>
      <c r="J665" s="182" t="s">
        <v>2071</v>
      </c>
      <c r="K665" s="183" t="str">
        <f t="shared" si="18"/>
        <v xml:space="preserve">G-Seguros     - Lucro Cesante   </v>
      </c>
      <c r="L665" s="181">
        <v>6204020812</v>
      </c>
      <c r="N665" s="183" t="str">
        <f t="shared" si="19"/>
        <v xml:space="preserve">Lucro Cesante      </v>
      </c>
    </row>
    <row r="666" spans="1:14">
      <c r="A666" s="181">
        <v>6204020813</v>
      </c>
      <c r="B666" s="181" t="s">
        <v>2682</v>
      </c>
      <c r="C666" s="182" t="s">
        <v>2068</v>
      </c>
      <c r="D666" s="182" t="s">
        <v>368</v>
      </c>
      <c r="E666" s="182" t="s">
        <v>2298</v>
      </c>
      <c r="F666" s="182" t="s">
        <v>2298</v>
      </c>
      <c r="G666" s="182" t="s">
        <v>417</v>
      </c>
      <c r="H666" s="181" t="s">
        <v>2186</v>
      </c>
      <c r="I666" s="181" t="s">
        <v>2075</v>
      </c>
      <c r="J666" s="182" t="s">
        <v>2071</v>
      </c>
      <c r="K666" s="183" t="str">
        <f t="shared" si="18"/>
        <v xml:space="preserve">G-Seguros     - Transporte de Mercancia   </v>
      </c>
      <c r="L666" s="181">
        <v>6204020813</v>
      </c>
      <c r="N666" s="183" t="str">
        <f t="shared" si="19"/>
        <v xml:space="preserve">Transporte de Mercancia      </v>
      </c>
    </row>
    <row r="667" spans="1:14">
      <c r="A667" s="181">
        <v>6204020814</v>
      </c>
      <c r="B667" s="181" t="s">
        <v>2683</v>
      </c>
      <c r="C667" s="182" t="s">
        <v>2068</v>
      </c>
      <c r="D667" s="182" t="s">
        <v>368</v>
      </c>
      <c r="E667" s="182" t="s">
        <v>2298</v>
      </c>
      <c r="F667" s="182" t="s">
        <v>2298</v>
      </c>
      <c r="G667" s="182" t="s">
        <v>417</v>
      </c>
      <c r="H667" s="181" t="s">
        <v>2186</v>
      </c>
      <c r="I667" s="181" t="s">
        <v>2075</v>
      </c>
      <c r="J667" s="182" t="s">
        <v>2071</v>
      </c>
      <c r="K667" s="183" t="str">
        <f t="shared" si="18"/>
        <v xml:space="preserve">G-Seguros     - Otros Seguros   </v>
      </c>
      <c r="L667" s="181">
        <v>6204020814</v>
      </c>
      <c r="N667" s="183" t="str">
        <f t="shared" si="19"/>
        <v xml:space="preserve">Otros Seguros      </v>
      </c>
    </row>
    <row r="668" spans="1:14">
      <c r="A668" s="181">
        <v>6204020815</v>
      </c>
      <c r="B668" s="181" t="s">
        <v>2684</v>
      </c>
      <c r="C668" s="182" t="s">
        <v>2068</v>
      </c>
      <c r="D668" s="182" t="s">
        <v>368</v>
      </c>
      <c r="E668" s="182" t="s">
        <v>2298</v>
      </c>
      <c r="F668" s="182" t="s">
        <v>2298</v>
      </c>
      <c r="G668" s="182" t="s">
        <v>417</v>
      </c>
      <c r="H668" s="181" t="s">
        <v>2186</v>
      </c>
      <c r="I668" s="181" t="s">
        <v>2075</v>
      </c>
      <c r="J668" s="182" t="s">
        <v>2071</v>
      </c>
      <c r="K668" s="183" t="str">
        <f t="shared" si="18"/>
        <v xml:space="preserve">G-Seguros     - ACTIVOS MENORES (2) S.M.M.L.V   </v>
      </c>
      <c r="L668" s="181">
        <v>6204020815</v>
      </c>
      <c r="N668" s="183" t="str">
        <f t="shared" si="19"/>
        <v xml:space="preserve">ACTIVOS MENORES (2) S.M.M.L.V      </v>
      </c>
    </row>
    <row r="669" spans="1:14">
      <c r="A669" s="181">
        <v>6204020401</v>
      </c>
      <c r="B669" s="181" t="s">
        <v>2685</v>
      </c>
      <c r="C669" s="182" t="s">
        <v>2068</v>
      </c>
      <c r="D669" s="182" t="s">
        <v>368</v>
      </c>
      <c r="E669" s="182" t="s">
        <v>2298</v>
      </c>
      <c r="F669" s="182" t="s">
        <v>2298</v>
      </c>
      <c r="G669" s="182" t="s">
        <v>417</v>
      </c>
      <c r="H669" s="181" t="s">
        <v>2201</v>
      </c>
      <c r="I669" s="181" t="s">
        <v>2075</v>
      </c>
      <c r="J669" s="182" t="s">
        <v>2071</v>
      </c>
      <c r="K669" s="183" t="str">
        <f t="shared" si="18"/>
        <v xml:space="preserve">G-Servicios Públicos    - Aseo   </v>
      </c>
      <c r="L669" s="181">
        <v>6204020401</v>
      </c>
      <c r="N669" s="183" t="str">
        <f t="shared" si="19"/>
        <v xml:space="preserve">Aseo      </v>
      </c>
    </row>
    <row r="670" spans="1:14">
      <c r="A670" s="181">
        <v>6204020402</v>
      </c>
      <c r="B670" s="181" t="s">
        <v>2686</v>
      </c>
      <c r="C670" s="182" t="s">
        <v>2068</v>
      </c>
      <c r="D670" s="182" t="s">
        <v>368</v>
      </c>
      <c r="E670" s="182" t="s">
        <v>2298</v>
      </c>
      <c r="F670" s="182" t="s">
        <v>2298</v>
      </c>
      <c r="G670" s="182" t="s">
        <v>417</v>
      </c>
      <c r="H670" s="181" t="s">
        <v>2201</v>
      </c>
      <c r="I670" s="181" t="s">
        <v>2075</v>
      </c>
      <c r="J670" s="182" t="s">
        <v>2071</v>
      </c>
      <c r="K670" s="183" t="str">
        <f t="shared" si="18"/>
        <v xml:space="preserve">G-Servicios Públicos    - Acueducto Y Alcantarillado   </v>
      </c>
      <c r="L670" s="181">
        <v>6204020402</v>
      </c>
      <c r="N670" s="183" t="str">
        <f t="shared" si="19"/>
        <v xml:space="preserve">Acueducto Y Alcantarillado      </v>
      </c>
    </row>
    <row r="671" spans="1:14">
      <c r="A671" s="181">
        <v>6204020403</v>
      </c>
      <c r="B671" s="181" t="s">
        <v>2687</v>
      </c>
      <c r="C671" s="182" t="s">
        <v>2068</v>
      </c>
      <c r="D671" s="182" t="s">
        <v>368</v>
      </c>
      <c r="E671" s="182" t="s">
        <v>2298</v>
      </c>
      <c r="F671" s="182" t="s">
        <v>2298</v>
      </c>
      <c r="G671" s="182" t="s">
        <v>417</v>
      </c>
      <c r="H671" s="181" t="s">
        <v>2201</v>
      </c>
      <c r="I671" s="181" t="s">
        <v>2075</v>
      </c>
      <c r="J671" s="182" t="s">
        <v>2071</v>
      </c>
      <c r="K671" s="183" t="str">
        <f t="shared" si="18"/>
        <v xml:space="preserve">G-Servicios Públicos    - Energia Electrica   </v>
      </c>
      <c r="L671" s="181">
        <v>6204020403</v>
      </c>
      <c r="N671" s="183" t="str">
        <f t="shared" si="19"/>
        <v xml:space="preserve">Energia Electrica      </v>
      </c>
    </row>
    <row r="672" spans="1:14">
      <c r="A672" s="181">
        <v>6204020404</v>
      </c>
      <c r="B672" s="181" t="s">
        <v>2688</v>
      </c>
      <c r="C672" s="182" t="s">
        <v>2068</v>
      </c>
      <c r="D672" s="182" t="s">
        <v>368</v>
      </c>
      <c r="E672" s="182" t="s">
        <v>2298</v>
      </c>
      <c r="F672" s="182" t="s">
        <v>2298</v>
      </c>
      <c r="G672" s="182" t="s">
        <v>417</v>
      </c>
      <c r="H672" s="181" t="s">
        <v>2201</v>
      </c>
      <c r="I672" s="181" t="s">
        <v>2075</v>
      </c>
      <c r="J672" s="182" t="s">
        <v>2071</v>
      </c>
      <c r="K672" s="183" t="str">
        <f t="shared" si="18"/>
        <v xml:space="preserve">G-Servicios Públicos    - Telefono   </v>
      </c>
      <c r="L672" s="181">
        <v>6204020404</v>
      </c>
      <c r="N672" s="183" t="str">
        <f t="shared" si="19"/>
        <v xml:space="preserve">Telefono      </v>
      </c>
    </row>
    <row r="673" spans="1:14">
      <c r="A673" s="181">
        <v>6204020405</v>
      </c>
      <c r="B673" s="181" t="s">
        <v>2689</v>
      </c>
      <c r="C673" s="182" t="s">
        <v>2068</v>
      </c>
      <c r="D673" s="182" t="s">
        <v>368</v>
      </c>
      <c r="E673" s="182" t="s">
        <v>2298</v>
      </c>
      <c r="F673" s="182" t="s">
        <v>2298</v>
      </c>
      <c r="G673" s="182" t="s">
        <v>417</v>
      </c>
      <c r="H673" s="181" t="s">
        <v>2201</v>
      </c>
      <c r="I673" s="181" t="s">
        <v>2075</v>
      </c>
      <c r="J673" s="182" t="s">
        <v>2071</v>
      </c>
      <c r="K673" s="183" t="str">
        <f t="shared" si="18"/>
        <v xml:space="preserve">G-Servicios Públicos    - Telefono Celular   </v>
      </c>
      <c r="L673" s="181">
        <v>6204020405</v>
      </c>
      <c r="N673" s="183" t="str">
        <f t="shared" si="19"/>
        <v xml:space="preserve">Telefono Celular      </v>
      </c>
    </row>
    <row r="674" spans="1:14">
      <c r="A674" s="181">
        <v>6204020406</v>
      </c>
      <c r="B674" s="181" t="s">
        <v>2690</v>
      </c>
      <c r="C674" s="182" t="s">
        <v>2068</v>
      </c>
      <c r="D674" s="182" t="s">
        <v>368</v>
      </c>
      <c r="E674" s="182" t="s">
        <v>2298</v>
      </c>
      <c r="F674" s="182" t="s">
        <v>2298</v>
      </c>
      <c r="G674" s="182" t="s">
        <v>417</v>
      </c>
      <c r="H674" s="181" t="s">
        <v>2201</v>
      </c>
      <c r="I674" s="181" t="s">
        <v>2075</v>
      </c>
      <c r="J674" s="182" t="s">
        <v>2071</v>
      </c>
      <c r="K674" s="183" t="str">
        <f t="shared" si="18"/>
        <v xml:space="preserve">G-Servicios Públicos    - Internet   </v>
      </c>
      <c r="L674" s="181">
        <v>6204020406</v>
      </c>
      <c r="N674" s="183" t="str">
        <f t="shared" si="19"/>
        <v xml:space="preserve">Internet      </v>
      </c>
    </row>
    <row r="675" spans="1:14">
      <c r="A675" s="181">
        <v>6204020407</v>
      </c>
      <c r="B675" s="181" t="s">
        <v>2691</v>
      </c>
      <c r="C675" s="182" t="s">
        <v>2068</v>
      </c>
      <c r="D675" s="182" t="s">
        <v>368</v>
      </c>
      <c r="E675" s="182" t="s">
        <v>2298</v>
      </c>
      <c r="F675" s="182" t="s">
        <v>2298</v>
      </c>
      <c r="G675" s="182" t="s">
        <v>417</v>
      </c>
      <c r="H675" s="181" t="s">
        <v>2201</v>
      </c>
      <c r="I675" s="181" t="s">
        <v>2075</v>
      </c>
      <c r="J675" s="182" t="s">
        <v>2071</v>
      </c>
      <c r="K675" s="183" t="str">
        <f t="shared" si="18"/>
        <v xml:space="preserve">G-Servicios Públicos    - Gas   </v>
      </c>
      <c r="L675" s="181">
        <v>6204020407</v>
      </c>
      <c r="N675" s="183" t="str">
        <f t="shared" si="19"/>
        <v xml:space="preserve">Gas      </v>
      </c>
    </row>
    <row r="676" spans="1:14">
      <c r="A676" s="181">
        <v>6204020408</v>
      </c>
      <c r="B676" s="181" t="s">
        <v>2692</v>
      </c>
      <c r="C676" s="182" t="s">
        <v>2068</v>
      </c>
      <c r="D676" s="182" t="s">
        <v>368</v>
      </c>
      <c r="E676" s="182" t="s">
        <v>2298</v>
      </c>
      <c r="F676" s="182" t="s">
        <v>2298</v>
      </c>
      <c r="G676" s="182" t="s">
        <v>417</v>
      </c>
      <c r="H676" s="181" t="s">
        <v>2201</v>
      </c>
      <c r="I676" s="181" t="s">
        <v>2075</v>
      </c>
      <c r="J676" s="182" t="s">
        <v>2071</v>
      </c>
      <c r="K676" s="183" t="str">
        <f t="shared" si="18"/>
        <v xml:space="preserve">G-Servicios Públicos    - Tv Satelital   </v>
      </c>
      <c r="L676" s="181">
        <v>6204020408</v>
      </c>
      <c r="N676" s="183" t="str">
        <f t="shared" si="19"/>
        <v xml:space="preserve">Tv Satelital      </v>
      </c>
    </row>
    <row r="677" spans="1:14">
      <c r="A677" s="181">
        <v>6204020301</v>
      </c>
      <c r="B677" s="181" t="s">
        <v>2693</v>
      </c>
      <c r="C677" s="182" t="s">
        <v>2068</v>
      </c>
      <c r="D677" s="182" t="s">
        <v>368</v>
      </c>
      <c r="E677" s="182" t="s">
        <v>2298</v>
      </c>
      <c r="F677" s="182" t="s">
        <v>2298</v>
      </c>
      <c r="G677" s="182" t="s">
        <v>417</v>
      </c>
      <c r="H677" s="181" t="s">
        <v>2210</v>
      </c>
      <c r="I677" s="181" t="s">
        <v>2075</v>
      </c>
      <c r="J677" s="182" t="s">
        <v>2071</v>
      </c>
      <c r="K677" s="183" t="str">
        <f t="shared" si="18"/>
        <v xml:space="preserve">G-Servicios Técnicos    - Asistencia Tenica   </v>
      </c>
      <c r="L677" s="181">
        <v>6204020301</v>
      </c>
      <c r="N677" s="183" t="str">
        <f t="shared" si="19"/>
        <v xml:space="preserve">Asistencia Tenica      </v>
      </c>
    </row>
    <row r="678" spans="1:14">
      <c r="A678" s="181">
        <v>6204020304</v>
      </c>
      <c r="B678" s="181" t="s">
        <v>2694</v>
      </c>
      <c r="C678" s="182" t="s">
        <v>2068</v>
      </c>
      <c r="D678" s="182" t="s">
        <v>368</v>
      </c>
      <c r="E678" s="182" t="s">
        <v>2298</v>
      </c>
      <c r="F678" s="182" t="s">
        <v>2298</v>
      </c>
      <c r="G678" s="182" t="s">
        <v>417</v>
      </c>
      <c r="H678" s="181" t="s">
        <v>2210</v>
      </c>
      <c r="I678" s="181" t="s">
        <v>2075</v>
      </c>
      <c r="J678" s="182" t="s">
        <v>2071</v>
      </c>
      <c r="K678" s="183" t="str">
        <f t="shared" si="18"/>
        <v xml:space="preserve">G-Servicios Técnicos    - Transporte Fletes Y Acarreos   </v>
      </c>
      <c r="L678" s="181">
        <v>6204020304</v>
      </c>
      <c r="N678" s="183" t="str">
        <f t="shared" si="19"/>
        <v xml:space="preserve">Transporte Fletes Y Acarreos      </v>
      </c>
    </row>
    <row r="679" spans="1:14">
      <c r="A679" s="181">
        <v>6204020305</v>
      </c>
      <c r="B679" s="181" t="s">
        <v>2695</v>
      </c>
      <c r="C679" s="182" t="s">
        <v>2068</v>
      </c>
      <c r="D679" s="182" t="s">
        <v>368</v>
      </c>
      <c r="E679" s="182" t="s">
        <v>2298</v>
      </c>
      <c r="F679" s="182" t="s">
        <v>2298</v>
      </c>
      <c r="G679" s="182" t="s">
        <v>417</v>
      </c>
      <c r="H679" s="181" t="s">
        <v>2210</v>
      </c>
      <c r="I679" s="181" t="s">
        <v>2075</v>
      </c>
      <c r="J679" s="182" t="s">
        <v>2071</v>
      </c>
      <c r="K679" s="183" t="str">
        <f t="shared" si="18"/>
        <v xml:space="preserve">G-Servicios Técnicos    - Encuadernacion Y Empaste   </v>
      </c>
      <c r="L679" s="181">
        <v>6204020305</v>
      </c>
      <c r="N679" s="183" t="str">
        <f t="shared" si="19"/>
        <v xml:space="preserve">Encuadernacion Y Empaste      </v>
      </c>
    </row>
    <row r="680" spans="1:14">
      <c r="A680" s="181">
        <v>6204020306</v>
      </c>
      <c r="B680" s="181" t="s">
        <v>2696</v>
      </c>
      <c r="C680" s="182" t="s">
        <v>2068</v>
      </c>
      <c r="D680" s="182" t="s">
        <v>368</v>
      </c>
      <c r="E680" s="182" t="s">
        <v>2298</v>
      </c>
      <c r="F680" s="182" t="s">
        <v>2298</v>
      </c>
      <c r="G680" s="182" t="s">
        <v>417</v>
      </c>
      <c r="H680" s="181" t="s">
        <v>2210</v>
      </c>
      <c r="I680" s="181" t="s">
        <v>2075</v>
      </c>
      <c r="J680" s="182" t="s">
        <v>2071</v>
      </c>
      <c r="K680" s="183" t="str">
        <f t="shared" si="18"/>
        <v xml:space="preserve">G-Servicios Técnicos    - Inhumacion de Cadaveres   </v>
      </c>
      <c r="L680" s="181">
        <v>6204020306</v>
      </c>
      <c r="N680" s="183" t="str">
        <f t="shared" si="19"/>
        <v xml:space="preserve">Inhumacion de Cadaveres      </v>
      </c>
    </row>
    <row r="681" spans="1:14">
      <c r="A681" s="181">
        <v>6204020307</v>
      </c>
      <c r="B681" s="181" t="s">
        <v>2697</v>
      </c>
      <c r="C681" s="182" t="s">
        <v>2068</v>
      </c>
      <c r="D681" s="182" t="s">
        <v>368</v>
      </c>
      <c r="E681" s="182" t="s">
        <v>2298</v>
      </c>
      <c r="F681" s="182" t="s">
        <v>2298</v>
      </c>
      <c r="G681" s="182" t="s">
        <v>417</v>
      </c>
      <c r="H681" s="181" t="s">
        <v>2210</v>
      </c>
      <c r="I681" s="181" t="s">
        <v>2075</v>
      </c>
      <c r="J681" s="182" t="s">
        <v>2071</v>
      </c>
      <c r="K681" s="183" t="str">
        <f t="shared" si="18"/>
        <v xml:space="preserve">G-Servicios Técnicos    - Grabacion y Produccion   </v>
      </c>
      <c r="L681" s="181">
        <v>6204020307</v>
      </c>
      <c r="N681" s="183" t="str">
        <f t="shared" si="19"/>
        <v xml:space="preserve">Grabacion y Produccion      </v>
      </c>
    </row>
    <row r="682" spans="1:14">
      <c r="A682" s="181">
        <v>6204020310</v>
      </c>
      <c r="B682" s="181" t="s">
        <v>2698</v>
      </c>
      <c r="C682" s="182" t="s">
        <v>2068</v>
      </c>
      <c r="D682" s="182" t="s">
        <v>368</v>
      </c>
      <c r="E682" s="182" t="s">
        <v>2298</v>
      </c>
      <c r="F682" s="182" t="s">
        <v>2298</v>
      </c>
      <c r="G682" s="182" t="s">
        <v>417</v>
      </c>
      <c r="H682" s="181" t="s">
        <v>2210</v>
      </c>
      <c r="I682" s="181" t="s">
        <v>2075</v>
      </c>
      <c r="J682" s="182" t="s">
        <v>2071</v>
      </c>
      <c r="K682" s="183" t="str">
        <f t="shared" si="18"/>
        <v xml:space="preserve">G-Servicios Técnicos    - Microfilmacion   </v>
      </c>
      <c r="L682" s="181">
        <v>6204020310</v>
      </c>
      <c r="N682" s="183" t="str">
        <f t="shared" si="19"/>
        <v xml:space="preserve">Microfilmacion      </v>
      </c>
    </row>
    <row r="683" spans="1:14">
      <c r="A683" s="181">
        <v>6204020311</v>
      </c>
      <c r="B683" s="181" t="s">
        <v>2699</v>
      </c>
      <c r="C683" s="182" t="s">
        <v>2068</v>
      </c>
      <c r="D683" s="182" t="s">
        <v>368</v>
      </c>
      <c r="E683" s="182" t="s">
        <v>2298</v>
      </c>
      <c r="F683" s="182" t="s">
        <v>2298</v>
      </c>
      <c r="G683" s="182" t="s">
        <v>417</v>
      </c>
      <c r="H683" s="181" t="s">
        <v>2210</v>
      </c>
      <c r="I683" s="181" t="s">
        <v>2075</v>
      </c>
      <c r="J683" s="182" t="s">
        <v>2071</v>
      </c>
      <c r="K683" s="183" t="str">
        <f t="shared" si="18"/>
        <v xml:space="preserve">G-Servicios Técnicos    - Musica Ambiental   </v>
      </c>
      <c r="L683" s="181">
        <v>6204020311</v>
      </c>
      <c r="N683" s="183" t="str">
        <f t="shared" si="19"/>
        <v xml:space="preserve">Musica Ambiental      </v>
      </c>
    </row>
    <row r="684" spans="1:14">
      <c r="A684" s="181">
        <v>6204020312</v>
      </c>
      <c r="B684" s="181" t="s">
        <v>2700</v>
      </c>
      <c r="C684" s="182" t="s">
        <v>2068</v>
      </c>
      <c r="D684" s="182" t="s">
        <v>368</v>
      </c>
      <c r="E684" s="182" t="s">
        <v>2298</v>
      </c>
      <c r="F684" s="182" t="s">
        <v>2298</v>
      </c>
      <c r="G684" s="182" t="s">
        <v>417</v>
      </c>
      <c r="H684" s="181" t="s">
        <v>2210</v>
      </c>
      <c r="I684" s="181" t="s">
        <v>2075</v>
      </c>
      <c r="J684" s="182" t="s">
        <v>2071</v>
      </c>
      <c r="K684" s="183" t="str">
        <f t="shared" si="18"/>
        <v xml:space="preserve">G-Servicios Técnicos    - Otros   </v>
      </c>
      <c r="L684" s="181">
        <v>6204020312</v>
      </c>
      <c r="N684" s="183" t="str">
        <f t="shared" si="19"/>
        <v xml:space="preserve">Otros      </v>
      </c>
    </row>
    <row r="685" spans="1:14">
      <c r="A685" s="181">
        <v>6204020502</v>
      </c>
      <c r="B685" s="181" t="s">
        <v>2701</v>
      </c>
      <c r="C685" s="182" t="s">
        <v>2068</v>
      </c>
      <c r="D685" s="182" t="s">
        <v>376</v>
      </c>
      <c r="E685" s="182" t="s">
        <v>2216</v>
      </c>
      <c r="F685" s="182" t="s">
        <v>2217</v>
      </c>
      <c r="G685" s="182" t="s">
        <v>417</v>
      </c>
      <c r="H685" s="181" t="s">
        <v>2218</v>
      </c>
      <c r="I685" s="181" t="s">
        <v>2075</v>
      </c>
      <c r="J685" s="192" t="s">
        <v>2219</v>
      </c>
      <c r="K685" s="183" t="str">
        <f t="shared" si="18"/>
        <v xml:space="preserve">I-Movilidad académica    - Alojamiento Y Manutencion - Viaticos al Exterior   </v>
      </c>
      <c r="L685" s="181">
        <v>6204020502</v>
      </c>
      <c r="N685" s="183" t="str">
        <f t="shared" si="19"/>
        <v xml:space="preserve">Alojamiento Y Manutencion - Viaticos al Exterior      </v>
      </c>
    </row>
    <row r="686" spans="1:14">
      <c r="A686" s="181">
        <v>6204020504</v>
      </c>
      <c r="B686" s="181" t="s">
        <v>2702</v>
      </c>
      <c r="C686" s="182" t="s">
        <v>2068</v>
      </c>
      <c r="D686" s="182" t="s">
        <v>376</v>
      </c>
      <c r="E686" s="182" t="s">
        <v>2216</v>
      </c>
      <c r="F686" s="182" t="s">
        <v>2217</v>
      </c>
      <c r="G686" s="182" t="s">
        <v>417</v>
      </c>
      <c r="H686" s="181" t="s">
        <v>2218</v>
      </c>
      <c r="I686" s="181" t="s">
        <v>2075</v>
      </c>
      <c r="J686" s="192" t="s">
        <v>2219</v>
      </c>
      <c r="K686" s="183" t="str">
        <f t="shared" si="18"/>
        <v xml:space="preserve">I-Movilidad académica    - Pasajes Aereos - Al Exterior   </v>
      </c>
      <c r="L686" s="181">
        <v>6204020504</v>
      </c>
      <c r="N686" s="183" t="str">
        <f t="shared" si="19"/>
        <v xml:space="preserve">Pasajes Aereos - Al Exterior      </v>
      </c>
    </row>
    <row r="687" spans="1:14">
      <c r="A687" s="181">
        <v>6204021101</v>
      </c>
      <c r="B687" s="181" t="s">
        <v>2703</v>
      </c>
      <c r="C687" s="182" t="s">
        <v>2068</v>
      </c>
      <c r="D687" s="182" t="s">
        <v>376</v>
      </c>
      <c r="E687" s="182" t="s">
        <v>2216</v>
      </c>
      <c r="F687" s="182" t="s">
        <v>2228</v>
      </c>
      <c r="G687" s="182" t="s">
        <v>417</v>
      </c>
      <c r="H687" s="181" t="s">
        <v>2229</v>
      </c>
      <c r="I687" s="181" t="s">
        <v>2075</v>
      </c>
      <c r="J687" s="192" t="s">
        <v>2219</v>
      </c>
      <c r="K687" s="183" t="str">
        <f t="shared" si="18"/>
        <v xml:space="preserve">I-Material Bibliográfico - Suscripciones Periodicos y revistas   </v>
      </c>
      <c r="L687" s="181">
        <v>6204021101</v>
      </c>
      <c r="N687" s="183" t="str">
        <f t="shared" si="19"/>
        <v xml:space="preserve">Suscripciones Periodicos y revistas      </v>
      </c>
    </row>
    <row r="688" spans="1:14">
      <c r="A688" s="181">
        <v>6204021102</v>
      </c>
      <c r="B688" s="181" t="s">
        <v>2704</v>
      </c>
      <c r="C688" s="182" t="s">
        <v>2068</v>
      </c>
      <c r="D688" s="182" t="s">
        <v>376</v>
      </c>
      <c r="E688" s="182" t="s">
        <v>2216</v>
      </c>
      <c r="F688" s="182" t="s">
        <v>2228</v>
      </c>
      <c r="G688" s="182" t="s">
        <v>417</v>
      </c>
      <c r="H688" s="181" t="s">
        <v>2229</v>
      </c>
      <c r="I688" s="181" t="s">
        <v>2075</v>
      </c>
      <c r="J688" s="192" t="s">
        <v>2219</v>
      </c>
      <c r="K688" s="183" t="str">
        <f t="shared" si="18"/>
        <v xml:space="preserve">I-Material Bibliográfico - Libros   </v>
      </c>
      <c r="L688" s="181">
        <v>6204021102</v>
      </c>
      <c r="N688" s="183" t="str">
        <f t="shared" si="19"/>
        <v xml:space="preserve">Libros      </v>
      </c>
    </row>
    <row r="689" spans="1:14">
      <c r="A689" s="181">
        <v>6204021103</v>
      </c>
      <c r="B689" s="181" t="s">
        <v>2705</v>
      </c>
      <c r="C689" s="182" t="s">
        <v>2068</v>
      </c>
      <c r="D689" s="182" t="s">
        <v>376</v>
      </c>
      <c r="E689" s="182" t="s">
        <v>2216</v>
      </c>
      <c r="F689" s="182" t="s">
        <v>389</v>
      </c>
      <c r="G689" s="182" t="s">
        <v>417</v>
      </c>
      <c r="H689" s="181" t="s">
        <v>2226</v>
      </c>
      <c r="I689" s="181" t="s">
        <v>2075</v>
      </c>
      <c r="J689" s="192" t="s">
        <v>2219</v>
      </c>
      <c r="K689" s="183" t="str">
        <f t="shared" si="18"/>
        <v xml:space="preserve">I-Publicaciones     - Publicaciones   </v>
      </c>
      <c r="L689" s="181">
        <v>6204021103</v>
      </c>
      <c r="N689" s="183" t="str">
        <f t="shared" si="19"/>
        <v xml:space="preserve">Publicaciones      </v>
      </c>
    </row>
    <row r="690" spans="1:14">
      <c r="A690" s="181">
        <v>6204021104</v>
      </c>
      <c r="B690" s="181" t="s">
        <v>2706</v>
      </c>
      <c r="C690" s="182" t="s">
        <v>2068</v>
      </c>
      <c r="D690" s="182" t="s">
        <v>376</v>
      </c>
      <c r="E690" s="182" t="s">
        <v>2216</v>
      </c>
      <c r="F690" s="182" t="s">
        <v>2228</v>
      </c>
      <c r="G690" s="182" t="s">
        <v>417</v>
      </c>
      <c r="H690" s="181" t="s">
        <v>2229</v>
      </c>
      <c r="I690" s="181" t="s">
        <v>2075</v>
      </c>
      <c r="J690" s="192" t="s">
        <v>2219</v>
      </c>
      <c r="K690" s="183" t="str">
        <f t="shared" si="18"/>
        <v xml:space="preserve">I-Material Bibliográfico - Suscripiones en Bases de Datos   </v>
      </c>
      <c r="L690" s="181">
        <v>6204021104</v>
      </c>
      <c r="N690" s="183" t="str">
        <f t="shared" si="19"/>
        <v xml:space="preserve">Suscripiones en Bases de Datos      </v>
      </c>
    </row>
    <row r="691" spans="1:14">
      <c r="A691" s="181">
        <v>6204021701</v>
      </c>
      <c r="B691" s="181" t="s">
        <v>2707</v>
      </c>
      <c r="C691" s="182" t="s">
        <v>2068</v>
      </c>
      <c r="D691" s="182" t="s">
        <v>376</v>
      </c>
      <c r="E691" s="182" t="s">
        <v>2239</v>
      </c>
      <c r="F691" s="182" t="s">
        <v>2243</v>
      </c>
      <c r="G691" s="182" t="s">
        <v>417</v>
      </c>
      <c r="H691" s="181" t="s">
        <v>2244</v>
      </c>
      <c r="I691" s="181" t="s">
        <v>2075</v>
      </c>
      <c r="J691" s="192" t="s">
        <v>2219</v>
      </c>
      <c r="K691" s="183" t="str">
        <f t="shared" si="18"/>
        <v xml:space="preserve">I-Programas de Computador   - Programas para Computacion Sotfware   </v>
      </c>
      <c r="L691" s="181">
        <v>6204021701</v>
      </c>
      <c r="N691" s="183" t="str">
        <f t="shared" si="19"/>
        <v xml:space="preserve">Programas para Computacion Sotfware      </v>
      </c>
    </row>
    <row r="692" spans="1:14">
      <c r="A692" s="181">
        <v>6204021811</v>
      </c>
      <c r="B692" s="181" t="s">
        <v>2708</v>
      </c>
      <c r="C692" s="182" t="s">
        <v>2068</v>
      </c>
      <c r="D692" s="182" t="s">
        <v>376</v>
      </c>
      <c r="E692" s="182" t="s">
        <v>2216</v>
      </c>
      <c r="F692" s="182" t="s">
        <v>2234</v>
      </c>
      <c r="G692" s="182" t="s">
        <v>417</v>
      </c>
      <c r="H692" s="181" t="s">
        <v>2234</v>
      </c>
      <c r="I692" s="181" t="s">
        <v>2075</v>
      </c>
      <c r="J692" s="192" t="s">
        <v>2219</v>
      </c>
      <c r="K692" s="183" t="str">
        <f t="shared" si="18"/>
        <v xml:space="preserve">I-Bienestar Universitario - Vestuarios y Uniformes   </v>
      </c>
      <c r="L692" s="181">
        <v>6204021811</v>
      </c>
      <c r="N692" s="183" t="str">
        <f t="shared" si="19"/>
        <v xml:space="preserve">Vestuarios y Uniformes      </v>
      </c>
    </row>
    <row r="693" spans="1:14">
      <c r="A693" s="181">
        <v>6204021812</v>
      </c>
      <c r="B693" s="181" t="s">
        <v>2709</v>
      </c>
      <c r="C693" s="182" t="s">
        <v>2068</v>
      </c>
      <c r="D693" s="182" t="s">
        <v>376</v>
      </c>
      <c r="E693" s="182" t="s">
        <v>2216</v>
      </c>
      <c r="F693" s="181" t="s">
        <v>2237</v>
      </c>
      <c r="G693" s="182" t="s">
        <v>417</v>
      </c>
      <c r="H693" s="181" t="s">
        <v>2237</v>
      </c>
      <c r="I693" s="181" t="s">
        <v>2075</v>
      </c>
      <c r="J693" s="192" t="s">
        <v>2219</v>
      </c>
      <c r="K693" s="183" t="str">
        <f t="shared" si="18"/>
        <v xml:space="preserve">I-Bienes de arte y cultura - Obras De Arte Y Elementos De Museo   </v>
      </c>
      <c r="L693" s="181">
        <v>6204021812</v>
      </c>
      <c r="N693" s="183" t="str">
        <f t="shared" si="19"/>
        <v xml:space="preserve">Obras De Arte Y Elementos De Museo      </v>
      </c>
    </row>
    <row r="694" spans="1:14">
      <c r="A694" s="181">
        <v>6204021813</v>
      </c>
      <c r="B694" s="181" t="s">
        <v>2710</v>
      </c>
      <c r="C694" s="182" t="s">
        <v>2068</v>
      </c>
      <c r="D694" s="182" t="s">
        <v>376</v>
      </c>
      <c r="E694" s="182" t="s">
        <v>2239</v>
      </c>
      <c r="F694" s="182" t="s">
        <v>2240</v>
      </c>
      <c r="G694" s="182" t="s">
        <v>417</v>
      </c>
      <c r="H694" s="181" t="s">
        <v>2241</v>
      </c>
      <c r="I694" s="181" t="s">
        <v>2075</v>
      </c>
      <c r="J694" s="192" t="s">
        <v>2219</v>
      </c>
      <c r="K694" s="183" t="str">
        <f t="shared" si="18"/>
        <v xml:space="preserve">I-Equipos y elementos de laboratorio - Reactivos y Elementos de laboratorio   </v>
      </c>
      <c r="L694" s="181">
        <v>6204021813</v>
      </c>
      <c r="N694" s="183" t="str">
        <f t="shared" si="19"/>
        <v xml:space="preserve">Reactivos y Elementos de laboratorio      </v>
      </c>
    </row>
    <row r="695" spans="1:14">
      <c r="A695" s="181">
        <v>6204021815</v>
      </c>
      <c r="B695" s="181" t="s">
        <v>2711</v>
      </c>
      <c r="C695" s="182" t="s">
        <v>2068</v>
      </c>
      <c r="D695" s="182" t="s">
        <v>376</v>
      </c>
      <c r="E695" s="182" t="s">
        <v>2216</v>
      </c>
      <c r="F695" s="182" t="s">
        <v>2231</v>
      </c>
      <c r="G695" s="182" t="s">
        <v>417</v>
      </c>
      <c r="H695" s="181" t="s">
        <v>2232</v>
      </c>
      <c r="I695" s="181" t="s">
        <v>2075</v>
      </c>
      <c r="J695" s="192" t="s">
        <v>2219</v>
      </c>
      <c r="K695" s="183" t="str">
        <f t="shared" si="18"/>
        <v xml:space="preserve">I-Activos Menores    - Activos Menores (2) Salarios Minimos   </v>
      </c>
      <c r="L695" s="181">
        <v>6204021815</v>
      </c>
      <c r="N695" s="183" t="str">
        <f t="shared" si="19"/>
        <v xml:space="preserve">Activos Menores (2) Salarios Minimos      </v>
      </c>
    </row>
    <row r="696" spans="1:14">
      <c r="A696" s="181">
        <v>6204021901</v>
      </c>
      <c r="B696" s="181" t="s">
        <v>2712</v>
      </c>
      <c r="C696" s="182" t="s">
        <v>2068</v>
      </c>
      <c r="D696" s="182" t="s">
        <v>376</v>
      </c>
      <c r="E696" s="182" t="s">
        <v>2216</v>
      </c>
      <c r="F696" s="182" t="s">
        <v>2234</v>
      </c>
      <c r="G696" s="182" t="s">
        <v>417</v>
      </c>
      <c r="H696" s="181" t="s">
        <v>2234</v>
      </c>
      <c r="I696" s="181" t="s">
        <v>2075</v>
      </c>
      <c r="J696" s="192" t="s">
        <v>2219</v>
      </c>
      <c r="K696" s="183" t="str">
        <f t="shared" si="18"/>
        <v xml:space="preserve">I-Bienestar Universitario - Material Didactico   </v>
      </c>
      <c r="L696" s="181">
        <v>6204021901</v>
      </c>
      <c r="N696" s="183" t="str">
        <f t="shared" si="19"/>
        <v xml:space="preserve">Material Didactico      </v>
      </c>
    </row>
    <row r="697" spans="1:14">
      <c r="A697" s="181">
        <v>6204021902</v>
      </c>
      <c r="B697" s="181" t="s">
        <v>2713</v>
      </c>
      <c r="C697" s="182" t="s">
        <v>2068</v>
      </c>
      <c r="D697" s="182" t="s">
        <v>376</v>
      </c>
      <c r="E697" s="182" t="s">
        <v>2216</v>
      </c>
      <c r="F697" s="182" t="s">
        <v>2234</v>
      </c>
      <c r="G697" s="182" t="s">
        <v>417</v>
      </c>
      <c r="H697" s="181" t="s">
        <v>2234</v>
      </c>
      <c r="I697" s="181" t="s">
        <v>2075</v>
      </c>
      <c r="J697" s="192" t="s">
        <v>2219</v>
      </c>
      <c r="K697" s="183" t="str">
        <f t="shared" si="18"/>
        <v xml:space="preserve">I-Bienestar Universitario - Instrumentos musicales   </v>
      </c>
      <c r="L697" s="181">
        <v>6204021902</v>
      </c>
      <c r="N697" s="183" t="str">
        <f t="shared" si="19"/>
        <v xml:space="preserve">Instrumentos musicales      </v>
      </c>
    </row>
    <row r="698" spans="1:14">
      <c r="A698" s="181">
        <v>6204021903</v>
      </c>
      <c r="B698" s="181" t="s">
        <v>2714</v>
      </c>
      <c r="C698" s="182" t="s">
        <v>2068</v>
      </c>
      <c r="D698" s="182" t="s">
        <v>376</v>
      </c>
      <c r="E698" s="182" t="s">
        <v>2216</v>
      </c>
      <c r="F698" s="182" t="s">
        <v>2234</v>
      </c>
      <c r="G698" s="182" t="s">
        <v>417</v>
      </c>
      <c r="H698" s="181" t="s">
        <v>2234</v>
      </c>
      <c r="I698" s="181" t="s">
        <v>2075</v>
      </c>
      <c r="J698" s="192" t="s">
        <v>2219</v>
      </c>
      <c r="K698" s="183" t="str">
        <f t="shared" si="18"/>
        <v xml:space="preserve">I-Bienestar Universitario - Elementos deportivos   </v>
      </c>
      <c r="L698" s="181">
        <v>6204021903</v>
      </c>
      <c r="N698" s="183" t="str">
        <f t="shared" si="19"/>
        <v xml:space="preserve">Elementos deportivos      </v>
      </c>
    </row>
    <row r="699" spans="1:14">
      <c r="A699" s="181">
        <v>6204022101</v>
      </c>
      <c r="B699" s="181" t="s">
        <v>2715</v>
      </c>
      <c r="C699" s="182" t="s">
        <v>2068</v>
      </c>
      <c r="D699" s="182" t="s">
        <v>376</v>
      </c>
      <c r="E699" s="182" t="s">
        <v>2216</v>
      </c>
      <c r="F699" s="182" t="s">
        <v>2221</v>
      </c>
      <c r="G699" s="182" t="s">
        <v>417</v>
      </c>
      <c r="H699" s="181" t="s">
        <v>2402</v>
      </c>
      <c r="I699" s="181" t="s">
        <v>2075</v>
      </c>
      <c r="J699" s="192" t="s">
        <v>2219</v>
      </c>
      <c r="K699" s="183" t="str">
        <f t="shared" si="18"/>
        <v xml:space="preserve">I-Capacitación Estudiantes    - Capacitacion Estudiantes Congresos Simposios Seminarios   </v>
      </c>
      <c r="L699" s="181">
        <v>6204022101</v>
      </c>
      <c r="N699" s="183" t="str">
        <f t="shared" si="19"/>
        <v xml:space="preserve">Capacitacion Estudiantes Congresos Simposios Seminarios      </v>
      </c>
    </row>
    <row r="700" spans="1:14">
      <c r="A700" s="181">
        <v>6204022102</v>
      </c>
      <c r="B700" s="181" t="s">
        <v>2716</v>
      </c>
      <c r="C700" s="182" t="s">
        <v>2068</v>
      </c>
      <c r="D700" s="182" t="s">
        <v>376</v>
      </c>
      <c r="E700" s="182" t="s">
        <v>2216</v>
      </c>
      <c r="F700" s="182" t="s">
        <v>2221</v>
      </c>
      <c r="G700" s="182" t="s">
        <v>417</v>
      </c>
      <c r="H700" s="181" t="s">
        <v>2222</v>
      </c>
      <c r="I700" s="181" t="s">
        <v>2075</v>
      </c>
      <c r="J700" s="192" t="s">
        <v>2219</v>
      </c>
      <c r="K700" s="183" t="str">
        <f t="shared" si="18"/>
        <v xml:space="preserve">I-Capacitación Egresados    - Becas Egresados   </v>
      </c>
      <c r="L700" s="181">
        <v>6204022102</v>
      </c>
      <c r="N700" s="183" t="str">
        <f t="shared" si="19"/>
        <v xml:space="preserve">Becas Egresados      </v>
      </c>
    </row>
    <row r="701" spans="1:14">
      <c r="A701" s="181">
        <v>6204022103</v>
      </c>
      <c r="B701" s="181" t="s">
        <v>2717</v>
      </c>
      <c r="C701" s="182" t="s">
        <v>2068</v>
      </c>
      <c r="D701" s="182" t="s">
        <v>376</v>
      </c>
      <c r="E701" s="182" t="s">
        <v>2216</v>
      </c>
      <c r="F701" s="182" t="s">
        <v>2221</v>
      </c>
      <c r="G701" s="182" t="s">
        <v>417</v>
      </c>
      <c r="H701" s="181" t="s">
        <v>2402</v>
      </c>
      <c r="I701" s="181" t="s">
        <v>2075</v>
      </c>
      <c r="J701" s="192" t="s">
        <v>2219</v>
      </c>
      <c r="K701" s="183" t="str">
        <f t="shared" si="18"/>
        <v xml:space="preserve">I-Capacitación Estudiantes    - Becas Excelencia Colegio   </v>
      </c>
      <c r="L701" s="181">
        <v>6204022103</v>
      </c>
      <c r="N701" s="183" t="str">
        <f t="shared" si="19"/>
        <v xml:space="preserve">Becas Excelencia Colegio      </v>
      </c>
    </row>
    <row r="702" spans="1:14">
      <c r="A702" s="181">
        <v>6204030103</v>
      </c>
      <c r="B702" s="181" t="s">
        <v>2718</v>
      </c>
      <c r="C702" s="182" t="s">
        <v>2068</v>
      </c>
      <c r="D702" s="182" t="s">
        <v>376</v>
      </c>
      <c r="E702" s="182" t="s">
        <v>2216</v>
      </c>
      <c r="F702" s="182" t="s">
        <v>2405</v>
      </c>
      <c r="G702" s="182" t="s">
        <v>417</v>
      </c>
      <c r="H702" s="181" t="s">
        <v>2406</v>
      </c>
      <c r="I702" s="181" t="s">
        <v>2407</v>
      </c>
      <c r="J702" s="192" t="s">
        <v>2219</v>
      </c>
      <c r="K702" s="183" t="str">
        <f t="shared" si="18"/>
        <v xml:space="preserve">I-Capacitación Docente    - Licencias Remuneradas   </v>
      </c>
      <c r="L702" s="181">
        <v>6204030103</v>
      </c>
      <c r="N702" s="183" t="str">
        <f t="shared" si="19"/>
        <v xml:space="preserve">Licencias Remuneradas      </v>
      </c>
    </row>
    <row r="703" spans="1:14">
      <c r="A703" s="181">
        <v>6204030203</v>
      </c>
      <c r="B703" s="181" t="s">
        <v>2718</v>
      </c>
      <c r="C703" s="182" t="s">
        <v>2068</v>
      </c>
      <c r="D703" s="182" t="s">
        <v>376</v>
      </c>
      <c r="E703" s="182" t="s">
        <v>2216</v>
      </c>
      <c r="F703" s="182" t="s">
        <v>2405</v>
      </c>
      <c r="G703" s="182" t="s">
        <v>417</v>
      </c>
      <c r="H703" s="181" t="s">
        <v>2406</v>
      </c>
      <c r="I703" s="181" t="s">
        <v>2408</v>
      </c>
      <c r="J703" s="192" t="s">
        <v>2219</v>
      </c>
      <c r="K703" s="183" t="str">
        <f t="shared" si="18"/>
        <v xml:space="preserve">I-Capacitación Docente    - Licencias Remuneradas   </v>
      </c>
      <c r="L703" s="181">
        <v>6204030203</v>
      </c>
      <c r="N703" s="183" t="str">
        <f t="shared" si="19"/>
        <v xml:space="preserve">Licencias Remuneradas      </v>
      </c>
    </row>
    <row r="704" spans="1:14">
      <c r="A704" s="181">
        <v>6204030303</v>
      </c>
      <c r="B704" s="181" t="s">
        <v>2718</v>
      </c>
      <c r="C704" s="182" t="s">
        <v>2068</v>
      </c>
      <c r="D704" s="182" t="s">
        <v>376</v>
      </c>
      <c r="E704" s="182" t="s">
        <v>2216</v>
      </c>
      <c r="F704" s="182" t="s">
        <v>2405</v>
      </c>
      <c r="G704" s="182" t="s">
        <v>417</v>
      </c>
      <c r="H704" s="181" t="s">
        <v>2406</v>
      </c>
      <c r="I704" s="181" t="s">
        <v>2409</v>
      </c>
      <c r="J704" s="192" t="s">
        <v>2219</v>
      </c>
      <c r="K704" s="183" t="str">
        <f t="shared" si="18"/>
        <v xml:space="preserve">I-Capacitación Docente    - Licencias Remuneradas   </v>
      </c>
      <c r="L704" s="181">
        <v>6204030303</v>
      </c>
      <c r="N704" s="183" t="str">
        <f t="shared" si="19"/>
        <v xml:space="preserve">Licencias Remuneradas      </v>
      </c>
    </row>
    <row r="705" spans="1:14">
      <c r="A705" s="181">
        <v>6204030403</v>
      </c>
      <c r="B705" s="181" t="s">
        <v>2718</v>
      </c>
      <c r="C705" s="182" t="s">
        <v>2068</v>
      </c>
      <c r="D705" s="182" t="s">
        <v>376</v>
      </c>
      <c r="E705" s="182" t="s">
        <v>2216</v>
      </c>
      <c r="F705" s="182" t="s">
        <v>2405</v>
      </c>
      <c r="G705" s="182" t="s">
        <v>417</v>
      </c>
      <c r="H705" s="181" t="s">
        <v>2406</v>
      </c>
      <c r="I705" s="181" t="s">
        <v>2410</v>
      </c>
      <c r="J705" s="192" t="s">
        <v>2219</v>
      </c>
      <c r="K705" s="183" t="str">
        <f t="shared" si="18"/>
        <v xml:space="preserve">I-Capacitación Docente    - Licencias Remuneradas   </v>
      </c>
      <c r="L705" s="181">
        <v>6204030403</v>
      </c>
      <c r="N705" s="183" t="str">
        <f t="shared" si="19"/>
        <v xml:space="preserve">Licencias Remuneradas      </v>
      </c>
    </row>
    <row r="706" spans="1:14">
      <c r="A706" s="181">
        <v>6204100302</v>
      </c>
      <c r="B706" s="181" t="s">
        <v>2719</v>
      </c>
      <c r="C706" s="182" t="s">
        <v>2068</v>
      </c>
      <c r="D706" s="182" t="s">
        <v>376</v>
      </c>
      <c r="E706" s="182" t="s">
        <v>2216</v>
      </c>
      <c r="F706" s="182" t="s">
        <v>2405</v>
      </c>
      <c r="G706" s="182" t="s">
        <v>417</v>
      </c>
      <c r="H706" s="181" t="s">
        <v>2406</v>
      </c>
      <c r="I706" s="181" t="s">
        <v>2407</v>
      </c>
      <c r="J706" s="192" t="s">
        <v>2219</v>
      </c>
      <c r="K706" s="183" t="str">
        <f t="shared" si="18"/>
        <v xml:space="preserve">I-Capacitación Docente    - Capacitacion a Docentes   </v>
      </c>
      <c r="L706" s="181">
        <v>6204100302</v>
      </c>
      <c r="N706" s="183" t="str">
        <f t="shared" si="19"/>
        <v xml:space="preserve">Capacitacion a Docentes      </v>
      </c>
    </row>
    <row r="707" spans="1:14">
      <c r="A707" s="181">
        <v>6204100402</v>
      </c>
      <c r="B707" s="181" t="s">
        <v>2719</v>
      </c>
      <c r="C707" s="182" t="s">
        <v>2068</v>
      </c>
      <c r="D707" s="182" t="s">
        <v>376</v>
      </c>
      <c r="E707" s="182" t="s">
        <v>2216</v>
      </c>
      <c r="F707" s="182" t="s">
        <v>2405</v>
      </c>
      <c r="G707" s="182" t="s">
        <v>417</v>
      </c>
      <c r="H707" s="181" t="s">
        <v>2406</v>
      </c>
      <c r="I707" s="181" t="s">
        <v>2407</v>
      </c>
      <c r="J707" s="192" t="s">
        <v>2219</v>
      </c>
      <c r="K707" s="183" t="str">
        <f t="shared" si="18"/>
        <v xml:space="preserve">I-Capacitación Docente    - Capacitacion a Docentes   </v>
      </c>
      <c r="L707" s="181">
        <v>6204100402</v>
      </c>
      <c r="N707" s="183" t="str">
        <f t="shared" si="19"/>
        <v xml:space="preserve">Capacitacion a Docentes      </v>
      </c>
    </row>
    <row r="708" spans="1:14">
      <c r="A708" s="187">
        <v>1504050101</v>
      </c>
      <c r="B708" s="187" t="s">
        <v>2720</v>
      </c>
      <c r="C708" s="188" t="s">
        <v>2068</v>
      </c>
      <c r="D708" s="188" t="s">
        <v>376</v>
      </c>
      <c r="E708" s="188" t="s">
        <v>2246</v>
      </c>
      <c r="F708" s="188" t="s">
        <v>2247</v>
      </c>
      <c r="G708" s="188" t="s">
        <v>2248</v>
      </c>
      <c r="H708" s="188" t="s">
        <v>2077</v>
      </c>
      <c r="I708" s="187" t="s">
        <v>2075</v>
      </c>
      <c r="J708" s="192" t="s">
        <v>2219</v>
      </c>
      <c r="K708" s="183" t="str">
        <f t="shared" si="18"/>
        <v xml:space="preserve">I-Terrenos - Urbanos   </v>
      </c>
      <c r="L708" s="187">
        <v>1504050101</v>
      </c>
      <c r="N708" s="183" t="str">
        <f t="shared" si="19"/>
        <v xml:space="preserve">Urbanos      </v>
      </c>
    </row>
    <row r="709" spans="1:14">
      <c r="A709" s="187">
        <v>1504100101</v>
      </c>
      <c r="B709" s="187" t="s">
        <v>2721</v>
      </c>
      <c r="C709" s="188" t="s">
        <v>2068</v>
      </c>
      <c r="D709" s="188" t="s">
        <v>376</v>
      </c>
      <c r="E709" s="188" t="s">
        <v>2246</v>
      </c>
      <c r="F709" s="188" t="s">
        <v>2247</v>
      </c>
      <c r="G709" s="188" t="s">
        <v>2248</v>
      </c>
      <c r="H709" s="188" t="s">
        <v>2077</v>
      </c>
      <c r="I709" s="187" t="s">
        <v>2075</v>
      </c>
      <c r="J709" s="192" t="s">
        <v>2219</v>
      </c>
      <c r="K709" s="183" t="str">
        <f t="shared" si="18"/>
        <v xml:space="preserve">I-Terrenos - Rurales   </v>
      </c>
      <c r="L709" s="187">
        <v>1504100101</v>
      </c>
      <c r="N709" s="183" t="str">
        <f t="shared" si="19"/>
        <v xml:space="preserve">Rurales      </v>
      </c>
    </row>
    <row r="710" spans="1:14">
      <c r="A710" s="187">
        <v>1508050101</v>
      </c>
      <c r="B710" s="187" t="s">
        <v>2722</v>
      </c>
      <c r="C710" s="188" t="s">
        <v>2068</v>
      </c>
      <c r="D710" s="188" t="s">
        <v>376</v>
      </c>
      <c r="E710" s="188" t="s">
        <v>2246</v>
      </c>
      <c r="F710" s="188" t="s">
        <v>2247</v>
      </c>
      <c r="G710" s="188" t="s">
        <v>2248</v>
      </c>
      <c r="H710" s="187" t="s">
        <v>2250</v>
      </c>
      <c r="I710" s="187" t="s">
        <v>2075</v>
      </c>
      <c r="J710" s="192" t="s">
        <v>2219</v>
      </c>
      <c r="K710" s="183" t="str">
        <f t="shared" si="18"/>
        <v xml:space="preserve">I-Construcciones y Edificaciones   - Construcciones y Edificaciones   </v>
      </c>
      <c r="L710" s="187">
        <v>1508050101</v>
      </c>
      <c r="N710" s="183" t="str">
        <f t="shared" si="19"/>
        <v xml:space="preserve">Construcciones y Edificaciones      </v>
      </c>
    </row>
    <row r="711" spans="1:14">
      <c r="A711" s="187">
        <v>1516050101</v>
      </c>
      <c r="B711" s="187" t="s">
        <v>2723</v>
      </c>
      <c r="C711" s="188" t="s">
        <v>2068</v>
      </c>
      <c r="D711" s="188" t="s">
        <v>376</v>
      </c>
      <c r="E711" s="188" t="s">
        <v>2246</v>
      </c>
      <c r="F711" s="188" t="s">
        <v>2247</v>
      </c>
      <c r="G711" s="188" t="s">
        <v>2248</v>
      </c>
      <c r="H711" s="187" t="s">
        <v>2250</v>
      </c>
      <c r="I711" s="187" t="s">
        <v>2075</v>
      </c>
      <c r="J711" s="192" t="s">
        <v>2219</v>
      </c>
      <c r="K711" s="183" t="str">
        <f t="shared" si="18"/>
        <v xml:space="preserve">I-Construcciones y Edificaciones   - Edificios   </v>
      </c>
      <c r="L711" s="187">
        <v>1516050101</v>
      </c>
      <c r="N711" s="183" t="str">
        <f t="shared" si="19"/>
        <v xml:space="preserve">Edificios      </v>
      </c>
    </row>
    <row r="712" spans="1:14">
      <c r="A712" s="187">
        <v>1516100101</v>
      </c>
      <c r="B712" s="187" t="s">
        <v>2724</v>
      </c>
      <c r="C712" s="188" t="s">
        <v>2068</v>
      </c>
      <c r="D712" s="188" t="s">
        <v>376</v>
      </c>
      <c r="E712" s="188" t="s">
        <v>2246</v>
      </c>
      <c r="F712" s="188" t="s">
        <v>2247</v>
      </c>
      <c r="G712" s="188" t="s">
        <v>2248</v>
      </c>
      <c r="H712" s="187" t="s">
        <v>2250</v>
      </c>
      <c r="I712" s="187" t="s">
        <v>2075</v>
      </c>
      <c r="J712" s="192" t="s">
        <v>2219</v>
      </c>
      <c r="K712" s="183" t="str">
        <f t="shared" si="18"/>
        <v xml:space="preserve">I-Construcciones y Edificaciones   - Oficinas   </v>
      </c>
      <c r="L712" s="187">
        <v>1516100101</v>
      </c>
      <c r="N712" s="183" t="str">
        <f t="shared" si="19"/>
        <v xml:space="preserve">Oficinas      </v>
      </c>
    </row>
    <row r="713" spans="1:14">
      <c r="A713" s="187">
        <v>1516150101</v>
      </c>
      <c r="B713" s="187" t="s">
        <v>2725</v>
      </c>
      <c r="C713" s="188" t="s">
        <v>2068</v>
      </c>
      <c r="D713" s="188" t="s">
        <v>376</v>
      </c>
      <c r="E713" s="188" t="s">
        <v>2246</v>
      </c>
      <c r="F713" s="188" t="s">
        <v>2247</v>
      </c>
      <c r="G713" s="188" t="s">
        <v>2248</v>
      </c>
      <c r="H713" s="187" t="s">
        <v>2250</v>
      </c>
      <c r="I713" s="187" t="s">
        <v>2075</v>
      </c>
      <c r="J713" s="192" t="s">
        <v>2219</v>
      </c>
      <c r="K713" s="183" t="str">
        <f t="shared" ref="K713:K776" si="20">CONCATENATE(J713,H713," - ", B713)</f>
        <v xml:space="preserve">I-Construcciones y Edificaciones   - Colegios y Escuelas   </v>
      </c>
      <c r="L713" s="187">
        <v>1516150101</v>
      </c>
      <c r="N713" s="183" t="str">
        <f t="shared" ref="N713:N760" si="21">+_xlfn.CONCAT(B713," "," "," ")</f>
        <v xml:space="preserve">Colegios y Escuelas      </v>
      </c>
    </row>
    <row r="714" spans="1:14">
      <c r="A714" s="187">
        <v>1520050101</v>
      </c>
      <c r="B714" s="187" t="s">
        <v>2615</v>
      </c>
      <c r="C714" s="188" t="s">
        <v>2068</v>
      </c>
      <c r="D714" s="188" t="s">
        <v>376</v>
      </c>
      <c r="E714" s="188" t="s">
        <v>2239</v>
      </c>
      <c r="F714" s="188" t="s">
        <v>2240</v>
      </c>
      <c r="G714" s="188" t="s">
        <v>2248</v>
      </c>
      <c r="H714" s="187" t="s">
        <v>2254</v>
      </c>
      <c r="I714" s="187" t="s">
        <v>2075</v>
      </c>
      <c r="J714" s="192" t="s">
        <v>2219</v>
      </c>
      <c r="K714" s="183" t="str">
        <f t="shared" si="20"/>
        <v xml:space="preserve">I-Maquinaria y equipo   - Maquinaria y Equipo   </v>
      </c>
      <c r="L714" s="187">
        <v>1520050101</v>
      </c>
      <c r="N714" s="183" t="str">
        <f t="shared" si="21"/>
        <v xml:space="preserve">Maquinaria y Equipo      </v>
      </c>
    </row>
    <row r="715" spans="1:14">
      <c r="A715" s="187">
        <v>1520050102</v>
      </c>
      <c r="B715" s="187" t="s">
        <v>2726</v>
      </c>
      <c r="C715" s="188" t="s">
        <v>2068</v>
      </c>
      <c r="D715" s="188" t="s">
        <v>376</v>
      </c>
      <c r="E715" s="188" t="s">
        <v>2239</v>
      </c>
      <c r="F715" s="188" t="s">
        <v>2240</v>
      </c>
      <c r="G715" s="188" t="s">
        <v>2248</v>
      </c>
      <c r="H715" s="187" t="s">
        <v>2254</v>
      </c>
      <c r="I715" s="187" t="s">
        <v>2075</v>
      </c>
      <c r="J715" s="192" t="s">
        <v>2219</v>
      </c>
      <c r="K715" s="183" t="str">
        <f t="shared" si="20"/>
        <v xml:space="preserve">I-Maquinaria y equipo   - Equipo de construcción   </v>
      </c>
      <c r="L715" s="187">
        <v>1520050102</v>
      </c>
      <c r="N715" s="183" t="str">
        <f t="shared" si="21"/>
        <v xml:space="preserve">Equipo de construcción      </v>
      </c>
    </row>
    <row r="716" spans="1:14">
      <c r="A716" s="187">
        <v>1520050103</v>
      </c>
      <c r="B716" s="187" t="s">
        <v>2727</v>
      </c>
      <c r="C716" s="188" t="s">
        <v>2068</v>
      </c>
      <c r="D716" s="188" t="s">
        <v>376</v>
      </c>
      <c r="E716" s="188" t="s">
        <v>2239</v>
      </c>
      <c r="F716" s="188" t="s">
        <v>2240</v>
      </c>
      <c r="G716" s="188" t="s">
        <v>2248</v>
      </c>
      <c r="H716" s="187" t="s">
        <v>2254</v>
      </c>
      <c r="I716" s="187" t="s">
        <v>2075</v>
      </c>
      <c r="J716" s="192" t="s">
        <v>2219</v>
      </c>
      <c r="K716" s="183" t="str">
        <f t="shared" si="20"/>
        <v xml:space="preserve">I-Maquinaria y equipo   - Equipo Agropecuario de Silvicultura Avicultura y Pesca   </v>
      </c>
      <c r="L716" s="187">
        <v>1520050103</v>
      </c>
      <c r="N716" s="183" t="str">
        <f t="shared" si="21"/>
        <v xml:space="preserve">Equipo Agropecuario de Silvicultura Avicultura y Pesca      </v>
      </c>
    </row>
    <row r="717" spans="1:14">
      <c r="A717" s="187">
        <v>1520050104</v>
      </c>
      <c r="B717" s="187" t="s">
        <v>2728</v>
      </c>
      <c r="C717" s="188" t="s">
        <v>2068</v>
      </c>
      <c r="D717" s="188" t="s">
        <v>376</v>
      </c>
      <c r="E717" s="188" t="s">
        <v>2239</v>
      </c>
      <c r="F717" s="188" t="s">
        <v>2240</v>
      </c>
      <c r="G717" s="188" t="s">
        <v>2248</v>
      </c>
      <c r="H717" s="187" t="s">
        <v>2254</v>
      </c>
      <c r="I717" s="187" t="s">
        <v>2075</v>
      </c>
      <c r="J717" s="192" t="s">
        <v>2219</v>
      </c>
      <c r="K717" s="183" t="str">
        <f t="shared" si="20"/>
        <v xml:space="preserve">I-Maquinaria y equipo   - Equipo de Enseñanza   </v>
      </c>
      <c r="L717" s="187">
        <v>1520050104</v>
      </c>
      <c r="N717" s="183" t="str">
        <f t="shared" si="21"/>
        <v xml:space="preserve">Equipo de Enseñanza      </v>
      </c>
    </row>
    <row r="718" spans="1:14">
      <c r="A718" s="187">
        <v>1520050105</v>
      </c>
      <c r="B718" s="187" t="s">
        <v>2729</v>
      </c>
      <c r="C718" s="188" t="s">
        <v>2068</v>
      </c>
      <c r="D718" s="188" t="s">
        <v>376</v>
      </c>
      <c r="E718" s="188" t="s">
        <v>2239</v>
      </c>
      <c r="F718" s="188" t="s">
        <v>2240</v>
      </c>
      <c r="G718" s="188" t="s">
        <v>2248</v>
      </c>
      <c r="H718" s="187" t="s">
        <v>2254</v>
      </c>
      <c r="I718" s="187" t="s">
        <v>2075</v>
      </c>
      <c r="J718" s="192" t="s">
        <v>2219</v>
      </c>
      <c r="K718" s="183" t="str">
        <f t="shared" si="20"/>
        <v xml:space="preserve">I-Maquinaria y equipo   - Herramientas y Accesorios   </v>
      </c>
      <c r="L718" s="187">
        <v>1520050105</v>
      </c>
      <c r="N718" s="183" t="str">
        <f t="shared" si="21"/>
        <v xml:space="preserve">Herramientas y Accesorios      </v>
      </c>
    </row>
    <row r="719" spans="1:14">
      <c r="A719" s="187">
        <v>1520050106</v>
      </c>
      <c r="B719" s="187" t="s">
        <v>2730</v>
      </c>
      <c r="C719" s="188" t="s">
        <v>2068</v>
      </c>
      <c r="D719" s="188" t="s">
        <v>376</v>
      </c>
      <c r="E719" s="188" t="s">
        <v>2239</v>
      </c>
      <c r="F719" s="188" t="s">
        <v>2240</v>
      </c>
      <c r="G719" s="188" t="s">
        <v>2248</v>
      </c>
      <c r="H719" s="187" t="s">
        <v>2254</v>
      </c>
      <c r="I719" s="187" t="s">
        <v>2075</v>
      </c>
      <c r="J719" s="192" t="s">
        <v>2219</v>
      </c>
      <c r="K719" s="183" t="str">
        <f t="shared" si="20"/>
        <v xml:space="preserve">I-Maquinaria y equipo   - Equipo de Ayuda Audiovisual   </v>
      </c>
      <c r="L719" s="187">
        <v>1520050106</v>
      </c>
      <c r="N719" s="183" t="str">
        <f t="shared" si="21"/>
        <v xml:space="preserve">Equipo de Ayuda Audiovisual      </v>
      </c>
    </row>
    <row r="720" spans="1:14">
      <c r="A720" s="187">
        <v>1520050107</v>
      </c>
      <c r="B720" s="187" t="s">
        <v>2731</v>
      </c>
      <c r="C720" s="188" t="s">
        <v>2068</v>
      </c>
      <c r="D720" s="188" t="s">
        <v>376</v>
      </c>
      <c r="E720" s="188" t="s">
        <v>2239</v>
      </c>
      <c r="F720" s="188" t="s">
        <v>2240</v>
      </c>
      <c r="G720" s="188" t="s">
        <v>2248</v>
      </c>
      <c r="H720" s="187" t="s">
        <v>2254</v>
      </c>
      <c r="I720" s="187" t="s">
        <v>2075</v>
      </c>
      <c r="J720" s="192" t="s">
        <v>2219</v>
      </c>
      <c r="K720" s="183" t="str">
        <f t="shared" si="20"/>
        <v xml:space="preserve">I-Maquinaria y equipo   - Equipo de Aseo   </v>
      </c>
      <c r="L720" s="187">
        <v>1520050107</v>
      </c>
      <c r="N720" s="183" t="str">
        <f t="shared" si="21"/>
        <v xml:space="preserve">Equipo de Aseo      </v>
      </c>
    </row>
    <row r="721" spans="1:14">
      <c r="A721" s="187">
        <v>1520050108</v>
      </c>
      <c r="B721" s="187" t="s">
        <v>2732</v>
      </c>
      <c r="C721" s="188" t="s">
        <v>2068</v>
      </c>
      <c r="D721" s="188" t="s">
        <v>376</v>
      </c>
      <c r="E721" s="188" t="s">
        <v>2239</v>
      </c>
      <c r="F721" s="188" t="s">
        <v>2240</v>
      </c>
      <c r="G721" s="188" t="s">
        <v>2248</v>
      </c>
      <c r="H721" s="187" t="s">
        <v>2254</v>
      </c>
      <c r="I721" s="187" t="s">
        <v>2075</v>
      </c>
      <c r="J721" s="192" t="s">
        <v>2219</v>
      </c>
      <c r="K721" s="183" t="str">
        <f t="shared" si="20"/>
        <v xml:space="preserve">I-Maquinaria y equipo   - Equipo de Seguridad y Rescate   </v>
      </c>
      <c r="L721" s="187">
        <v>1520050108</v>
      </c>
      <c r="N721" s="183" t="str">
        <f t="shared" si="21"/>
        <v xml:space="preserve">Equipo de Seguridad y Rescate      </v>
      </c>
    </row>
    <row r="722" spans="1:14">
      <c r="A722" s="187">
        <v>1524050101</v>
      </c>
      <c r="B722" s="187" t="s">
        <v>2733</v>
      </c>
      <c r="C722" s="188" t="s">
        <v>2068</v>
      </c>
      <c r="D722" s="188" t="s">
        <v>376</v>
      </c>
      <c r="E722" s="188" t="s">
        <v>2239</v>
      </c>
      <c r="F722" s="188" t="s">
        <v>2231</v>
      </c>
      <c r="G722" s="188" t="s">
        <v>2248</v>
      </c>
      <c r="H722" s="187" t="s">
        <v>2262</v>
      </c>
      <c r="I722" s="187" t="s">
        <v>2075</v>
      </c>
      <c r="J722" s="192" t="s">
        <v>2219</v>
      </c>
      <c r="K722" s="183" t="str">
        <f t="shared" si="20"/>
        <v xml:space="preserve">I-Muebles y equipo de oficina - Muebles y Enseres   </v>
      </c>
      <c r="L722" s="187">
        <v>1524050101</v>
      </c>
      <c r="N722" s="183" t="str">
        <f t="shared" si="21"/>
        <v xml:space="preserve">Muebles y Enseres      </v>
      </c>
    </row>
    <row r="723" spans="1:14">
      <c r="A723" s="187">
        <v>1524100101</v>
      </c>
      <c r="B723" s="187" t="s">
        <v>2734</v>
      </c>
      <c r="C723" s="188" t="s">
        <v>2068</v>
      </c>
      <c r="D723" s="188" t="s">
        <v>376</v>
      </c>
      <c r="E723" s="188" t="s">
        <v>2239</v>
      </c>
      <c r="F723" s="188" t="s">
        <v>2231</v>
      </c>
      <c r="G723" s="188" t="s">
        <v>2248</v>
      </c>
      <c r="H723" s="187" t="s">
        <v>2262</v>
      </c>
      <c r="I723" s="187" t="s">
        <v>2075</v>
      </c>
      <c r="J723" s="192" t="s">
        <v>2219</v>
      </c>
      <c r="K723" s="183" t="str">
        <f t="shared" si="20"/>
        <v xml:space="preserve">I-Muebles y equipo de oficina - Equipos   </v>
      </c>
      <c r="L723" s="187">
        <v>1524100101</v>
      </c>
      <c r="N723" s="183" t="str">
        <f t="shared" si="21"/>
        <v xml:space="preserve">Equipos      </v>
      </c>
    </row>
    <row r="724" spans="1:14">
      <c r="A724" s="187">
        <v>1524959595</v>
      </c>
      <c r="B724" s="187" t="s">
        <v>2700</v>
      </c>
      <c r="C724" s="188" t="s">
        <v>2068</v>
      </c>
      <c r="D724" s="188" t="s">
        <v>376</v>
      </c>
      <c r="E724" s="188" t="s">
        <v>2239</v>
      </c>
      <c r="F724" s="188" t="s">
        <v>2231</v>
      </c>
      <c r="G724" s="188" t="s">
        <v>2248</v>
      </c>
      <c r="H724" s="187" t="s">
        <v>2262</v>
      </c>
      <c r="I724" s="187" t="s">
        <v>2075</v>
      </c>
      <c r="J724" s="192" t="s">
        <v>2219</v>
      </c>
      <c r="K724" s="183" t="str">
        <f t="shared" si="20"/>
        <v xml:space="preserve">I-Muebles y equipo de oficina - Otros   </v>
      </c>
      <c r="L724" s="187">
        <v>1524959595</v>
      </c>
      <c r="N724" s="183" t="str">
        <f t="shared" si="21"/>
        <v xml:space="preserve">Otros      </v>
      </c>
    </row>
    <row r="725" spans="1:14">
      <c r="A725" s="187">
        <v>1528050101</v>
      </c>
      <c r="B725" s="187" t="s">
        <v>2735</v>
      </c>
      <c r="C725" s="188" t="s">
        <v>2068</v>
      </c>
      <c r="D725" s="188" t="s">
        <v>376</v>
      </c>
      <c r="E725" s="188" t="s">
        <v>2239</v>
      </c>
      <c r="F725" s="188" t="s">
        <v>2243</v>
      </c>
      <c r="G725" s="188" t="s">
        <v>2248</v>
      </c>
      <c r="H725" s="187" t="s">
        <v>2265</v>
      </c>
      <c r="I725" s="187" t="s">
        <v>2075</v>
      </c>
      <c r="J725" s="192" t="s">
        <v>2219</v>
      </c>
      <c r="K725" s="183" t="str">
        <f t="shared" si="20"/>
        <v xml:space="preserve">I-Equipo de computo   - Equipos Por Procesamiento de Datos   </v>
      </c>
      <c r="L725" s="187">
        <v>1528050101</v>
      </c>
      <c r="N725" s="183" t="str">
        <f t="shared" si="21"/>
        <v xml:space="preserve">Equipos Por Procesamiento de Datos      </v>
      </c>
    </row>
    <row r="726" spans="1:14">
      <c r="A726" s="187">
        <v>1528100101</v>
      </c>
      <c r="B726" s="187" t="s">
        <v>2736</v>
      </c>
      <c r="C726" s="188" t="s">
        <v>2068</v>
      </c>
      <c r="D726" s="188" t="s">
        <v>376</v>
      </c>
      <c r="E726" s="188" t="s">
        <v>2239</v>
      </c>
      <c r="F726" s="188" t="s">
        <v>2243</v>
      </c>
      <c r="G726" s="188" t="s">
        <v>2248</v>
      </c>
      <c r="H726" s="187" t="s">
        <v>2267</v>
      </c>
      <c r="I726" s="187" t="s">
        <v>2075</v>
      </c>
      <c r="J726" s="192" t="s">
        <v>2219</v>
      </c>
      <c r="K726" s="183" t="str">
        <f t="shared" si="20"/>
        <v xml:space="preserve">I-Equipo de telecomunicaciones   - Equipo de Telecomunicaciones   </v>
      </c>
      <c r="L726" s="187">
        <v>1528100101</v>
      </c>
      <c r="N726" s="183" t="str">
        <f t="shared" si="21"/>
        <v xml:space="preserve">Equipo de Telecomunicaciones      </v>
      </c>
    </row>
    <row r="727" spans="1:14">
      <c r="A727" s="187">
        <v>1528150101</v>
      </c>
      <c r="B727" s="187" t="s">
        <v>2737</v>
      </c>
      <c r="C727" s="188" t="s">
        <v>2068</v>
      </c>
      <c r="D727" s="188" t="s">
        <v>376</v>
      </c>
      <c r="E727" s="188" t="s">
        <v>2239</v>
      </c>
      <c r="F727" s="188" t="s">
        <v>2243</v>
      </c>
      <c r="G727" s="188" t="s">
        <v>2248</v>
      </c>
      <c r="H727" s="187" t="s">
        <v>2267</v>
      </c>
      <c r="I727" s="187" t="s">
        <v>2075</v>
      </c>
      <c r="J727" s="192" t="s">
        <v>2219</v>
      </c>
      <c r="K727" s="183" t="str">
        <f t="shared" si="20"/>
        <v xml:space="preserve">I-Equipo de telecomunicaciones   - Equipos de Radio   </v>
      </c>
      <c r="L727" s="187">
        <v>1528150101</v>
      </c>
      <c r="N727" s="183" t="str">
        <f t="shared" si="21"/>
        <v xml:space="preserve">Equipos de Radio      </v>
      </c>
    </row>
    <row r="728" spans="1:14">
      <c r="A728" s="187">
        <v>1528250101</v>
      </c>
      <c r="B728" s="187" t="s">
        <v>2738</v>
      </c>
      <c r="C728" s="188" t="s">
        <v>2068</v>
      </c>
      <c r="D728" s="188" t="s">
        <v>376</v>
      </c>
      <c r="E728" s="188" t="s">
        <v>2239</v>
      </c>
      <c r="F728" s="188" t="s">
        <v>2243</v>
      </c>
      <c r="G728" s="188" t="s">
        <v>2248</v>
      </c>
      <c r="H728" s="187" t="s">
        <v>2267</v>
      </c>
      <c r="I728" s="187" t="s">
        <v>2075</v>
      </c>
      <c r="J728" s="192" t="s">
        <v>2219</v>
      </c>
      <c r="K728" s="183" t="str">
        <f t="shared" si="20"/>
        <v xml:space="preserve">I-Equipo de telecomunicaciones   - Líneas Telefónicas   </v>
      </c>
      <c r="L728" s="187">
        <v>1528250101</v>
      </c>
      <c r="N728" s="183" t="str">
        <f t="shared" si="21"/>
        <v xml:space="preserve">Líneas Telefónicas      </v>
      </c>
    </row>
    <row r="729" spans="1:14">
      <c r="A729" s="187">
        <v>1528959595</v>
      </c>
      <c r="B729" s="187" t="s">
        <v>2700</v>
      </c>
      <c r="C729" s="188" t="s">
        <v>2068</v>
      </c>
      <c r="D729" s="188" t="s">
        <v>376</v>
      </c>
      <c r="E729" s="188" t="s">
        <v>2239</v>
      </c>
      <c r="F729" s="188" t="s">
        <v>2243</v>
      </c>
      <c r="G729" s="188" t="s">
        <v>2248</v>
      </c>
      <c r="H729" s="187" t="s">
        <v>2267</v>
      </c>
      <c r="I729" s="187" t="s">
        <v>2075</v>
      </c>
      <c r="J729" s="192" t="s">
        <v>2219</v>
      </c>
      <c r="K729" s="183" t="str">
        <f t="shared" si="20"/>
        <v xml:space="preserve">I-Equipo de telecomunicaciones   - Otros   </v>
      </c>
      <c r="L729" s="187">
        <v>1528959595</v>
      </c>
      <c r="N729" s="183" t="str">
        <f t="shared" si="21"/>
        <v xml:space="preserve">Otros      </v>
      </c>
    </row>
    <row r="730" spans="1:14">
      <c r="A730" s="187">
        <v>1532050101</v>
      </c>
      <c r="B730" s="187" t="s">
        <v>2739</v>
      </c>
      <c r="C730" s="188" t="s">
        <v>2068</v>
      </c>
      <c r="D730" s="188" t="s">
        <v>376</v>
      </c>
      <c r="E730" s="188" t="s">
        <v>2239</v>
      </c>
      <c r="F730" s="188" t="s">
        <v>2240</v>
      </c>
      <c r="G730" s="188" t="s">
        <v>2248</v>
      </c>
      <c r="H730" s="187" t="s">
        <v>2241</v>
      </c>
      <c r="I730" s="187" t="s">
        <v>2075</v>
      </c>
      <c r="J730" s="192" t="s">
        <v>2219</v>
      </c>
      <c r="K730" s="183" t="str">
        <f t="shared" si="20"/>
        <v xml:space="preserve">I-Equipos y elementos de laboratorio - Médico   </v>
      </c>
      <c r="L730" s="187">
        <v>1532050101</v>
      </c>
      <c r="N730" s="183" t="str">
        <f t="shared" si="21"/>
        <v xml:space="preserve">Médico      </v>
      </c>
    </row>
    <row r="731" spans="1:14">
      <c r="A731" s="187">
        <v>1532100101</v>
      </c>
      <c r="B731" s="187" t="s">
        <v>2740</v>
      </c>
      <c r="C731" s="188" t="s">
        <v>2068</v>
      </c>
      <c r="D731" s="188" t="s">
        <v>376</v>
      </c>
      <c r="E731" s="188" t="s">
        <v>2239</v>
      </c>
      <c r="F731" s="188" t="s">
        <v>2240</v>
      </c>
      <c r="G731" s="188" t="s">
        <v>2248</v>
      </c>
      <c r="H731" s="187" t="s">
        <v>2241</v>
      </c>
      <c r="I731" s="187" t="s">
        <v>2075</v>
      </c>
      <c r="J731" s="192" t="s">
        <v>2219</v>
      </c>
      <c r="K731" s="183" t="str">
        <f t="shared" si="20"/>
        <v xml:space="preserve">I-Equipos y elementos de laboratorio - Odontològico   </v>
      </c>
      <c r="L731" s="187">
        <v>1532100101</v>
      </c>
      <c r="N731" s="183" t="str">
        <f t="shared" si="21"/>
        <v xml:space="preserve">Odontològico      </v>
      </c>
    </row>
    <row r="732" spans="1:14">
      <c r="A732" s="187">
        <v>1532150101</v>
      </c>
      <c r="B732" s="187" t="s">
        <v>2741</v>
      </c>
      <c r="C732" s="188" t="s">
        <v>2068</v>
      </c>
      <c r="D732" s="188" t="s">
        <v>376</v>
      </c>
      <c r="E732" s="188" t="s">
        <v>2239</v>
      </c>
      <c r="F732" s="188" t="s">
        <v>2240</v>
      </c>
      <c r="G732" s="188" t="s">
        <v>2248</v>
      </c>
      <c r="H732" s="187" t="s">
        <v>2241</v>
      </c>
      <c r="I732" s="187" t="s">
        <v>2075</v>
      </c>
      <c r="J732" s="192" t="s">
        <v>2219</v>
      </c>
      <c r="K732" s="183" t="str">
        <f t="shared" si="20"/>
        <v xml:space="preserve">I-Equipos y elementos de laboratorio - Laboratorio   </v>
      </c>
      <c r="L732" s="187">
        <v>1532150101</v>
      </c>
      <c r="N732" s="183" t="str">
        <f t="shared" si="21"/>
        <v xml:space="preserve">Laboratorio      </v>
      </c>
    </row>
    <row r="733" spans="1:14">
      <c r="A733" s="187">
        <v>1532200101</v>
      </c>
      <c r="B733" s="187" t="s">
        <v>2742</v>
      </c>
      <c r="C733" s="188" t="s">
        <v>2068</v>
      </c>
      <c r="D733" s="188" t="s">
        <v>376</v>
      </c>
      <c r="E733" s="188" t="s">
        <v>2239</v>
      </c>
      <c r="F733" s="188" t="s">
        <v>2240</v>
      </c>
      <c r="G733" s="188" t="s">
        <v>2248</v>
      </c>
      <c r="H733" s="187" t="s">
        <v>2241</v>
      </c>
      <c r="I733" s="187" t="s">
        <v>2075</v>
      </c>
      <c r="J733" s="192" t="s">
        <v>2219</v>
      </c>
      <c r="K733" s="183" t="str">
        <f t="shared" si="20"/>
        <v xml:space="preserve">I-Equipos y elementos de laboratorio - Instrumental   </v>
      </c>
      <c r="L733" s="187">
        <v>1532200101</v>
      </c>
      <c r="N733" s="183" t="str">
        <f t="shared" si="21"/>
        <v xml:space="preserve">Instrumental      </v>
      </c>
    </row>
    <row r="734" spans="1:14">
      <c r="A734" s="187">
        <v>1532959595</v>
      </c>
      <c r="B734" s="187" t="s">
        <v>2700</v>
      </c>
      <c r="C734" s="188" t="s">
        <v>2068</v>
      </c>
      <c r="D734" s="188" t="s">
        <v>376</v>
      </c>
      <c r="E734" s="188" t="s">
        <v>2239</v>
      </c>
      <c r="F734" s="188" t="s">
        <v>2240</v>
      </c>
      <c r="G734" s="188" t="s">
        <v>2248</v>
      </c>
      <c r="H734" s="187" t="s">
        <v>2241</v>
      </c>
      <c r="I734" s="187" t="s">
        <v>2075</v>
      </c>
      <c r="J734" s="192" t="s">
        <v>2219</v>
      </c>
      <c r="K734" s="183" t="str">
        <f t="shared" si="20"/>
        <v xml:space="preserve">I-Equipos y elementos de laboratorio - Otros   </v>
      </c>
      <c r="L734" s="187">
        <v>1532959595</v>
      </c>
      <c r="N734" s="183" t="str">
        <f t="shared" si="21"/>
        <v xml:space="preserve">Otros      </v>
      </c>
    </row>
    <row r="735" spans="1:14">
      <c r="A735" s="187">
        <v>1540050101</v>
      </c>
      <c r="B735" s="187" t="s">
        <v>2743</v>
      </c>
      <c r="C735" s="188" t="s">
        <v>2068</v>
      </c>
      <c r="D735" s="188" t="s">
        <v>376</v>
      </c>
      <c r="E735" s="188" t="s">
        <v>2239</v>
      </c>
      <c r="F735" s="188" t="s">
        <v>2271</v>
      </c>
      <c r="G735" s="188" t="s">
        <v>2248</v>
      </c>
      <c r="H735" s="187" t="s">
        <v>2272</v>
      </c>
      <c r="I735" s="187" t="s">
        <v>2075</v>
      </c>
      <c r="J735" s="192" t="s">
        <v>2219</v>
      </c>
      <c r="K735" s="183" t="str">
        <f t="shared" si="20"/>
        <v xml:space="preserve">I-Vehículos     - Autos Camionetas y Camperos   </v>
      </c>
      <c r="L735" s="187">
        <v>1540050101</v>
      </c>
      <c r="N735" s="183" t="str">
        <f t="shared" si="21"/>
        <v xml:space="preserve">Autos Camionetas y Camperos      </v>
      </c>
    </row>
    <row r="736" spans="1:14">
      <c r="A736" s="187">
        <v>1556050101</v>
      </c>
      <c r="B736" s="187" t="s">
        <v>2744</v>
      </c>
      <c r="C736" s="188" t="s">
        <v>2068</v>
      </c>
      <c r="D736" s="188" t="s">
        <v>376</v>
      </c>
      <c r="E736" s="188" t="s">
        <v>2239</v>
      </c>
      <c r="F736" s="188" t="s">
        <v>2247</v>
      </c>
      <c r="G736" s="188" t="s">
        <v>2248</v>
      </c>
      <c r="H736" s="187" t="s">
        <v>2274</v>
      </c>
      <c r="I736" s="187" t="s">
        <v>2075</v>
      </c>
      <c r="J736" s="192" t="s">
        <v>2219</v>
      </c>
      <c r="K736" s="183" t="str">
        <f t="shared" si="20"/>
        <v xml:space="preserve">I-Acueducto, planta y redes  - Instalaciones para Agua y Energia   </v>
      </c>
      <c r="L736" s="187">
        <v>1556050101</v>
      </c>
      <c r="N736" s="183" t="str">
        <f t="shared" si="21"/>
        <v xml:space="preserve">Instalaciones para Agua y Energia      </v>
      </c>
    </row>
    <row r="737" spans="1:14">
      <c r="A737" s="187">
        <v>1556100101</v>
      </c>
      <c r="B737" s="187" t="s">
        <v>2745</v>
      </c>
      <c r="C737" s="188" t="s">
        <v>2068</v>
      </c>
      <c r="D737" s="188" t="s">
        <v>376</v>
      </c>
      <c r="E737" s="188" t="s">
        <v>2239</v>
      </c>
      <c r="F737" s="188" t="s">
        <v>2247</v>
      </c>
      <c r="G737" s="188" t="s">
        <v>2248</v>
      </c>
      <c r="H737" s="187" t="s">
        <v>2274</v>
      </c>
      <c r="I737" s="187" t="s">
        <v>2075</v>
      </c>
      <c r="J737" s="192" t="s">
        <v>2219</v>
      </c>
      <c r="K737" s="183" t="str">
        <f t="shared" si="20"/>
        <v xml:space="preserve">I-Acueducto, planta y redes  - Acueducto, Acequias y Canalizaciones   </v>
      </c>
      <c r="L737" s="187">
        <v>1556100101</v>
      </c>
      <c r="N737" s="183" t="str">
        <f t="shared" si="21"/>
        <v xml:space="preserve">Acueducto, Acequias y Canalizaciones      </v>
      </c>
    </row>
    <row r="738" spans="1:14">
      <c r="A738" s="187">
        <v>1556150101</v>
      </c>
      <c r="B738" s="187" t="s">
        <v>2746</v>
      </c>
      <c r="C738" s="188" t="s">
        <v>2068</v>
      </c>
      <c r="D738" s="188" t="s">
        <v>376</v>
      </c>
      <c r="E738" s="188" t="s">
        <v>2239</v>
      </c>
      <c r="F738" s="188" t="s">
        <v>2247</v>
      </c>
      <c r="G738" s="188" t="s">
        <v>2248</v>
      </c>
      <c r="H738" s="187" t="s">
        <v>2274</v>
      </c>
      <c r="I738" s="187" t="s">
        <v>2075</v>
      </c>
      <c r="J738" s="192" t="s">
        <v>2219</v>
      </c>
      <c r="K738" s="183" t="str">
        <f t="shared" si="20"/>
        <v xml:space="preserve">I-Acueducto, planta y redes  - Plantas de Generacion Hidraulica   </v>
      </c>
      <c r="L738" s="187">
        <v>1556150101</v>
      </c>
      <c r="N738" s="183" t="str">
        <f t="shared" si="21"/>
        <v xml:space="preserve">Plantas de Generacion Hidraulica      </v>
      </c>
    </row>
    <row r="739" spans="1:14">
      <c r="A739" s="187">
        <v>1556280101</v>
      </c>
      <c r="B739" s="187" t="s">
        <v>2747</v>
      </c>
      <c r="C739" s="188" t="s">
        <v>2068</v>
      </c>
      <c r="D739" s="188" t="s">
        <v>376</v>
      </c>
      <c r="E739" s="188" t="s">
        <v>2239</v>
      </c>
      <c r="F739" s="188" t="s">
        <v>2247</v>
      </c>
      <c r="G739" s="188" t="s">
        <v>2248</v>
      </c>
      <c r="H739" s="187" t="s">
        <v>2274</v>
      </c>
      <c r="I739" s="187" t="s">
        <v>2075</v>
      </c>
      <c r="J739" s="192" t="s">
        <v>2219</v>
      </c>
      <c r="K739" s="183" t="str">
        <f t="shared" si="20"/>
        <v xml:space="preserve">I-Acueducto, planta y redes  - Plantas de Generacion Diesel, Gasolina   </v>
      </c>
      <c r="L739" s="187">
        <v>1556280101</v>
      </c>
      <c r="N739" s="183" t="str">
        <f t="shared" si="21"/>
        <v xml:space="preserve">Plantas de Generacion Diesel, Gasolina      </v>
      </c>
    </row>
    <row r="740" spans="1:14">
      <c r="A740" s="187">
        <v>1556300101</v>
      </c>
      <c r="B740" s="187" t="s">
        <v>2748</v>
      </c>
      <c r="C740" s="188" t="s">
        <v>2068</v>
      </c>
      <c r="D740" s="188" t="s">
        <v>376</v>
      </c>
      <c r="E740" s="188" t="s">
        <v>2239</v>
      </c>
      <c r="F740" s="188" t="s">
        <v>2243</v>
      </c>
      <c r="G740" s="188" t="s">
        <v>2248</v>
      </c>
      <c r="H740" s="187" t="s">
        <v>2278</v>
      </c>
      <c r="I740" s="187" t="s">
        <v>2075</v>
      </c>
      <c r="J740" s="192" t="s">
        <v>2219</v>
      </c>
      <c r="K740" s="183" t="str">
        <f t="shared" si="20"/>
        <v xml:space="preserve">I-Plantas y redes de comunicaci´pn - Plantas de Telecomunicacion   </v>
      </c>
      <c r="L740" s="187">
        <v>1556300101</v>
      </c>
      <c r="N740" s="183" t="str">
        <f t="shared" si="21"/>
        <v xml:space="preserve">Plantas de Telecomunicacion      </v>
      </c>
    </row>
    <row r="741" spans="1:14">
      <c r="A741" s="187">
        <v>1556500101</v>
      </c>
      <c r="B741" s="187" t="s">
        <v>2749</v>
      </c>
      <c r="C741" s="188" t="s">
        <v>2068</v>
      </c>
      <c r="D741" s="188" t="s">
        <v>376</v>
      </c>
      <c r="E741" s="188" t="s">
        <v>2239</v>
      </c>
      <c r="F741" s="188" t="s">
        <v>2243</v>
      </c>
      <c r="G741" s="188" t="s">
        <v>2248</v>
      </c>
      <c r="H741" s="187" t="s">
        <v>2278</v>
      </c>
      <c r="I741" s="187" t="s">
        <v>2075</v>
      </c>
      <c r="J741" s="192" t="s">
        <v>2219</v>
      </c>
      <c r="K741" s="183" t="str">
        <f t="shared" si="20"/>
        <v xml:space="preserve">I-Plantas y redes de comunicaci´pn - Redes de Distribucion   </v>
      </c>
      <c r="L741" s="187">
        <v>1556500101</v>
      </c>
      <c r="N741" s="183" t="str">
        <f t="shared" si="21"/>
        <v xml:space="preserve">Redes de Distribucion      </v>
      </c>
    </row>
    <row r="742" spans="1:14">
      <c r="A742" s="187">
        <v>1556959595</v>
      </c>
      <c r="B742" s="187" t="s">
        <v>2700</v>
      </c>
      <c r="C742" s="188" t="s">
        <v>2068</v>
      </c>
      <c r="D742" s="188" t="s">
        <v>376</v>
      </c>
      <c r="E742" s="188" t="s">
        <v>2239</v>
      </c>
      <c r="F742" s="188" t="s">
        <v>2243</v>
      </c>
      <c r="G742" s="188" t="s">
        <v>2248</v>
      </c>
      <c r="H742" s="187" t="s">
        <v>2278</v>
      </c>
      <c r="I742" s="187" t="s">
        <v>2075</v>
      </c>
      <c r="J742" s="192" t="s">
        <v>2219</v>
      </c>
      <c r="K742" s="183" t="str">
        <f t="shared" si="20"/>
        <v xml:space="preserve">I-Plantas y redes de comunicaci´pn - Otros   </v>
      </c>
      <c r="L742" s="187">
        <v>1556959595</v>
      </c>
      <c r="N742" s="183" t="str">
        <f t="shared" si="21"/>
        <v xml:space="preserve">Otros      </v>
      </c>
    </row>
    <row r="743" spans="1:14">
      <c r="A743" s="187">
        <v>1560050101</v>
      </c>
      <c r="B743" s="187" t="s">
        <v>2750</v>
      </c>
      <c r="C743" s="188" t="s">
        <v>2068</v>
      </c>
      <c r="D743" s="188" t="s">
        <v>376</v>
      </c>
      <c r="E743" s="188" t="s">
        <v>2239</v>
      </c>
      <c r="F743" s="188" t="s">
        <v>2281</v>
      </c>
      <c r="G743" s="188" t="s">
        <v>2248</v>
      </c>
      <c r="H743" s="187" t="s">
        <v>2282</v>
      </c>
      <c r="I743" s="187" t="s">
        <v>2075</v>
      </c>
      <c r="J743" s="192" t="s">
        <v>2219</v>
      </c>
      <c r="K743" s="183" t="str">
        <f t="shared" si="20"/>
        <v xml:space="preserve">I-Otras inversiones    - Armamento de Vigilancia   </v>
      </c>
      <c r="L743" s="187">
        <v>1560050101</v>
      </c>
      <c r="N743" s="183" t="str">
        <f t="shared" si="21"/>
        <v xml:space="preserve">Armamento de Vigilancia      </v>
      </c>
    </row>
    <row r="744" spans="1:14">
      <c r="A744" s="187">
        <v>1584050101</v>
      </c>
      <c r="B744" s="187" t="s">
        <v>2751</v>
      </c>
      <c r="C744" s="188" t="s">
        <v>2068</v>
      </c>
      <c r="D744" s="188" t="s">
        <v>376</v>
      </c>
      <c r="E744" s="188" t="s">
        <v>2239</v>
      </c>
      <c r="F744" s="188" t="s">
        <v>2281</v>
      </c>
      <c r="G744" s="188" t="s">
        <v>2248</v>
      </c>
      <c r="H744" s="187" t="s">
        <v>2284</v>
      </c>
      <c r="I744" s="187" t="s">
        <v>2075</v>
      </c>
      <c r="J744" s="192" t="s">
        <v>2219</v>
      </c>
      <c r="K744" s="183" t="str">
        <f t="shared" si="20"/>
        <v xml:space="preserve">I-Cultivos en desarrollo semovientes  - Ganado Vacuno   </v>
      </c>
      <c r="L744" s="187">
        <v>1584050101</v>
      </c>
      <c r="N744" s="183" t="str">
        <f t="shared" si="21"/>
        <v xml:space="preserve">Ganado Vacuno      </v>
      </c>
    </row>
    <row r="745" spans="1:14">
      <c r="A745" s="187">
        <v>1584050102</v>
      </c>
      <c r="B745" s="187" t="s">
        <v>2752</v>
      </c>
      <c r="C745" s="188" t="s">
        <v>2068</v>
      </c>
      <c r="D745" s="188" t="s">
        <v>376</v>
      </c>
      <c r="E745" s="188" t="s">
        <v>2239</v>
      </c>
      <c r="F745" s="188" t="s">
        <v>2281</v>
      </c>
      <c r="G745" s="188" t="s">
        <v>2248</v>
      </c>
      <c r="H745" s="187" t="s">
        <v>2284</v>
      </c>
      <c r="I745" s="187" t="s">
        <v>2075</v>
      </c>
      <c r="J745" s="192" t="s">
        <v>2219</v>
      </c>
      <c r="K745" s="183" t="str">
        <f t="shared" si="20"/>
        <v xml:space="preserve">I-Cultivos en desarrollo semovientes  - Cultivos en Desarrollo   </v>
      </c>
      <c r="L745" s="187">
        <v>1584050102</v>
      </c>
      <c r="N745" s="183" t="str">
        <f t="shared" si="21"/>
        <v xml:space="preserve">Cultivos en Desarrollo      </v>
      </c>
    </row>
    <row r="746" spans="1:14">
      <c r="A746" s="187">
        <v>1805050101</v>
      </c>
      <c r="B746" s="187" t="s">
        <v>2753</v>
      </c>
      <c r="C746" s="188" t="s">
        <v>2068</v>
      </c>
      <c r="D746" s="188" t="s">
        <v>376</v>
      </c>
      <c r="E746" s="188" t="s">
        <v>2216</v>
      </c>
      <c r="F746" s="187" t="s">
        <v>2237</v>
      </c>
      <c r="G746" s="188" t="s">
        <v>2248</v>
      </c>
      <c r="H746" s="187" t="s">
        <v>2237</v>
      </c>
      <c r="I746" s="187" t="s">
        <v>2075</v>
      </c>
      <c r="J746" s="192" t="s">
        <v>2219</v>
      </c>
      <c r="K746" s="183" t="str">
        <f t="shared" si="20"/>
        <v xml:space="preserve">I-Bienes de arte y cultura - Elementos de Museo   </v>
      </c>
      <c r="L746" s="187">
        <v>1805050101</v>
      </c>
      <c r="N746" s="183" t="str">
        <f t="shared" si="21"/>
        <v xml:space="preserve">Elementos de Museo      </v>
      </c>
    </row>
    <row r="747" spans="1:14">
      <c r="A747" s="187">
        <v>1805050102</v>
      </c>
      <c r="B747" s="187" t="s">
        <v>2754</v>
      </c>
      <c r="C747" s="188" t="s">
        <v>2068</v>
      </c>
      <c r="D747" s="188" t="s">
        <v>376</v>
      </c>
      <c r="E747" s="188" t="s">
        <v>2216</v>
      </c>
      <c r="F747" s="187" t="s">
        <v>2237</v>
      </c>
      <c r="G747" s="188" t="s">
        <v>2248</v>
      </c>
      <c r="H747" s="187" t="s">
        <v>2237</v>
      </c>
      <c r="I747" s="187" t="s">
        <v>2075</v>
      </c>
      <c r="J747" s="192" t="s">
        <v>2219</v>
      </c>
      <c r="K747" s="183" t="str">
        <f t="shared" si="20"/>
        <v xml:space="preserve">I-Bienes de arte y cultura - Monumentos   </v>
      </c>
      <c r="L747" s="187">
        <v>1805050102</v>
      </c>
      <c r="N747" s="183" t="str">
        <f t="shared" si="21"/>
        <v xml:space="preserve">Monumentos      </v>
      </c>
    </row>
    <row r="748" spans="1:14">
      <c r="A748" s="187">
        <v>1805050103</v>
      </c>
      <c r="B748" s="187" t="s">
        <v>2755</v>
      </c>
      <c r="C748" s="188" t="s">
        <v>2068</v>
      </c>
      <c r="D748" s="188" t="s">
        <v>376</v>
      </c>
      <c r="E748" s="188" t="s">
        <v>2216</v>
      </c>
      <c r="F748" s="187" t="s">
        <v>2237</v>
      </c>
      <c r="G748" s="188" t="s">
        <v>2248</v>
      </c>
      <c r="H748" s="187" t="s">
        <v>2237</v>
      </c>
      <c r="I748" s="187" t="s">
        <v>2075</v>
      </c>
      <c r="J748" s="192" t="s">
        <v>2219</v>
      </c>
      <c r="K748" s="183" t="str">
        <f t="shared" si="20"/>
        <v xml:space="preserve">I-Bienes de arte y cultura - Obras de Arte   </v>
      </c>
      <c r="L748" s="187">
        <v>1805050103</v>
      </c>
      <c r="N748" s="183" t="str">
        <f t="shared" si="21"/>
        <v xml:space="preserve">Obras de Arte      </v>
      </c>
    </row>
    <row r="749" spans="1:14">
      <c r="A749" s="187">
        <v>1805100101</v>
      </c>
      <c r="B749" s="187" t="s">
        <v>2756</v>
      </c>
      <c r="C749" s="188" t="s">
        <v>2068</v>
      </c>
      <c r="D749" s="188" t="s">
        <v>376</v>
      </c>
      <c r="E749" s="188" t="s">
        <v>2216</v>
      </c>
      <c r="F749" s="187" t="s">
        <v>2237</v>
      </c>
      <c r="G749" s="188" t="s">
        <v>2248</v>
      </c>
      <c r="H749" s="187" t="s">
        <v>2237</v>
      </c>
      <c r="I749" s="187" t="s">
        <v>2075</v>
      </c>
      <c r="J749" s="192" t="s">
        <v>2219</v>
      </c>
      <c r="K749" s="183" t="str">
        <f t="shared" si="20"/>
        <v xml:space="preserve">I-Bienes de arte y cultura - Bibliotecas   </v>
      </c>
      <c r="L749" s="187">
        <v>1805100101</v>
      </c>
      <c r="N749" s="183" t="str">
        <f t="shared" si="21"/>
        <v xml:space="preserve">Bibliotecas      </v>
      </c>
    </row>
    <row r="750" spans="1:14">
      <c r="A750" s="187">
        <v>1805100102</v>
      </c>
      <c r="B750" s="187" t="s">
        <v>2757</v>
      </c>
      <c r="C750" s="188" t="s">
        <v>2068</v>
      </c>
      <c r="D750" s="188" t="s">
        <v>376</v>
      </c>
      <c r="E750" s="188" t="s">
        <v>2216</v>
      </c>
      <c r="F750" s="187" t="s">
        <v>2237</v>
      </c>
      <c r="G750" s="188" t="s">
        <v>2248</v>
      </c>
      <c r="H750" s="187" t="s">
        <v>2237</v>
      </c>
      <c r="I750" s="187" t="s">
        <v>2075</v>
      </c>
      <c r="J750" s="192" t="s">
        <v>2219</v>
      </c>
      <c r="K750" s="183" t="str">
        <f t="shared" si="20"/>
        <v xml:space="preserve">I-Bienes de arte y cultura - Equipos Industriales   </v>
      </c>
      <c r="L750" s="187">
        <v>1805100102</v>
      </c>
      <c r="N750" s="183" t="str">
        <f t="shared" si="21"/>
        <v xml:space="preserve">Equipos Industriales      </v>
      </c>
    </row>
    <row r="751" spans="1:14">
      <c r="A751" s="187">
        <v>1805100103</v>
      </c>
      <c r="B751" s="187" t="s">
        <v>2758</v>
      </c>
      <c r="C751" s="188" t="s">
        <v>2068</v>
      </c>
      <c r="D751" s="188" t="s">
        <v>376</v>
      </c>
      <c r="E751" s="188" t="s">
        <v>2216</v>
      </c>
      <c r="F751" s="187" t="s">
        <v>2237</v>
      </c>
      <c r="G751" s="188" t="s">
        <v>2248</v>
      </c>
      <c r="H751" s="187" t="s">
        <v>2237</v>
      </c>
      <c r="I751" s="187" t="s">
        <v>2075</v>
      </c>
      <c r="J751" s="192" t="s">
        <v>2219</v>
      </c>
      <c r="K751" s="183" t="str">
        <f t="shared" si="20"/>
        <v xml:space="preserve">I-Bienes de arte y cultura - Escudos y Banderas   </v>
      </c>
      <c r="L751" s="187">
        <v>1805100103</v>
      </c>
      <c r="N751" s="183" t="str">
        <f t="shared" si="21"/>
        <v xml:space="preserve">Escudos y Banderas      </v>
      </c>
    </row>
    <row r="752" spans="1:14">
      <c r="A752" s="187">
        <v>1805959501</v>
      </c>
      <c r="B752" s="187" t="s">
        <v>2759</v>
      </c>
      <c r="C752" s="188" t="s">
        <v>2068</v>
      </c>
      <c r="D752" s="188" t="s">
        <v>376</v>
      </c>
      <c r="E752" s="188" t="s">
        <v>2216</v>
      </c>
      <c r="F752" s="188" t="s">
        <v>2234</v>
      </c>
      <c r="G752" s="188" t="s">
        <v>2248</v>
      </c>
      <c r="H752" s="187" t="s">
        <v>2234</v>
      </c>
      <c r="I752" s="187" t="s">
        <v>2075</v>
      </c>
      <c r="J752" s="192" t="s">
        <v>2219</v>
      </c>
      <c r="K752" s="183" t="str">
        <f t="shared" si="20"/>
        <v xml:space="preserve">I-Bienestar Universitario - Elementos Coreograficos   </v>
      </c>
      <c r="L752" s="187">
        <v>1805959501</v>
      </c>
      <c r="N752" s="183" t="str">
        <f t="shared" si="21"/>
        <v xml:space="preserve">Elementos Coreograficos      </v>
      </c>
    </row>
    <row r="753" spans="1:14">
      <c r="A753" s="187">
        <v>1805959502</v>
      </c>
      <c r="B753" s="187" t="s">
        <v>2757</v>
      </c>
      <c r="C753" s="188" t="s">
        <v>2068</v>
      </c>
      <c r="D753" s="188" t="s">
        <v>376</v>
      </c>
      <c r="E753" s="188" t="s">
        <v>2216</v>
      </c>
      <c r="F753" s="187" t="s">
        <v>2237</v>
      </c>
      <c r="G753" s="188" t="s">
        <v>2248</v>
      </c>
      <c r="H753" s="187" t="s">
        <v>2237</v>
      </c>
      <c r="I753" s="187" t="s">
        <v>2075</v>
      </c>
      <c r="J753" s="192" t="s">
        <v>2219</v>
      </c>
      <c r="K753" s="183" t="str">
        <f t="shared" si="20"/>
        <v xml:space="preserve">I-Bienes de arte y cultura - Equipos Industriales   </v>
      </c>
      <c r="L753" s="187">
        <v>1805959502</v>
      </c>
      <c r="N753" s="183" t="str">
        <f t="shared" si="21"/>
        <v xml:space="preserve">Equipos Industriales      </v>
      </c>
    </row>
    <row r="754" spans="1:14">
      <c r="A754" s="187">
        <v>1805959503</v>
      </c>
      <c r="B754" s="187" t="s">
        <v>2758</v>
      </c>
      <c r="C754" s="188" t="s">
        <v>2068</v>
      </c>
      <c r="D754" s="188" t="s">
        <v>376</v>
      </c>
      <c r="E754" s="188" t="s">
        <v>2216</v>
      </c>
      <c r="F754" s="187" t="s">
        <v>2237</v>
      </c>
      <c r="G754" s="188" t="s">
        <v>2248</v>
      </c>
      <c r="H754" s="187" t="s">
        <v>2237</v>
      </c>
      <c r="I754" s="187" t="s">
        <v>2075</v>
      </c>
      <c r="J754" s="192" t="s">
        <v>2219</v>
      </c>
      <c r="K754" s="183" t="str">
        <f t="shared" si="20"/>
        <v xml:space="preserve">I-Bienes de arte y cultura - Escudos y Banderas   </v>
      </c>
      <c r="L754" s="187">
        <v>1805959503</v>
      </c>
      <c r="N754" s="183" t="str">
        <f t="shared" si="21"/>
        <v xml:space="preserve">Escudos y Banderas      </v>
      </c>
    </row>
    <row r="755" spans="1:14">
      <c r="A755" s="187">
        <v>1805959504</v>
      </c>
      <c r="B755" s="187" t="s">
        <v>2760</v>
      </c>
      <c r="C755" s="188" t="s">
        <v>2068</v>
      </c>
      <c r="D755" s="188" t="s">
        <v>376</v>
      </c>
      <c r="E755" s="188" t="s">
        <v>2216</v>
      </c>
      <c r="F755" s="188" t="s">
        <v>2234</v>
      </c>
      <c r="G755" s="188" t="s">
        <v>2248</v>
      </c>
      <c r="H755" s="187" t="s">
        <v>2234</v>
      </c>
      <c r="I755" s="187" t="s">
        <v>2075</v>
      </c>
      <c r="J755" s="192" t="s">
        <v>2219</v>
      </c>
      <c r="K755" s="183" t="str">
        <f t="shared" si="20"/>
        <v xml:space="preserve">I-Bienestar Universitario - Instrumentos Musicales   </v>
      </c>
      <c r="L755" s="187">
        <v>1805959504</v>
      </c>
      <c r="N755" s="183" t="str">
        <f t="shared" si="21"/>
        <v xml:space="preserve">Instrumentos Musicales      </v>
      </c>
    </row>
    <row r="756" spans="1:14">
      <c r="A756" s="187">
        <v>1805959595</v>
      </c>
      <c r="B756" s="187" t="s">
        <v>2761</v>
      </c>
      <c r="C756" s="188" t="s">
        <v>2068</v>
      </c>
      <c r="D756" s="188" t="s">
        <v>376</v>
      </c>
      <c r="E756" s="188" t="s">
        <v>2216</v>
      </c>
      <c r="F756" s="187" t="s">
        <v>2237</v>
      </c>
      <c r="G756" s="188" t="s">
        <v>2248</v>
      </c>
      <c r="H756" s="187" t="s">
        <v>2237</v>
      </c>
      <c r="I756" s="187" t="s">
        <v>2075</v>
      </c>
      <c r="J756" s="192" t="s">
        <v>2219</v>
      </c>
      <c r="K756" s="183" t="str">
        <f t="shared" si="20"/>
        <v xml:space="preserve">I-Bienes de arte y cultura - Otros Bienes de Arte y Cultura   </v>
      </c>
      <c r="L756" s="187">
        <v>1805959595</v>
      </c>
      <c r="N756" s="183" t="str">
        <f t="shared" si="21"/>
        <v xml:space="preserve">Otros Bienes de Arte y Cultura      </v>
      </c>
    </row>
    <row r="757" spans="1:14">
      <c r="A757" s="187">
        <v>1895200101</v>
      </c>
      <c r="B757" s="187" t="s">
        <v>2762</v>
      </c>
      <c r="C757" s="188" t="s">
        <v>2068</v>
      </c>
      <c r="D757" s="188" t="s">
        <v>376</v>
      </c>
      <c r="E757" s="188" t="s">
        <v>2216</v>
      </c>
      <c r="F757" s="187" t="s">
        <v>2237</v>
      </c>
      <c r="G757" s="188" t="s">
        <v>2248</v>
      </c>
      <c r="H757" s="187" t="s">
        <v>2237</v>
      </c>
      <c r="I757" s="187" t="s">
        <v>2075</v>
      </c>
      <c r="J757" s="192" t="s">
        <v>2219</v>
      </c>
      <c r="K757" s="183" t="str">
        <f t="shared" si="20"/>
        <v xml:space="preserve">I-Bienes de arte y cultura - Bienes Recibidos en Pago   </v>
      </c>
      <c r="L757" s="187">
        <v>1895200101</v>
      </c>
      <c r="N757" s="183" t="str">
        <f t="shared" si="21"/>
        <v xml:space="preserve">Bienes Recibidos en Pago      </v>
      </c>
    </row>
    <row r="758" spans="1:14">
      <c r="A758" s="187">
        <v>1895959595</v>
      </c>
      <c r="B758" s="187" t="s">
        <v>2700</v>
      </c>
      <c r="C758" s="188" t="s">
        <v>2068</v>
      </c>
      <c r="D758" s="188" t="s">
        <v>376</v>
      </c>
      <c r="E758" s="188" t="s">
        <v>2216</v>
      </c>
      <c r="F758" s="187" t="s">
        <v>2237</v>
      </c>
      <c r="G758" s="188" t="s">
        <v>2248</v>
      </c>
      <c r="H758" s="187" t="s">
        <v>2237</v>
      </c>
      <c r="I758" s="187" t="s">
        <v>2075</v>
      </c>
      <c r="J758" s="192" t="s">
        <v>2219</v>
      </c>
      <c r="K758" s="183" t="str">
        <f t="shared" si="20"/>
        <v xml:space="preserve">I-Bienes de arte y cultura - Otros   </v>
      </c>
      <c r="L758" s="187">
        <v>1895959595</v>
      </c>
      <c r="N758" s="183" t="str">
        <f t="shared" si="21"/>
        <v xml:space="preserve">Otros      </v>
      </c>
    </row>
    <row r="759" spans="1:14">
      <c r="A759" s="187">
        <v>1899050101</v>
      </c>
      <c r="B759" s="187" t="s">
        <v>2763</v>
      </c>
      <c r="C759" s="188" t="s">
        <v>2068</v>
      </c>
      <c r="D759" s="188" t="s">
        <v>376</v>
      </c>
      <c r="E759" s="188" t="s">
        <v>2216</v>
      </c>
      <c r="F759" s="187" t="s">
        <v>2237</v>
      </c>
      <c r="G759" s="188" t="s">
        <v>2248</v>
      </c>
      <c r="H759" s="187" t="s">
        <v>2237</v>
      </c>
      <c r="I759" s="187" t="s">
        <v>2075</v>
      </c>
      <c r="J759" s="192" t="s">
        <v>2219</v>
      </c>
      <c r="K759" s="183" t="str">
        <f t="shared" si="20"/>
        <v xml:space="preserve">I-Bienes de arte y cultura - Bienes de Arte y Cultura   </v>
      </c>
      <c r="L759" s="187">
        <v>1899050101</v>
      </c>
      <c r="N759" s="183" t="str">
        <f t="shared" si="21"/>
        <v xml:space="preserve">Bienes de Arte y Cultura      </v>
      </c>
    </row>
    <row r="760" spans="1:14">
      <c r="A760" s="187">
        <v>1899959595</v>
      </c>
      <c r="B760" s="187" t="s">
        <v>2764</v>
      </c>
      <c r="C760" s="188" t="s">
        <v>2068</v>
      </c>
      <c r="D760" s="188" t="s">
        <v>376</v>
      </c>
      <c r="E760" s="188" t="s">
        <v>2216</v>
      </c>
      <c r="F760" s="187" t="s">
        <v>2237</v>
      </c>
      <c r="G760" s="188" t="s">
        <v>2248</v>
      </c>
      <c r="H760" s="187" t="s">
        <v>2237</v>
      </c>
      <c r="I760" s="187" t="s">
        <v>2075</v>
      </c>
      <c r="J760" s="192" t="s">
        <v>2219</v>
      </c>
      <c r="K760" s="183" t="str">
        <f t="shared" si="20"/>
        <v xml:space="preserve">I-Bienes de arte y cultura - Diversos   </v>
      </c>
      <c r="L760" s="187">
        <v>1899959595</v>
      </c>
      <c r="N760" s="183" t="str">
        <f t="shared" si="21"/>
        <v xml:space="preserve">Diversos      </v>
      </c>
    </row>
    <row r="761" spans="1:14" s="189" customFormat="1">
      <c r="C761" s="190"/>
      <c r="D761" s="190"/>
      <c r="E761" s="190"/>
      <c r="F761" s="190"/>
      <c r="G761" s="190"/>
    </row>
    <row r="762" spans="1:14">
      <c r="A762" s="181">
        <v>6209021201</v>
      </c>
      <c r="B762" s="181" t="s">
        <v>2765</v>
      </c>
      <c r="C762" s="182" t="s">
        <v>2068</v>
      </c>
      <c r="D762" s="182" t="s">
        <v>368</v>
      </c>
      <c r="E762" s="182" t="s">
        <v>2298</v>
      </c>
      <c r="F762" s="182" t="s">
        <v>2298</v>
      </c>
      <c r="G762" s="181" t="s">
        <v>382</v>
      </c>
      <c r="H762" s="181" t="s">
        <v>2070</v>
      </c>
      <c r="I762" s="181" t="s">
        <v>2075</v>
      </c>
      <c r="J762" s="182" t="s">
        <v>2071</v>
      </c>
      <c r="K762" s="183" t="str">
        <f t="shared" si="20"/>
        <v xml:space="preserve">G-Actividades Culturales y Deportivas  - Actividades Culturales y Cívicas        </v>
      </c>
      <c r="L762" s="181">
        <v>6209021201</v>
      </c>
      <c r="N762" s="183" t="str">
        <f>+_xlfn.CONCAT(B762," "," "," "," ")</f>
        <v xml:space="preserve">Actividades Culturales y Cívicas            </v>
      </c>
    </row>
    <row r="763" spans="1:14">
      <c r="A763" s="181">
        <v>6209021202</v>
      </c>
      <c r="B763" s="181" t="s">
        <v>2766</v>
      </c>
      <c r="C763" s="182" t="s">
        <v>2068</v>
      </c>
      <c r="D763" s="182" t="s">
        <v>368</v>
      </c>
      <c r="E763" s="182" t="s">
        <v>2298</v>
      </c>
      <c r="F763" s="182" t="s">
        <v>2298</v>
      </c>
      <c r="G763" s="181" t="s">
        <v>382</v>
      </c>
      <c r="H763" s="181" t="s">
        <v>2070</v>
      </c>
      <c r="I763" s="181" t="s">
        <v>2075</v>
      </c>
      <c r="J763" s="182" t="s">
        <v>2071</v>
      </c>
      <c r="K763" s="183" t="str">
        <f t="shared" si="20"/>
        <v xml:space="preserve">G-Actividades Culturales y Deportivas  - Actividades Deportivas        </v>
      </c>
      <c r="L763" s="181">
        <v>6209021202</v>
      </c>
      <c r="N763" s="183" t="str">
        <f t="shared" ref="N763:N826" si="22">+_xlfn.CONCAT(B763," "," "," "," ")</f>
        <v xml:space="preserve">Actividades Deportivas            </v>
      </c>
    </row>
    <row r="764" spans="1:14">
      <c r="A764" s="181">
        <v>6209021203</v>
      </c>
      <c r="B764" s="181" t="s">
        <v>2767</v>
      </c>
      <c r="C764" s="182" t="s">
        <v>2068</v>
      </c>
      <c r="D764" s="182" t="s">
        <v>368</v>
      </c>
      <c r="E764" s="182" t="s">
        <v>2298</v>
      </c>
      <c r="F764" s="182" t="s">
        <v>2298</v>
      </c>
      <c r="G764" s="181" t="s">
        <v>382</v>
      </c>
      <c r="H764" s="181" t="s">
        <v>2070</v>
      </c>
      <c r="I764" s="181" t="s">
        <v>2075</v>
      </c>
      <c r="J764" s="182" t="s">
        <v>2071</v>
      </c>
      <c r="K764" s="183" t="str">
        <f t="shared" si="20"/>
        <v xml:space="preserve">G-Actividades Culturales y Deportivas  - Eventos Especiales Y Celebraciones        </v>
      </c>
      <c r="L764" s="181">
        <v>6209021203</v>
      </c>
      <c r="N764" s="183" t="str">
        <f t="shared" si="22"/>
        <v xml:space="preserve">Eventos Especiales Y Celebraciones            </v>
      </c>
    </row>
    <row r="765" spans="1:14">
      <c r="A765" s="181">
        <v>6209020601</v>
      </c>
      <c r="B765" s="181" t="s">
        <v>2768</v>
      </c>
      <c r="C765" s="182" t="s">
        <v>2068</v>
      </c>
      <c r="D765" s="182" t="s">
        <v>368</v>
      </c>
      <c r="E765" s="182" t="s">
        <v>2298</v>
      </c>
      <c r="F765" s="182" t="s">
        <v>2298</v>
      </c>
      <c r="G765" s="181" t="s">
        <v>382</v>
      </c>
      <c r="H765" s="181" t="s">
        <v>2078</v>
      </c>
      <c r="I765" s="181" t="s">
        <v>2075</v>
      </c>
      <c r="J765" s="182" t="s">
        <v>2071</v>
      </c>
      <c r="K765" s="183" t="str">
        <f t="shared" si="20"/>
        <v xml:space="preserve">G-Arrendamientos     - De Terrenos        </v>
      </c>
      <c r="L765" s="181">
        <v>6209020601</v>
      </c>
      <c r="N765" s="183" t="str">
        <f t="shared" si="22"/>
        <v xml:space="preserve">De Terrenos            </v>
      </c>
    </row>
    <row r="766" spans="1:14">
      <c r="A766" s="181">
        <v>6209020602</v>
      </c>
      <c r="B766" s="181" t="s">
        <v>2769</v>
      </c>
      <c r="C766" s="182" t="s">
        <v>2068</v>
      </c>
      <c r="D766" s="182" t="s">
        <v>368</v>
      </c>
      <c r="E766" s="182" t="s">
        <v>2298</v>
      </c>
      <c r="F766" s="182" t="s">
        <v>2298</v>
      </c>
      <c r="G766" s="181" t="s">
        <v>382</v>
      </c>
      <c r="H766" s="181" t="s">
        <v>2078</v>
      </c>
      <c r="I766" s="181" t="s">
        <v>2075</v>
      </c>
      <c r="J766" s="182" t="s">
        <v>2071</v>
      </c>
      <c r="K766" s="183" t="str">
        <f t="shared" si="20"/>
        <v xml:space="preserve">G-Arrendamientos     - Construcciones Y Edificaciones        </v>
      </c>
      <c r="L766" s="181">
        <v>6209020602</v>
      </c>
      <c r="N766" s="183" t="str">
        <f t="shared" si="22"/>
        <v xml:space="preserve">Construcciones Y Edificaciones            </v>
      </c>
    </row>
    <row r="767" spans="1:14">
      <c r="A767" s="181">
        <v>6209020603</v>
      </c>
      <c r="B767" s="182" t="s">
        <v>2770</v>
      </c>
      <c r="C767" s="182" t="s">
        <v>2068</v>
      </c>
      <c r="D767" s="182" t="s">
        <v>368</v>
      </c>
      <c r="E767" s="182" t="s">
        <v>2298</v>
      </c>
      <c r="F767" s="182" t="s">
        <v>2298</v>
      </c>
      <c r="G767" s="181" t="s">
        <v>382</v>
      </c>
      <c r="H767" s="181" t="s">
        <v>2078</v>
      </c>
      <c r="I767" s="181" t="s">
        <v>2075</v>
      </c>
      <c r="J767" s="182" t="s">
        <v>2071</v>
      </c>
      <c r="K767" s="183" t="str">
        <f t="shared" si="20"/>
        <v xml:space="preserve">G-Arrendamientos     - Maquinaria y Equipo        </v>
      </c>
      <c r="L767" s="181">
        <v>6209020603</v>
      </c>
      <c r="N767" s="183" t="str">
        <f t="shared" si="22"/>
        <v xml:space="preserve">Maquinaria y Equipo            </v>
      </c>
    </row>
    <row r="768" spans="1:14">
      <c r="A768" s="181">
        <v>6209020604</v>
      </c>
      <c r="B768" s="181" t="s">
        <v>2771</v>
      </c>
      <c r="C768" s="182" t="s">
        <v>2068</v>
      </c>
      <c r="D768" s="182" t="s">
        <v>368</v>
      </c>
      <c r="E768" s="182" t="s">
        <v>2298</v>
      </c>
      <c r="F768" s="182" t="s">
        <v>2298</v>
      </c>
      <c r="G768" s="181" t="s">
        <v>382</v>
      </c>
      <c r="H768" s="181" t="s">
        <v>2078</v>
      </c>
      <c r="I768" s="181" t="s">
        <v>2075</v>
      </c>
      <c r="J768" s="182" t="s">
        <v>2071</v>
      </c>
      <c r="K768" s="183" t="str">
        <f t="shared" si="20"/>
        <v xml:space="preserve">G-Arrendamientos     - Muebles y Equipo de Oficina        </v>
      </c>
      <c r="L768" s="181">
        <v>6209020604</v>
      </c>
      <c r="N768" s="183" t="str">
        <f t="shared" si="22"/>
        <v xml:space="preserve">Muebles y Equipo de Oficina            </v>
      </c>
    </row>
    <row r="769" spans="1:14">
      <c r="A769" s="181">
        <v>6209020605</v>
      </c>
      <c r="B769" s="181" t="s">
        <v>2772</v>
      </c>
      <c r="C769" s="182" t="s">
        <v>2068</v>
      </c>
      <c r="D769" s="182" t="s">
        <v>368</v>
      </c>
      <c r="E769" s="182" t="s">
        <v>2298</v>
      </c>
      <c r="F769" s="182" t="s">
        <v>2298</v>
      </c>
      <c r="G769" s="181" t="s">
        <v>382</v>
      </c>
      <c r="H769" s="181" t="s">
        <v>2078</v>
      </c>
      <c r="I769" s="181" t="s">
        <v>2075</v>
      </c>
      <c r="J769" s="182" t="s">
        <v>2071</v>
      </c>
      <c r="K769" s="183" t="str">
        <f t="shared" si="20"/>
        <v xml:space="preserve">G-Arrendamientos     - Equipo de Computo        </v>
      </c>
      <c r="L769" s="181">
        <v>6209020605</v>
      </c>
      <c r="N769" s="183" t="str">
        <f t="shared" si="22"/>
        <v xml:space="preserve">Equipo de Computo            </v>
      </c>
    </row>
    <row r="770" spans="1:14">
      <c r="A770" s="181">
        <v>6209020606</v>
      </c>
      <c r="B770" s="181" t="s">
        <v>2773</v>
      </c>
      <c r="C770" s="182" t="s">
        <v>2068</v>
      </c>
      <c r="D770" s="182" t="s">
        <v>368</v>
      </c>
      <c r="E770" s="182" t="s">
        <v>2298</v>
      </c>
      <c r="F770" s="182" t="s">
        <v>2298</v>
      </c>
      <c r="G770" s="181" t="s">
        <v>382</v>
      </c>
      <c r="H770" s="181" t="s">
        <v>2078</v>
      </c>
      <c r="I770" s="181" t="s">
        <v>2075</v>
      </c>
      <c r="J770" s="182" t="s">
        <v>2071</v>
      </c>
      <c r="K770" s="183" t="str">
        <f t="shared" si="20"/>
        <v xml:space="preserve">G-Arrendamientos     - Telecomunicaciones Y Radio        </v>
      </c>
      <c r="L770" s="181">
        <v>6209020606</v>
      </c>
      <c r="N770" s="183" t="str">
        <f t="shared" si="22"/>
        <v xml:space="preserve">Telecomunicaciones Y Radio            </v>
      </c>
    </row>
    <row r="771" spans="1:14">
      <c r="A771" s="181">
        <v>6209020607</v>
      </c>
      <c r="B771" s="181" t="s">
        <v>2774</v>
      </c>
      <c r="C771" s="182" t="s">
        <v>2068</v>
      </c>
      <c r="D771" s="182" t="s">
        <v>368</v>
      </c>
      <c r="E771" s="182" t="s">
        <v>2298</v>
      </c>
      <c r="F771" s="182" t="s">
        <v>2298</v>
      </c>
      <c r="G771" s="181" t="s">
        <v>382</v>
      </c>
      <c r="H771" s="181" t="s">
        <v>2078</v>
      </c>
      <c r="I771" s="181" t="s">
        <v>2075</v>
      </c>
      <c r="J771" s="182" t="s">
        <v>2071</v>
      </c>
      <c r="K771" s="183" t="str">
        <f t="shared" si="20"/>
        <v xml:space="preserve">G-Arrendamientos     - Equipo Medico y de Laboratorio        </v>
      </c>
      <c r="L771" s="181">
        <v>6209020607</v>
      </c>
      <c r="N771" s="183" t="str">
        <f t="shared" si="22"/>
        <v xml:space="preserve">Equipo Medico y de Laboratorio            </v>
      </c>
    </row>
    <row r="772" spans="1:14">
      <c r="A772" s="181">
        <v>6209020608</v>
      </c>
      <c r="B772" s="181" t="s">
        <v>2775</v>
      </c>
      <c r="C772" s="182" t="s">
        <v>2068</v>
      </c>
      <c r="D772" s="182" t="s">
        <v>368</v>
      </c>
      <c r="E772" s="182" t="s">
        <v>2298</v>
      </c>
      <c r="F772" s="182" t="s">
        <v>2298</v>
      </c>
      <c r="G772" s="181" t="s">
        <v>382</v>
      </c>
      <c r="H772" s="181" t="s">
        <v>2078</v>
      </c>
      <c r="I772" s="181" t="s">
        <v>2075</v>
      </c>
      <c r="J772" s="182" t="s">
        <v>2071</v>
      </c>
      <c r="K772" s="183" t="str">
        <f t="shared" si="20"/>
        <v xml:space="preserve">G-Arrendamientos     - Flota y Equipo de Transporte        </v>
      </c>
      <c r="L772" s="181">
        <v>6209020608</v>
      </c>
      <c r="N772" s="183" t="str">
        <f t="shared" si="22"/>
        <v xml:space="preserve">Flota y Equipo de Transporte            </v>
      </c>
    </row>
    <row r="773" spans="1:14">
      <c r="A773" s="181">
        <v>6209020609</v>
      </c>
      <c r="B773" s="181" t="s">
        <v>2776</v>
      </c>
      <c r="C773" s="182" t="s">
        <v>2068</v>
      </c>
      <c r="D773" s="182" t="s">
        <v>368</v>
      </c>
      <c r="E773" s="182" t="s">
        <v>2298</v>
      </c>
      <c r="F773" s="182" t="s">
        <v>2298</v>
      </c>
      <c r="G773" s="181" t="s">
        <v>382</v>
      </c>
      <c r="H773" s="181" t="s">
        <v>2078</v>
      </c>
      <c r="I773" s="181" t="s">
        <v>2075</v>
      </c>
      <c r="J773" s="182" t="s">
        <v>2071</v>
      </c>
      <c r="K773" s="183" t="str">
        <f t="shared" si="20"/>
        <v xml:space="preserve">G-Arrendamientos     - Acueductos Plantas y Redes        </v>
      </c>
      <c r="L773" s="181">
        <v>6209020609</v>
      </c>
      <c r="N773" s="183" t="str">
        <f t="shared" si="22"/>
        <v xml:space="preserve">Acueductos Plantas y Redes            </v>
      </c>
    </row>
    <row r="774" spans="1:14">
      <c r="A774" s="181">
        <v>6209020610</v>
      </c>
      <c r="B774" s="181" t="s">
        <v>2777</v>
      </c>
      <c r="C774" s="182" t="s">
        <v>2068</v>
      </c>
      <c r="D774" s="182" t="s">
        <v>368</v>
      </c>
      <c r="E774" s="182" t="s">
        <v>2298</v>
      </c>
      <c r="F774" s="182" t="s">
        <v>2298</v>
      </c>
      <c r="G774" s="181" t="s">
        <v>382</v>
      </c>
      <c r="H774" s="181" t="s">
        <v>2078</v>
      </c>
      <c r="I774" s="181" t="s">
        <v>2075</v>
      </c>
      <c r="J774" s="182" t="s">
        <v>2071</v>
      </c>
      <c r="K774" s="183" t="str">
        <f t="shared" si="20"/>
        <v xml:space="preserve">G-Arrendamientos     - Otros Arrendamientos        </v>
      </c>
      <c r="L774" s="181">
        <v>6209020610</v>
      </c>
      <c r="N774" s="183" t="str">
        <f t="shared" si="22"/>
        <v xml:space="preserve">Otros Arrendamientos            </v>
      </c>
    </row>
    <row r="775" spans="1:14">
      <c r="A775" s="181">
        <v>6209020901</v>
      </c>
      <c r="B775" s="181" t="s">
        <v>2778</v>
      </c>
      <c r="C775" s="182" t="s">
        <v>2068</v>
      </c>
      <c r="D775" s="182" t="s">
        <v>368</v>
      </c>
      <c r="E775" s="182" t="s">
        <v>2298</v>
      </c>
      <c r="F775" s="182" t="s">
        <v>2298</v>
      </c>
      <c r="G775" s="181" t="s">
        <v>382</v>
      </c>
      <c r="H775" s="181" t="s">
        <v>2100</v>
      </c>
      <c r="I775" s="181" t="s">
        <v>2075</v>
      </c>
      <c r="J775" s="182" t="s">
        <v>2071</v>
      </c>
      <c r="K775" s="183" t="str">
        <f t="shared" si="20"/>
        <v xml:space="preserve">G-Contribuciones y Afiliaciones   - Contribuciones        </v>
      </c>
      <c r="L775" s="181">
        <v>6209020901</v>
      </c>
      <c r="N775" s="183" t="str">
        <f t="shared" si="22"/>
        <v xml:space="preserve">Contribuciones            </v>
      </c>
    </row>
    <row r="776" spans="1:14">
      <c r="A776" s="181">
        <v>6209020902</v>
      </c>
      <c r="B776" s="181" t="s">
        <v>2779</v>
      </c>
      <c r="C776" s="182" t="s">
        <v>2068</v>
      </c>
      <c r="D776" s="182" t="s">
        <v>368</v>
      </c>
      <c r="E776" s="182" t="s">
        <v>2298</v>
      </c>
      <c r="F776" s="182" t="s">
        <v>2298</v>
      </c>
      <c r="G776" s="181" t="s">
        <v>382</v>
      </c>
      <c r="H776" s="181" t="s">
        <v>2100</v>
      </c>
      <c r="I776" s="181" t="s">
        <v>2075</v>
      </c>
      <c r="J776" s="182" t="s">
        <v>2071</v>
      </c>
      <c r="K776" s="183" t="str">
        <f t="shared" si="20"/>
        <v xml:space="preserve">G-Contribuciones y Afiliaciones   - Afiliaciones Y Sostenimiento        </v>
      </c>
      <c r="L776" s="181">
        <v>6209020902</v>
      </c>
      <c r="N776" s="183" t="str">
        <f t="shared" si="22"/>
        <v xml:space="preserve">Afiliaciones Y Sostenimiento            </v>
      </c>
    </row>
    <row r="777" spans="1:14">
      <c r="A777" s="181">
        <v>6209020501</v>
      </c>
      <c r="B777" s="181" t="s">
        <v>2780</v>
      </c>
      <c r="C777" s="182" t="s">
        <v>2068</v>
      </c>
      <c r="D777" s="182" t="s">
        <v>368</v>
      </c>
      <c r="E777" s="182" t="s">
        <v>2298</v>
      </c>
      <c r="F777" s="182" t="s">
        <v>2298</v>
      </c>
      <c r="G777" s="181" t="s">
        <v>382</v>
      </c>
      <c r="H777" s="181" t="s">
        <v>2103</v>
      </c>
      <c r="I777" s="181" t="s">
        <v>2075</v>
      </c>
      <c r="J777" s="182" t="s">
        <v>2071</v>
      </c>
      <c r="K777" s="183" t="str">
        <f t="shared" ref="K777:K840" si="23">CONCATENATE(J777,H777," - ", B777)</f>
        <v xml:space="preserve">G-Gastos de Viaje   - Alojamiento Y Manutencion - Viaticos        </v>
      </c>
      <c r="L777" s="181">
        <v>6209020501</v>
      </c>
      <c r="N777" s="183" t="str">
        <f t="shared" si="22"/>
        <v xml:space="preserve">Alojamiento Y Manutencion - Viaticos            </v>
      </c>
    </row>
    <row r="778" spans="1:14">
      <c r="A778" s="181">
        <v>6209020503</v>
      </c>
      <c r="B778" s="181" t="s">
        <v>2781</v>
      </c>
      <c r="C778" s="182" t="s">
        <v>2068</v>
      </c>
      <c r="D778" s="182" t="s">
        <v>368</v>
      </c>
      <c r="E778" s="182" t="s">
        <v>2298</v>
      </c>
      <c r="F778" s="182" t="s">
        <v>2298</v>
      </c>
      <c r="G778" s="181" t="s">
        <v>382</v>
      </c>
      <c r="H778" s="181" t="s">
        <v>2103</v>
      </c>
      <c r="I778" s="181" t="s">
        <v>2075</v>
      </c>
      <c r="J778" s="182" t="s">
        <v>2071</v>
      </c>
      <c r="K778" s="183" t="str">
        <f t="shared" si="23"/>
        <v xml:space="preserve">G-Gastos de Viaje   - Pasajes Aereos        </v>
      </c>
      <c r="L778" s="181">
        <v>6209020503</v>
      </c>
      <c r="N778" s="183" t="str">
        <f t="shared" si="22"/>
        <v xml:space="preserve">Pasajes Aereos            </v>
      </c>
    </row>
    <row r="779" spans="1:14">
      <c r="A779" s="181">
        <v>6209020505</v>
      </c>
      <c r="B779" s="181" t="s">
        <v>2782</v>
      </c>
      <c r="C779" s="182" t="s">
        <v>2068</v>
      </c>
      <c r="D779" s="182" t="s">
        <v>368</v>
      </c>
      <c r="E779" s="182" t="s">
        <v>2298</v>
      </c>
      <c r="F779" s="182" t="s">
        <v>2298</v>
      </c>
      <c r="G779" s="181" t="s">
        <v>382</v>
      </c>
      <c r="H779" s="181" t="s">
        <v>2103</v>
      </c>
      <c r="I779" s="181" t="s">
        <v>2075</v>
      </c>
      <c r="J779" s="182" t="s">
        <v>2071</v>
      </c>
      <c r="K779" s="183" t="str">
        <f t="shared" si="23"/>
        <v xml:space="preserve">G-Gastos de Viaje   - Pasajaes Terrestres        </v>
      </c>
      <c r="L779" s="181">
        <v>6209020505</v>
      </c>
      <c r="N779" s="183" t="str">
        <f t="shared" si="22"/>
        <v xml:space="preserve">Pasajaes Terrestres            </v>
      </c>
    </row>
    <row r="780" spans="1:14">
      <c r="A780" s="181">
        <v>6209021601</v>
      </c>
      <c r="B780" s="181" t="s">
        <v>2783</v>
      </c>
      <c r="C780" s="182" t="s">
        <v>2068</v>
      </c>
      <c r="D780" s="182" t="s">
        <v>368</v>
      </c>
      <c r="E780" s="182" t="s">
        <v>2298</v>
      </c>
      <c r="F780" s="182" t="s">
        <v>2298</v>
      </c>
      <c r="G780" s="181" t="s">
        <v>382</v>
      </c>
      <c r="H780" s="181" t="s">
        <v>2108</v>
      </c>
      <c r="I780" s="181" t="s">
        <v>2075</v>
      </c>
      <c r="J780" s="182" t="s">
        <v>2071</v>
      </c>
      <c r="K780" s="183" t="str">
        <f t="shared" si="23"/>
        <v xml:space="preserve">G-Gastos Legales    - Notariales        </v>
      </c>
      <c r="L780" s="181">
        <v>6209021601</v>
      </c>
      <c r="N780" s="183" t="str">
        <f t="shared" si="22"/>
        <v xml:space="preserve">Notariales            </v>
      </c>
    </row>
    <row r="781" spans="1:14">
      <c r="A781" s="181">
        <v>6209021602</v>
      </c>
      <c r="B781" s="181" t="s">
        <v>2784</v>
      </c>
      <c r="C781" s="182" t="s">
        <v>2068</v>
      </c>
      <c r="D781" s="182" t="s">
        <v>368</v>
      </c>
      <c r="E781" s="182" t="s">
        <v>2298</v>
      </c>
      <c r="F781" s="182" t="s">
        <v>2298</v>
      </c>
      <c r="G781" s="181" t="s">
        <v>382</v>
      </c>
      <c r="H781" s="181" t="s">
        <v>2108</v>
      </c>
      <c r="I781" s="181" t="s">
        <v>2075</v>
      </c>
      <c r="J781" s="182" t="s">
        <v>2071</v>
      </c>
      <c r="K781" s="183" t="str">
        <f t="shared" si="23"/>
        <v xml:space="preserve">G-Gastos Legales    - Tramites y Licencias        </v>
      </c>
      <c r="L781" s="181">
        <v>6209021602</v>
      </c>
      <c r="N781" s="183" t="str">
        <f t="shared" si="22"/>
        <v xml:space="preserve">Tramites y Licencias            </v>
      </c>
    </row>
    <row r="782" spans="1:14">
      <c r="A782" s="181">
        <v>6209020201</v>
      </c>
      <c r="B782" s="181" t="s">
        <v>2785</v>
      </c>
      <c r="C782" s="182" t="s">
        <v>2068</v>
      </c>
      <c r="D782" s="182" t="s">
        <v>368</v>
      </c>
      <c r="E782" s="182" t="s">
        <v>2298</v>
      </c>
      <c r="F782" s="182" t="s">
        <v>2298</v>
      </c>
      <c r="G782" s="181" t="s">
        <v>382</v>
      </c>
      <c r="H782" s="181" t="s">
        <v>2111</v>
      </c>
      <c r="I782" s="181" t="s">
        <v>2075</v>
      </c>
      <c r="J782" s="182" t="s">
        <v>2071</v>
      </c>
      <c r="K782" s="183" t="str">
        <f t="shared" si="23"/>
        <v xml:space="preserve">G-Honorarios     - Asesoria Juridica        </v>
      </c>
      <c r="L782" s="181">
        <v>6209020201</v>
      </c>
      <c r="N782" s="183" t="str">
        <f t="shared" si="22"/>
        <v xml:space="preserve">Asesoria Juridica            </v>
      </c>
    </row>
    <row r="783" spans="1:14">
      <c r="A783" s="181">
        <v>6209020203</v>
      </c>
      <c r="B783" s="181" t="s">
        <v>2786</v>
      </c>
      <c r="C783" s="182" t="s">
        <v>2068</v>
      </c>
      <c r="D783" s="182" t="s">
        <v>368</v>
      </c>
      <c r="E783" s="182" t="s">
        <v>2298</v>
      </c>
      <c r="F783" s="182" t="s">
        <v>2298</v>
      </c>
      <c r="G783" s="181" t="s">
        <v>382</v>
      </c>
      <c r="H783" s="181" t="s">
        <v>2111</v>
      </c>
      <c r="I783" s="181" t="s">
        <v>2075</v>
      </c>
      <c r="J783" s="182" t="s">
        <v>2071</v>
      </c>
      <c r="K783" s="183" t="str">
        <f t="shared" si="23"/>
        <v xml:space="preserve">G-Honorarios     - Asesoria Técnica        </v>
      </c>
      <c r="L783" s="181">
        <v>6209020203</v>
      </c>
      <c r="N783" s="183" t="str">
        <f t="shared" si="22"/>
        <v xml:space="preserve">Asesoria Técnica            </v>
      </c>
    </row>
    <row r="784" spans="1:14">
      <c r="A784" s="181">
        <v>6209080101</v>
      </c>
      <c r="B784" s="181" t="s">
        <v>2787</v>
      </c>
      <c r="C784" s="182" t="s">
        <v>2068</v>
      </c>
      <c r="D784" s="182" t="s">
        <v>368</v>
      </c>
      <c r="E784" s="182" t="s">
        <v>2298</v>
      </c>
      <c r="F784" s="182" t="s">
        <v>2298</v>
      </c>
      <c r="G784" s="181" t="s">
        <v>382</v>
      </c>
      <c r="H784" s="181" t="s">
        <v>2120</v>
      </c>
      <c r="I784" s="181" t="s">
        <v>2075</v>
      </c>
      <c r="J784" s="182" t="s">
        <v>2071</v>
      </c>
      <c r="K784" s="183" t="str">
        <f t="shared" si="23"/>
        <v xml:space="preserve">G-Impuestos     - Industria y Comercio        </v>
      </c>
      <c r="L784" s="181">
        <v>6209080101</v>
      </c>
      <c r="N784" s="183" t="str">
        <f t="shared" si="22"/>
        <v xml:space="preserve">Industria y Comercio            </v>
      </c>
    </row>
    <row r="785" spans="1:14">
      <c r="A785" s="181">
        <v>6209080102</v>
      </c>
      <c r="B785" s="181" t="s">
        <v>2788</v>
      </c>
      <c r="C785" s="182" t="s">
        <v>2068</v>
      </c>
      <c r="D785" s="182" t="s">
        <v>368</v>
      </c>
      <c r="E785" s="182" t="s">
        <v>2298</v>
      </c>
      <c r="F785" s="182" t="s">
        <v>2298</v>
      </c>
      <c r="G785" s="181" t="s">
        <v>382</v>
      </c>
      <c r="H785" s="181" t="s">
        <v>2120</v>
      </c>
      <c r="I785" s="181" t="s">
        <v>2075</v>
      </c>
      <c r="J785" s="182" t="s">
        <v>2071</v>
      </c>
      <c r="K785" s="183" t="str">
        <f t="shared" si="23"/>
        <v xml:space="preserve">G-Impuestos     - Timbres        </v>
      </c>
      <c r="L785" s="181">
        <v>6209080102</v>
      </c>
      <c r="N785" s="183" t="str">
        <f t="shared" si="22"/>
        <v xml:space="preserve">Timbres            </v>
      </c>
    </row>
    <row r="786" spans="1:14">
      <c r="A786" s="181">
        <v>6209080103</v>
      </c>
      <c r="B786" s="181" t="s">
        <v>2789</v>
      </c>
      <c r="C786" s="182" t="s">
        <v>2068</v>
      </c>
      <c r="D786" s="182" t="s">
        <v>368</v>
      </c>
      <c r="E786" s="182" t="s">
        <v>2298</v>
      </c>
      <c r="F786" s="182" t="s">
        <v>2298</v>
      </c>
      <c r="G786" s="181" t="s">
        <v>382</v>
      </c>
      <c r="H786" s="181" t="s">
        <v>2120</v>
      </c>
      <c r="I786" s="181" t="s">
        <v>2075</v>
      </c>
      <c r="J786" s="182" t="s">
        <v>2071</v>
      </c>
      <c r="K786" s="183" t="str">
        <f t="shared" si="23"/>
        <v xml:space="preserve">G-Impuestos     - Propiedad Raiz        </v>
      </c>
      <c r="L786" s="181">
        <v>6209080103</v>
      </c>
      <c r="N786" s="183" t="str">
        <f t="shared" si="22"/>
        <v xml:space="preserve">Propiedad Raiz            </v>
      </c>
    </row>
    <row r="787" spans="1:14">
      <c r="A787" s="181">
        <v>6209080104</v>
      </c>
      <c r="B787" s="181" t="s">
        <v>2790</v>
      </c>
      <c r="C787" s="182" t="s">
        <v>2068</v>
      </c>
      <c r="D787" s="182" t="s">
        <v>368</v>
      </c>
      <c r="E787" s="182" t="s">
        <v>2298</v>
      </c>
      <c r="F787" s="182" t="s">
        <v>2298</v>
      </c>
      <c r="G787" s="181" t="s">
        <v>382</v>
      </c>
      <c r="H787" s="181" t="s">
        <v>2120</v>
      </c>
      <c r="I787" s="181" t="s">
        <v>2075</v>
      </c>
      <c r="J787" s="182" t="s">
        <v>2071</v>
      </c>
      <c r="K787" s="183" t="str">
        <f t="shared" si="23"/>
        <v xml:space="preserve">G-Impuestos     - Valorizacion        </v>
      </c>
      <c r="L787" s="181">
        <v>6209080104</v>
      </c>
      <c r="N787" s="183" t="str">
        <f t="shared" si="22"/>
        <v xml:space="preserve">Valorizacion            </v>
      </c>
    </row>
    <row r="788" spans="1:14">
      <c r="A788" s="181">
        <v>6209080105</v>
      </c>
      <c r="B788" s="181" t="s">
        <v>2791</v>
      </c>
      <c r="C788" s="182" t="s">
        <v>2068</v>
      </c>
      <c r="D788" s="182" t="s">
        <v>368</v>
      </c>
      <c r="E788" s="182" t="s">
        <v>2298</v>
      </c>
      <c r="F788" s="182" t="s">
        <v>2298</v>
      </c>
      <c r="G788" s="181" t="s">
        <v>382</v>
      </c>
      <c r="H788" s="181" t="s">
        <v>2120</v>
      </c>
      <c r="I788" s="181" t="s">
        <v>2075</v>
      </c>
      <c r="J788" s="182" t="s">
        <v>2071</v>
      </c>
      <c r="K788" s="183" t="str">
        <f t="shared" si="23"/>
        <v xml:space="preserve">G-Impuestos     - Vehiculos        </v>
      </c>
      <c r="L788" s="181">
        <v>6209080105</v>
      </c>
      <c r="N788" s="183" t="str">
        <f t="shared" si="22"/>
        <v xml:space="preserve">Vehiculos            </v>
      </c>
    </row>
    <row r="789" spans="1:14">
      <c r="A789" s="181">
        <v>6209080106</v>
      </c>
      <c r="B789" s="181" t="s">
        <v>2792</v>
      </c>
      <c r="C789" s="182" t="s">
        <v>2068</v>
      </c>
      <c r="D789" s="182" t="s">
        <v>368</v>
      </c>
      <c r="E789" s="182" t="s">
        <v>2298</v>
      </c>
      <c r="F789" s="182" t="s">
        <v>2298</v>
      </c>
      <c r="G789" s="181" t="s">
        <v>382</v>
      </c>
      <c r="H789" s="181" t="s">
        <v>2120</v>
      </c>
      <c r="I789" s="181" t="s">
        <v>2075</v>
      </c>
      <c r="J789" s="182" t="s">
        <v>2071</v>
      </c>
      <c r="K789" s="183" t="str">
        <f t="shared" si="23"/>
        <v xml:space="preserve">G-Impuestos     - Estampillas Pro Hospital Universitario        </v>
      </c>
      <c r="L789" s="181">
        <v>6209080106</v>
      </c>
      <c r="N789" s="183" t="str">
        <f t="shared" si="22"/>
        <v xml:space="preserve">Estampillas Pro Hospital Universitario            </v>
      </c>
    </row>
    <row r="790" spans="1:14">
      <c r="A790" s="181">
        <v>6209080107</v>
      </c>
      <c r="B790" s="181" t="s">
        <v>2793</v>
      </c>
      <c r="C790" s="182" t="s">
        <v>2068</v>
      </c>
      <c r="D790" s="182" t="s">
        <v>368</v>
      </c>
      <c r="E790" s="182" t="s">
        <v>2298</v>
      </c>
      <c r="F790" s="182" t="s">
        <v>2298</v>
      </c>
      <c r="G790" s="181" t="s">
        <v>382</v>
      </c>
      <c r="H790" s="181" t="s">
        <v>2120</v>
      </c>
      <c r="I790" s="181" t="s">
        <v>2075</v>
      </c>
      <c r="J790" s="182" t="s">
        <v>2071</v>
      </c>
      <c r="K790" s="183" t="str">
        <f t="shared" si="23"/>
        <v xml:space="preserve">G-Impuestos     - Estampillas Pro-Dot y Des Tercera Edad        </v>
      </c>
      <c r="L790" s="181">
        <v>6209080107</v>
      </c>
      <c r="N790" s="183" t="str">
        <f t="shared" si="22"/>
        <v xml:space="preserve">Estampillas Pro-Dot y Des Tercera Edad            </v>
      </c>
    </row>
    <row r="791" spans="1:14">
      <c r="A791" s="181">
        <v>6209080108</v>
      </c>
      <c r="B791" s="181" t="s">
        <v>2794</v>
      </c>
      <c r="C791" s="182" t="s">
        <v>2068</v>
      </c>
      <c r="D791" s="182" t="s">
        <v>368</v>
      </c>
      <c r="E791" s="182" t="s">
        <v>2298</v>
      </c>
      <c r="F791" s="182" t="s">
        <v>2298</v>
      </c>
      <c r="G791" s="181" t="s">
        <v>382</v>
      </c>
      <c r="H791" s="181" t="s">
        <v>2120</v>
      </c>
      <c r="I791" s="181" t="s">
        <v>2075</v>
      </c>
      <c r="J791" s="182" t="s">
        <v>2071</v>
      </c>
      <c r="K791" s="183" t="str">
        <f t="shared" si="23"/>
        <v xml:space="preserve">G-Impuestos     - Estampillas Procultura        </v>
      </c>
      <c r="L791" s="181">
        <v>6209080108</v>
      </c>
      <c r="N791" s="183" t="str">
        <f t="shared" si="22"/>
        <v xml:space="preserve">Estampillas Procultura            </v>
      </c>
    </row>
    <row r="792" spans="1:14">
      <c r="A792" s="181">
        <v>6209020701</v>
      </c>
      <c r="B792" s="181" t="s">
        <v>2768</v>
      </c>
      <c r="C792" s="182" t="s">
        <v>2068</v>
      </c>
      <c r="D792" s="182" t="s">
        <v>368</v>
      </c>
      <c r="E792" s="182" t="s">
        <v>2298</v>
      </c>
      <c r="F792" s="182" t="s">
        <v>2298</v>
      </c>
      <c r="G792" s="181" t="s">
        <v>382</v>
      </c>
      <c r="H792" s="181" t="s">
        <v>2129</v>
      </c>
      <c r="I792" s="181" t="s">
        <v>2075</v>
      </c>
      <c r="J792" s="182" t="s">
        <v>2071</v>
      </c>
      <c r="K792" s="183" t="str">
        <f t="shared" si="23"/>
        <v xml:space="preserve">G-Mantenimientos     - De Terrenos        </v>
      </c>
      <c r="L792" s="181">
        <v>6209020701</v>
      </c>
      <c r="N792" s="183" t="str">
        <f t="shared" si="22"/>
        <v xml:space="preserve">De Terrenos            </v>
      </c>
    </row>
    <row r="793" spans="1:14">
      <c r="A793" s="181">
        <v>6209020702</v>
      </c>
      <c r="B793" s="181" t="s">
        <v>2769</v>
      </c>
      <c r="C793" s="182" t="s">
        <v>2068</v>
      </c>
      <c r="D793" s="182" t="s">
        <v>368</v>
      </c>
      <c r="E793" s="182" t="s">
        <v>2298</v>
      </c>
      <c r="F793" s="182" t="s">
        <v>2298</v>
      </c>
      <c r="G793" s="181" t="s">
        <v>382</v>
      </c>
      <c r="H793" s="181" t="s">
        <v>2129</v>
      </c>
      <c r="I793" s="181" t="s">
        <v>2075</v>
      </c>
      <c r="J793" s="182" t="s">
        <v>2071</v>
      </c>
      <c r="K793" s="183" t="str">
        <f t="shared" si="23"/>
        <v xml:space="preserve">G-Mantenimientos     - Construcciones Y Edificaciones        </v>
      </c>
      <c r="L793" s="181">
        <v>6209020702</v>
      </c>
      <c r="N793" s="183" t="str">
        <f t="shared" si="22"/>
        <v xml:space="preserve">Construcciones Y Edificaciones            </v>
      </c>
    </row>
    <row r="794" spans="1:14">
      <c r="A794" s="181">
        <v>6209020703</v>
      </c>
      <c r="B794" s="181" t="s">
        <v>2770</v>
      </c>
      <c r="C794" s="182" t="s">
        <v>2068</v>
      </c>
      <c r="D794" s="182" t="s">
        <v>368</v>
      </c>
      <c r="E794" s="182" t="s">
        <v>2298</v>
      </c>
      <c r="F794" s="182" t="s">
        <v>2298</v>
      </c>
      <c r="G794" s="181" t="s">
        <v>382</v>
      </c>
      <c r="H794" s="181" t="s">
        <v>2129</v>
      </c>
      <c r="I794" s="181" t="s">
        <v>2075</v>
      </c>
      <c r="J794" s="182" t="s">
        <v>2071</v>
      </c>
      <c r="K794" s="183" t="str">
        <f t="shared" si="23"/>
        <v xml:space="preserve">G-Mantenimientos     - Maquinaria y Equipo        </v>
      </c>
      <c r="L794" s="181">
        <v>6209020703</v>
      </c>
      <c r="N794" s="183" t="str">
        <f t="shared" si="22"/>
        <v xml:space="preserve">Maquinaria y Equipo            </v>
      </c>
    </row>
    <row r="795" spans="1:14">
      <c r="A795" s="181">
        <v>6209020704</v>
      </c>
      <c r="B795" s="181" t="s">
        <v>2771</v>
      </c>
      <c r="C795" s="182" t="s">
        <v>2068</v>
      </c>
      <c r="D795" s="182" t="s">
        <v>368</v>
      </c>
      <c r="E795" s="182" t="s">
        <v>2298</v>
      </c>
      <c r="F795" s="182" t="s">
        <v>2298</v>
      </c>
      <c r="G795" s="181" t="s">
        <v>382</v>
      </c>
      <c r="H795" s="181" t="s">
        <v>2129</v>
      </c>
      <c r="I795" s="181" t="s">
        <v>2075</v>
      </c>
      <c r="J795" s="182" t="s">
        <v>2071</v>
      </c>
      <c r="K795" s="183" t="str">
        <f t="shared" si="23"/>
        <v xml:space="preserve">G-Mantenimientos     - Muebles y Equipo de Oficina        </v>
      </c>
      <c r="L795" s="181">
        <v>6209020704</v>
      </c>
      <c r="N795" s="183" t="str">
        <f t="shared" si="22"/>
        <v xml:space="preserve">Muebles y Equipo de Oficina            </v>
      </c>
    </row>
    <row r="796" spans="1:14">
      <c r="A796" s="181">
        <v>6209020705</v>
      </c>
      <c r="B796" s="181" t="s">
        <v>2772</v>
      </c>
      <c r="C796" s="182" t="s">
        <v>2068</v>
      </c>
      <c r="D796" s="182" t="s">
        <v>368</v>
      </c>
      <c r="E796" s="182" t="s">
        <v>2298</v>
      </c>
      <c r="F796" s="182" t="s">
        <v>2298</v>
      </c>
      <c r="G796" s="181" t="s">
        <v>382</v>
      </c>
      <c r="H796" s="181" t="s">
        <v>2129</v>
      </c>
      <c r="I796" s="181" t="s">
        <v>2075</v>
      </c>
      <c r="J796" s="182" t="s">
        <v>2071</v>
      </c>
      <c r="K796" s="183" t="str">
        <f t="shared" si="23"/>
        <v xml:space="preserve">G-Mantenimientos     - Equipo de Computo        </v>
      </c>
      <c r="L796" s="181">
        <v>6209020705</v>
      </c>
      <c r="N796" s="183" t="str">
        <f t="shared" si="22"/>
        <v xml:space="preserve">Equipo de Computo            </v>
      </c>
    </row>
    <row r="797" spans="1:14">
      <c r="A797" s="181">
        <v>6209020706</v>
      </c>
      <c r="B797" s="181" t="s">
        <v>2773</v>
      </c>
      <c r="C797" s="182" t="s">
        <v>2068</v>
      </c>
      <c r="D797" s="182" t="s">
        <v>368</v>
      </c>
      <c r="E797" s="182" t="s">
        <v>2298</v>
      </c>
      <c r="F797" s="182" t="s">
        <v>2298</v>
      </c>
      <c r="G797" s="181" t="s">
        <v>382</v>
      </c>
      <c r="H797" s="181" t="s">
        <v>2129</v>
      </c>
      <c r="I797" s="181" t="s">
        <v>2075</v>
      </c>
      <c r="J797" s="182" t="s">
        <v>2071</v>
      </c>
      <c r="K797" s="183" t="str">
        <f t="shared" si="23"/>
        <v xml:space="preserve">G-Mantenimientos     - Telecomunicaciones Y Radio        </v>
      </c>
      <c r="L797" s="181">
        <v>6209020706</v>
      </c>
      <c r="N797" s="183" t="str">
        <f t="shared" si="22"/>
        <v xml:space="preserve">Telecomunicaciones Y Radio            </v>
      </c>
    </row>
    <row r="798" spans="1:14">
      <c r="A798" s="181">
        <v>6209020707</v>
      </c>
      <c r="B798" s="181" t="s">
        <v>2774</v>
      </c>
      <c r="C798" s="182" t="s">
        <v>2068</v>
      </c>
      <c r="D798" s="182" t="s">
        <v>368</v>
      </c>
      <c r="E798" s="182" t="s">
        <v>2298</v>
      </c>
      <c r="F798" s="182" t="s">
        <v>2298</v>
      </c>
      <c r="G798" s="181" t="s">
        <v>382</v>
      </c>
      <c r="H798" s="181" t="s">
        <v>2129</v>
      </c>
      <c r="I798" s="181" t="s">
        <v>2075</v>
      </c>
      <c r="J798" s="182" t="s">
        <v>2071</v>
      </c>
      <c r="K798" s="183" t="str">
        <f t="shared" si="23"/>
        <v xml:space="preserve">G-Mantenimientos     - Equipo Medico y de Laboratorio        </v>
      </c>
      <c r="L798" s="181">
        <v>6209020707</v>
      </c>
      <c r="N798" s="183" t="str">
        <f t="shared" si="22"/>
        <v xml:space="preserve">Equipo Medico y de Laboratorio            </v>
      </c>
    </row>
    <row r="799" spans="1:14">
      <c r="A799" s="181">
        <v>6209020708</v>
      </c>
      <c r="B799" s="181" t="s">
        <v>2775</v>
      </c>
      <c r="C799" s="182" t="s">
        <v>2068</v>
      </c>
      <c r="D799" s="182" t="s">
        <v>368</v>
      </c>
      <c r="E799" s="182" t="s">
        <v>2298</v>
      </c>
      <c r="F799" s="182" t="s">
        <v>2298</v>
      </c>
      <c r="G799" s="181" t="s">
        <v>382</v>
      </c>
      <c r="H799" s="181" t="s">
        <v>2129</v>
      </c>
      <c r="I799" s="181" t="s">
        <v>2075</v>
      </c>
      <c r="J799" s="182" t="s">
        <v>2071</v>
      </c>
      <c r="K799" s="183" t="str">
        <f t="shared" si="23"/>
        <v xml:space="preserve">G-Mantenimientos     - Flota y Equipo de Transporte        </v>
      </c>
      <c r="L799" s="181">
        <v>6209020708</v>
      </c>
      <c r="N799" s="183" t="str">
        <f t="shared" si="22"/>
        <v xml:space="preserve">Flota y Equipo de Transporte            </v>
      </c>
    </row>
    <row r="800" spans="1:14">
      <c r="A800" s="181">
        <v>6209020709</v>
      </c>
      <c r="B800" s="181" t="s">
        <v>2776</v>
      </c>
      <c r="C800" s="182" t="s">
        <v>2068</v>
      </c>
      <c r="D800" s="182" t="s">
        <v>368</v>
      </c>
      <c r="E800" s="182" t="s">
        <v>2298</v>
      </c>
      <c r="F800" s="182" t="s">
        <v>2298</v>
      </c>
      <c r="G800" s="181" t="s">
        <v>382</v>
      </c>
      <c r="H800" s="181" t="s">
        <v>2129</v>
      </c>
      <c r="I800" s="181" t="s">
        <v>2075</v>
      </c>
      <c r="J800" s="182" t="s">
        <v>2071</v>
      </c>
      <c r="K800" s="183" t="str">
        <f t="shared" si="23"/>
        <v xml:space="preserve">G-Mantenimientos     - Acueductos Plantas y Redes        </v>
      </c>
      <c r="L800" s="181">
        <v>6209020709</v>
      </c>
      <c r="N800" s="183" t="str">
        <f t="shared" si="22"/>
        <v xml:space="preserve">Acueductos Plantas y Redes            </v>
      </c>
    </row>
    <row r="801" spans="1:14">
      <c r="A801" s="181">
        <v>6209020710</v>
      </c>
      <c r="B801" s="181" t="s">
        <v>2795</v>
      </c>
      <c r="C801" s="182" t="s">
        <v>2068</v>
      </c>
      <c r="D801" s="182" t="s">
        <v>368</v>
      </c>
      <c r="E801" s="182" t="s">
        <v>2298</v>
      </c>
      <c r="F801" s="182" t="s">
        <v>2298</v>
      </c>
      <c r="G801" s="181" t="s">
        <v>382</v>
      </c>
      <c r="H801" s="181" t="s">
        <v>2129</v>
      </c>
      <c r="I801" s="181" t="s">
        <v>2075</v>
      </c>
      <c r="J801" s="182" t="s">
        <v>2071</v>
      </c>
      <c r="K801" s="183" t="str">
        <f t="shared" si="23"/>
        <v xml:space="preserve">G-Mantenimientos     - Arreglos Ornamentales        </v>
      </c>
      <c r="L801" s="181">
        <v>6209020710</v>
      </c>
      <c r="N801" s="183" t="str">
        <f t="shared" si="22"/>
        <v xml:space="preserve">Arreglos Ornamentales            </v>
      </c>
    </row>
    <row r="802" spans="1:14">
      <c r="A802" s="181">
        <v>6209020711</v>
      </c>
      <c r="B802" s="181" t="s">
        <v>2796</v>
      </c>
      <c r="C802" s="182" t="s">
        <v>2068</v>
      </c>
      <c r="D802" s="182" t="s">
        <v>368</v>
      </c>
      <c r="E802" s="182" t="s">
        <v>2298</v>
      </c>
      <c r="F802" s="182" t="s">
        <v>2298</v>
      </c>
      <c r="G802" s="181" t="s">
        <v>382</v>
      </c>
      <c r="H802" s="181" t="s">
        <v>2129</v>
      </c>
      <c r="I802" s="181" t="s">
        <v>2075</v>
      </c>
      <c r="J802" s="182" t="s">
        <v>2071</v>
      </c>
      <c r="K802" s="183" t="str">
        <f t="shared" si="23"/>
        <v xml:space="preserve">G-Mantenimientos     - Repaciones Locativas        </v>
      </c>
      <c r="L802" s="181">
        <v>6209020711</v>
      </c>
      <c r="N802" s="183" t="str">
        <f t="shared" si="22"/>
        <v xml:space="preserve">Repaciones Locativas            </v>
      </c>
    </row>
    <row r="803" spans="1:14">
      <c r="A803" s="181">
        <v>6209020712</v>
      </c>
      <c r="B803" s="181" t="s">
        <v>2797</v>
      </c>
      <c r="C803" s="182" t="s">
        <v>2068</v>
      </c>
      <c r="D803" s="182" t="s">
        <v>368</v>
      </c>
      <c r="E803" s="182" t="s">
        <v>2298</v>
      </c>
      <c r="F803" s="182" t="s">
        <v>2298</v>
      </c>
      <c r="G803" s="181" t="s">
        <v>382</v>
      </c>
      <c r="H803" s="181" t="s">
        <v>2129</v>
      </c>
      <c r="I803" s="181" t="s">
        <v>2075</v>
      </c>
      <c r="J803" s="182" t="s">
        <v>2071</v>
      </c>
      <c r="K803" s="183" t="str">
        <f t="shared" si="23"/>
        <v xml:space="preserve">G-Mantenimientos     - Otros Mantenimientos y Reparaciones        </v>
      </c>
      <c r="L803" s="181">
        <v>6209020712</v>
      </c>
      <c r="N803" s="183" t="str">
        <f t="shared" si="22"/>
        <v xml:space="preserve">Otros Mantenimientos y Reparaciones            </v>
      </c>
    </row>
    <row r="804" spans="1:14">
      <c r="A804" s="181">
        <v>6209021501</v>
      </c>
      <c r="B804" s="181" t="s">
        <v>2798</v>
      </c>
      <c r="C804" s="182" t="s">
        <v>2068</v>
      </c>
      <c r="D804" s="182" t="s">
        <v>368</v>
      </c>
      <c r="E804" s="182" t="s">
        <v>2298</v>
      </c>
      <c r="F804" s="182" t="s">
        <v>2298</v>
      </c>
      <c r="G804" s="181" t="s">
        <v>382</v>
      </c>
      <c r="H804" s="181" t="s">
        <v>2138</v>
      </c>
      <c r="I804" s="181" t="s">
        <v>2075</v>
      </c>
      <c r="J804" s="182" t="s">
        <v>2071</v>
      </c>
      <c r="K804" s="183" t="str">
        <f t="shared" si="23"/>
        <v xml:space="preserve">G-Materiales y Suministros   - Elemetos de Aseo y Cafeteria        </v>
      </c>
      <c r="L804" s="181">
        <v>6209021501</v>
      </c>
      <c r="N804" s="183" t="str">
        <f t="shared" si="22"/>
        <v xml:space="preserve">Elemetos de Aseo y Cafeteria            </v>
      </c>
    </row>
    <row r="805" spans="1:14">
      <c r="A805" s="181">
        <v>6209021801</v>
      </c>
      <c r="B805" s="181" t="s">
        <v>2799</v>
      </c>
      <c r="C805" s="182" t="s">
        <v>2068</v>
      </c>
      <c r="D805" s="182" t="s">
        <v>368</v>
      </c>
      <c r="E805" s="182" t="s">
        <v>2298</v>
      </c>
      <c r="F805" s="182" t="s">
        <v>2298</v>
      </c>
      <c r="G805" s="181" t="s">
        <v>382</v>
      </c>
      <c r="H805" s="181" t="s">
        <v>2138</v>
      </c>
      <c r="I805" s="181" t="s">
        <v>2075</v>
      </c>
      <c r="J805" s="182" t="s">
        <v>2071</v>
      </c>
      <c r="K805" s="183" t="str">
        <f t="shared" si="23"/>
        <v xml:space="preserve">G-Materiales y Suministros   - Armamento De Vigilancia        </v>
      </c>
      <c r="L805" s="181">
        <v>6209021801</v>
      </c>
      <c r="N805" s="183" t="str">
        <f t="shared" si="22"/>
        <v xml:space="preserve">Armamento De Vigilancia            </v>
      </c>
    </row>
    <row r="806" spans="1:14">
      <c r="A806" s="181">
        <v>6209021802</v>
      </c>
      <c r="B806" s="181" t="s">
        <v>2800</v>
      </c>
      <c r="C806" s="182" t="s">
        <v>2068</v>
      </c>
      <c r="D806" s="182" t="s">
        <v>368</v>
      </c>
      <c r="E806" s="182" t="s">
        <v>2298</v>
      </c>
      <c r="F806" s="182" t="s">
        <v>2298</v>
      </c>
      <c r="G806" s="181" t="s">
        <v>382</v>
      </c>
      <c r="H806" s="181" t="s">
        <v>2138</v>
      </c>
      <c r="I806" s="181" t="s">
        <v>2075</v>
      </c>
      <c r="J806" s="182" t="s">
        <v>2071</v>
      </c>
      <c r="K806" s="183" t="str">
        <f t="shared" si="23"/>
        <v xml:space="preserve">G-Materiales y Suministros   - Elementos de Computador Y Telecomunicaion        </v>
      </c>
      <c r="L806" s="181">
        <v>6209021802</v>
      </c>
      <c r="N806" s="183" t="str">
        <f t="shared" si="22"/>
        <v xml:space="preserve">Elementos de Computador Y Telecomunicaion            </v>
      </c>
    </row>
    <row r="807" spans="1:14">
      <c r="A807" s="181">
        <v>6209021803</v>
      </c>
      <c r="B807" s="181" t="s">
        <v>2801</v>
      </c>
      <c r="C807" s="182" t="s">
        <v>2068</v>
      </c>
      <c r="D807" s="182" t="s">
        <v>368</v>
      </c>
      <c r="E807" s="182" t="s">
        <v>2298</v>
      </c>
      <c r="F807" s="182" t="s">
        <v>2298</v>
      </c>
      <c r="G807" s="181" t="s">
        <v>382</v>
      </c>
      <c r="H807" s="181" t="s">
        <v>2138</v>
      </c>
      <c r="I807" s="181" t="s">
        <v>2075</v>
      </c>
      <c r="J807" s="182" t="s">
        <v>2071</v>
      </c>
      <c r="K807" s="183" t="str">
        <f t="shared" si="23"/>
        <v xml:space="preserve">G-Materiales y Suministros   - Elementos de Fotografia Y Audiovisuales        </v>
      </c>
      <c r="L807" s="181">
        <v>6209021803</v>
      </c>
      <c r="N807" s="183" t="str">
        <f t="shared" si="22"/>
        <v xml:space="preserve">Elementos de Fotografia Y Audiovisuales            </v>
      </c>
    </row>
    <row r="808" spans="1:14">
      <c r="A808" s="181">
        <v>6209021804</v>
      </c>
      <c r="B808" s="181" t="s">
        <v>2802</v>
      </c>
      <c r="C808" s="182" t="s">
        <v>2068</v>
      </c>
      <c r="D808" s="182" t="s">
        <v>368</v>
      </c>
      <c r="E808" s="182" t="s">
        <v>2298</v>
      </c>
      <c r="F808" s="182" t="s">
        <v>2298</v>
      </c>
      <c r="G808" s="181" t="s">
        <v>382</v>
      </c>
      <c r="H808" s="181" t="s">
        <v>2138</v>
      </c>
      <c r="I808" s="181" t="s">
        <v>2075</v>
      </c>
      <c r="J808" s="182" t="s">
        <v>2071</v>
      </c>
      <c r="K808" s="183" t="str">
        <f t="shared" si="23"/>
        <v xml:space="preserve">G-Materiales y Suministros   - Elementos de Imprenta        </v>
      </c>
      <c r="L808" s="181">
        <v>6209021804</v>
      </c>
      <c r="N808" s="183" t="str">
        <f t="shared" si="22"/>
        <v xml:space="preserve">Elementos de Imprenta            </v>
      </c>
    </row>
    <row r="809" spans="1:14">
      <c r="A809" s="181">
        <v>6209021805</v>
      </c>
      <c r="B809" s="181" t="s">
        <v>2803</v>
      </c>
      <c r="C809" s="182" t="s">
        <v>2068</v>
      </c>
      <c r="D809" s="182" t="s">
        <v>368</v>
      </c>
      <c r="E809" s="182" t="s">
        <v>2298</v>
      </c>
      <c r="F809" s="182" t="s">
        <v>2298</v>
      </c>
      <c r="G809" s="181" t="s">
        <v>382</v>
      </c>
      <c r="H809" s="181" t="s">
        <v>2138</v>
      </c>
      <c r="I809" s="181" t="s">
        <v>2075</v>
      </c>
      <c r="J809" s="182" t="s">
        <v>2071</v>
      </c>
      <c r="K809" s="183" t="str">
        <f t="shared" si="23"/>
        <v xml:space="preserve">G-Materiales y Suministros   - Elementos Electricos Y Electronicos        </v>
      </c>
      <c r="L809" s="181">
        <v>6209021805</v>
      </c>
      <c r="N809" s="183" t="str">
        <f t="shared" si="22"/>
        <v xml:space="preserve">Elementos Electricos Y Electronicos            </v>
      </c>
    </row>
    <row r="810" spans="1:14">
      <c r="A810" s="181">
        <v>6209021806</v>
      </c>
      <c r="B810" s="181" t="s">
        <v>2804</v>
      </c>
      <c r="C810" s="182" t="s">
        <v>2068</v>
      </c>
      <c r="D810" s="182" t="s">
        <v>368</v>
      </c>
      <c r="E810" s="182" t="s">
        <v>2298</v>
      </c>
      <c r="F810" s="182" t="s">
        <v>2298</v>
      </c>
      <c r="G810" s="181" t="s">
        <v>382</v>
      </c>
      <c r="H810" s="181" t="s">
        <v>2138</v>
      </c>
      <c r="I810" s="181" t="s">
        <v>2075</v>
      </c>
      <c r="J810" s="182" t="s">
        <v>2071</v>
      </c>
      <c r="K810" s="183" t="str">
        <f t="shared" si="23"/>
        <v xml:space="preserve">G-Materiales y Suministros   - Herramientas        </v>
      </c>
      <c r="L810" s="181">
        <v>6209021806</v>
      </c>
      <c r="N810" s="183" t="str">
        <f t="shared" si="22"/>
        <v xml:space="preserve">Herramientas            </v>
      </c>
    </row>
    <row r="811" spans="1:14">
      <c r="A811" s="181">
        <v>6209021807</v>
      </c>
      <c r="B811" s="181" t="s">
        <v>2805</v>
      </c>
      <c r="C811" s="182" t="s">
        <v>2068</v>
      </c>
      <c r="D811" s="182" t="s">
        <v>368</v>
      </c>
      <c r="E811" s="182" t="s">
        <v>2298</v>
      </c>
      <c r="F811" s="182" t="s">
        <v>2298</v>
      </c>
      <c r="G811" s="181" t="s">
        <v>382</v>
      </c>
      <c r="H811" s="181" t="s">
        <v>2138</v>
      </c>
      <c r="I811" s="181" t="s">
        <v>2075</v>
      </c>
      <c r="J811" s="182" t="s">
        <v>2071</v>
      </c>
      <c r="K811" s="183" t="str">
        <f t="shared" si="23"/>
        <v xml:space="preserve">G-Materiales y Suministros   - Repuestos en General        </v>
      </c>
      <c r="L811" s="181">
        <v>6209021807</v>
      </c>
      <c r="N811" s="183" t="str">
        <f t="shared" si="22"/>
        <v xml:space="preserve">Repuestos en General            </v>
      </c>
    </row>
    <row r="812" spans="1:14">
      <c r="A812" s="181">
        <v>6209021808</v>
      </c>
      <c r="B812" s="181" t="s">
        <v>2806</v>
      </c>
      <c r="C812" s="182" t="s">
        <v>2068</v>
      </c>
      <c r="D812" s="182" t="s">
        <v>368</v>
      </c>
      <c r="E812" s="182" t="s">
        <v>2298</v>
      </c>
      <c r="F812" s="182" t="s">
        <v>2298</v>
      </c>
      <c r="G812" s="181" t="s">
        <v>382</v>
      </c>
      <c r="H812" s="181" t="s">
        <v>2138</v>
      </c>
      <c r="I812" s="181" t="s">
        <v>2075</v>
      </c>
      <c r="J812" s="182" t="s">
        <v>2071</v>
      </c>
      <c r="K812" s="183" t="str">
        <f t="shared" si="23"/>
        <v xml:space="preserve">G-Materiales y Suministros   - Elementos de Ferreteria        </v>
      </c>
      <c r="L812" s="181">
        <v>6209021808</v>
      </c>
      <c r="N812" s="183" t="str">
        <f t="shared" si="22"/>
        <v xml:space="preserve">Elementos de Ferreteria            </v>
      </c>
    </row>
    <row r="813" spans="1:14">
      <c r="A813" s="181">
        <v>6209021809</v>
      </c>
      <c r="B813" s="181" t="s">
        <v>2807</v>
      </c>
      <c r="C813" s="182" t="s">
        <v>2068</v>
      </c>
      <c r="D813" s="182" t="s">
        <v>368</v>
      </c>
      <c r="E813" s="182" t="s">
        <v>2298</v>
      </c>
      <c r="F813" s="182" t="s">
        <v>2298</v>
      </c>
      <c r="G813" s="181" t="s">
        <v>382</v>
      </c>
      <c r="H813" s="181" t="s">
        <v>2138</v>
      </c>
      <c r="I813" s="181" t="s">
        <v>2075</v>
      </c>
      <c r="J813" s="182" t="s">
        <v>2071</v>
      </c>
      <c r="K813" s="183" t="str">
        <f t="shared" si="23"/>
        <v xml:space="preserve">G-Materiales y Suministros   - Elementos de Lenceria Y Roperia        </v>
      </c>
      <c r="L813" s="181">
        <v>6209021809</v>
      </c>
      <c r="N813" s="183" t="str">
        <f t="shared" si="22"/>
        <v xml:space="preserve">Elementos de Lenceria Y Roperia            </v>
      </c>
    </row>
    <row r="814" spans="1:14">
      <c r="A814" s="181">
        <v>6209021810</v>
      </c>
      <c r="B814" s="181" t="s">
        <v>2808</v>
      </c>
      <c r="C814" s="182" t="s">
        <v>2068</v>
      </c>
      <c r="D814" s="182" t="s">
        <v>368</v>
      </c>
      <c r="E814" s="182" t="s">
        <v>2298</v>
      </c>
      <c r="F814" s="182" t="s">
        <v>2298</v>
      </c>
      <c r="G814" s="181" t="s">
        <v>382</v>
      </c>
      <c r="H814" s="181" t="s">
        <v>2138</v>
      </c>
      <c r="I814" s="181" t="s">
        <v>2075</v>
      </c>
      <c r="J814" s="182" t="s">
        <v>2071</v>
      </c>
      <c r="K814" s="183" t="str">
        <f t="shared" si="23"/>
        <v xml:space="preserve">G-Materiales y Suministros   - Banderas Y Escudos        </v>
      </c>
      <c r="L814" s="181">
        <v>6209021810</v>
      </c>
      <c r="N814" s="183" t="str">
        <f t="shared" si="22"/>
        <v xml:space="preserve">Banderas Y Escudos            </v>
      </c>
    </row>
    <row r="815" spans="1:14">
      <c r="A815" s="181">
        <v>6209021814</v>
      </c>
      <c r="B815" s="181" t="s">
        <v>2809</v>
      </c>
      <c r="C815" s="182" t="s">
        <v>2068</v>
      </c>
      <c r="D815" s="182" t="s">
        <v>368</v>
      </c>
      <c r="E815" s="182" t="s">
        <v>2298</v>
      </c>
      <c r="F815" s="182" t="s">
        <v>2298</v>
      </c>
      <c r="G815" s="181" t="s">
        <v>382</v>
      </c>
      <c r="H815" s="181" t="s">
        <v>2138</v>
      </c>
      <c r="I815" s="181" t="s">
        <v>2075</v>
      </c>
      <c r="J815" s="182" t="s">
        <v>2071</v>
      </c>
      <c r="K815" s="183" t="str">
        <f t="shared" si="23"/>
        <v xml:space="preserve">G-Materiales y Suministros   - Emvases y Empaques        </v>
      </c>
      <c r="L815" s="181">
        <v>6209021814</v>
      </c>
      <c r="N815" s="183" t="str">
        <f t="shared" si="22"/>
        <v xml:space="preserve">Emvases y Empaques            </v>
      </c>
    </row>
    <row r="816" spans="1:14">
      <c r="A816" s="181">
        <v>6209022001</v>
      </c>
      <c r="B816" s="181" t="s">
        <v>2810</v>
      </c>
      <c r="C816" s="182" t="s">
        <v>2068</v>
      </c>
      <c r="D816" s="182" t="s">
        <v>368</v>
      </c>
      <c r="E816" s="182" t="s">
        <v>2298</v>
      </c>
      <c r="F816" s="182" t="s">
        <v>2298</v>
      </c>
      <c r="G816" s="181" t="s">
        <v>382</v>
      </c>
      <c r="H816" s="181" t="s">
        <v>2138</v>
      </c>
      <c r="I816" s="181" t="s">
        <v>2075</v>
      </c>
      <c r="J816" s="182" t="s">
        <v>2071</v>
      </c>
      <c r="K816" s="183" t="str">
        <f t="shared" si="23"/>
        <v xml:space="preserve">G-Materiales y Suministros   - Utiles Papeleria y Fotocopias        </v>
      </c>
      <c r="L816" s="181">
        <v>6209022001</v>
      </c>
      <c r="N816" s="183" t="str">
        <f t="shared" si="22"/>
        <v xml:space="preserve">Utiles Papeleria y Fotocopias            </v>
      </c>
    </row>
    <row r="817" spans="1:14">
      <c r="A817" s="181">
        <v>6209022002</v>
      </c>
      <c r="B817" s="181" t="s">
        <v>2811</v>
      </c>
      <c r="C817" s="182" t="s">
        <v>2068</v>
      </c>
      <c r="D817" s="182" t="s">
        <v>368</v>
      </c>
      <c r="E817" s="182" t="s">
        <v>2298</v>
      </c>
      <c r="F817" s="182" t="s">
        <v>2298</v>
      </c>
      <c r="G817" s="181" t="s">
        <v>382</v>
      </c>
      <c r="H817" s="181" t="s">
        <v>2138</v>
      </c>
      <c r="I817" s="181" t="s">
        <v>2075</v>
      </c>
      <c r="J817" s="182" t="s">
        <v>2071</v>
      </c>
      <c r="K817" s="183" t="str">
        <f t="shared" si="23"/>
        <v xml:space="preserve">G-Materiales y Suministros   - Diplomas        </v>
      </c>
      <c r="L817" s="181">
        <v>6209022002</v>
      </c>
      <c r="N817" s="183" t="str">
        <f t="shared" si="22"/>
        <v xml:space="preserve">Diplomas            </v>
      </c>
    </row>
    <row r="818" spans="1:14">
      <c r="A818" s="181">
        <v>6209021001</v>
      </c>
      <c r="B818" s="181" t="s">
        <v>2812</v>
      </c>
      <c r="C818" s="182" t="s">
        <v>2068</v>
      </c>
      <c r="D818" s="182" t="s">
        <v>368</v>
      </c>
      <c r="E818" s="182" t="s">
        <v>2298</v>
      </c>
      <c r="F818" s="182" t="s">
        <v>2298</v>
      </c>
      <c r="G818" s="181" t="s">
        <v>382</v>
      </c>
      <c r="H818" s="181" t="s">
        <v>2155</v>
      </c>
      <c r="I818" s="181" t="s">
        <v>2075</v>
      </c>
      <c r="J818" s="182" t="s">
        <v>2071</v>
      </c>
      <c r="K818" s="183" t="str">
        <f t="shared" si="23"/>
        <v xml:space="preserve">G-Otros Gastos    - Correo Porte y Telegramas        </v>
      </c>
      <c r="L818" s="181">
        <v>6209021001</v>
      </c>
      <c r="N818" s="183" t="str">
        <f t="shared" si="22"/>
        <v xml:space="preserve">Correo Porte y Telegramas            </v>
      </c>
    </row>
    <row r="819" spans="1:14">
      <c r="A819" s="181">
        <v>6209021002</v>
      </c>
      <c r="B819" s="181" t="s">
        <v>2813</v>
      </c>
      <c r="C819" s="182" t="s">
        <v>2068</v>
      </c>
      <c r="D819" s="182" t="s">
        <v>368</v>
      </c>
      <c r="E819" s="182" t="s">
        <v>2298</v>
      </c>
      <c r="F819" s="182" t="s">
        <v>2298</v>
      </c>
      <c r="G819" s="181" t="s">
        <v>382</v>
      </c>
      <c r="H819" s="181" t="s">
        <v>2155</v>
      </c>
      <c r="I819" s="181" t="s">
        <v>2075</v>
      </c>
      <c r="J819" s="182" t="s">
        <v>2071</v>
      </c>
      <c r="K819" s="183" t="str">
        <f t="shared" si="23"/>
        <v xml:space="preserve">G-Otros Gastos    - Combustibles y lubricantes        </v>
      </c>
      <c r="L819" s="181">
        <v>6209021002</v>
      </c>
      <c r="N819" s="183" t="str">
        <f t="shared" si="22"/>
        <v xml:space="preserve">Combustibles y lubricantes            </v>
      </c>
    </row>
    <row r="820" spans="1:14">
      <c r="A820" s="181">
        <v>6209021003</v>
      </c>
      <c r="B820" s="181" t="s">
        <v>2814</v>
      </c>
      <c r="C820" s="182" t="s">
        <v>2068</v>
      </c>
      <c r="D820" s="182" t="s">
        <v>368</v>
      </c>
      <c r="E820" s="182" t="s">
        <v>2298</v>
      </c>
      <c r="F820" s="182" t="s">
        <v>2298</v>
      </c>
      <c r="G820" s="181" t="s">
        <v>382</v>
      </c>
      <c r="H820" s="181" t="s">
        <v>2155</v>
      </c>
      <c r="I820" s="181" t="s">
        <v>2075</v>
      </c>
      <c r="J820" s="182" t="s">
        <v>2071</v>
      </c>
      <c r="K820" s="183" t="str">
        <f t="shared" si="23"/>
        <v xml:space="preserve">G-Otros Gastos    - Taxis y Buses        </v>
      </c>
      <c r="L820" s="181">
        <v>6209021003</v>
      </c>
      <c r="N820" s="183" t="str">
        <f t="shared" si="22"/>
        <v xml:space="preserve">Taxis y Buses            </v>
      </c>
    </row>
    <row r="821" spans="1:14">
      <c r="A821" s="181">
        <v>6209021004</v>
      </c>
      <c r="B821" s="181" t="s">
        <v>2815</v>
      </c>
      <c r="C821" s="182" t="s">
        <v>2068</v>
      </c>
      <c r="D821" s="182" t="s">
        <v>368</v>
      </c>
      <c r="E821" s="182" t="s">
        <v>2298</v>
      </c>
      <c r="F821" s="182" t="s">
        <v>2298</v>
      </c>
      <c r="G821" s="181" t="s">
        <v>382</v>
      </c>
      <c r="H821" s="181" t="s">
        <v>2155</v>
      </c>
      <c r="I821" s="181" t="s">
        <v>2075</v>
      </c>
      <c r="J821" s="182" t="s">
        <v>2071</v>
      </c>
      <c r="K821" s="183" t="str">
        <f t="shared" si="23"/>
        <v xml:space="preserve">G-Otros Gastos    - Parqueaderos        </v>
      </c>
      <c r="L821" s="181">
        <v>6209021004</v>
      </c>
      <c r="N821" s="183" t="str">
        <f t="shared" si="22"/>
        <v xml:space="preserve">Parqueaderos            </v>
      </c>
    </row>
    <row r="822" spans="1:14">
      <c r="A822" s="181">
        <v>6209021005</v>
      </c>
      <c r="B822" s="181" t="s">
        <v>2816</v>
      </c>
      <c r="C822" s="182" t="s">
        <v>2068</v>
      </c>
      <c r="D822" s="182" t="s">
        <v>368</v>
      </c>
      <c r="E822" s="182" t="s">
        <v>2298</v>
      </c>
      <c r="F822" s="182" t="s">
        <v>2298</v>
      </c>
      <c r="G822" s="181" t="s">
        <v>382</v>
      </c>
      <c r="H822" s="181" t="s">
        <v>2155</v>
      </c>
      <c r="I822" s="181" t="s">
        <v>2075</v>
      </c>
      <c r="J822" s="182" t="s">
        <v>2071</v>
      </c>
      <c r="K822" s="183" t="str">
        <f t="shared" si="23"/>
        <v xml:space="preserve">G-Otros Gastos    - Gastos Funebres        </v>
      </c>
      <c r="L822" s="181">
        <v>6209021005</v>
      </c>
      <c r="N822" s="183" t="str">
        <f t="shared" si="22"/>
        <v xml:space="preserve">Gastos Funebres            </v>
      </c>
    </row>
    <row r="823" spans="1:14">
      <c r="A823" s="181">
        <v>6209021007</v>
      </c>
      <c r="B823" s="181" t="s">
        <v>2817</v>
      </c>
      <c r="C823" s="182" t="s">
        <v>2068</v>
      </c>
      <c r="D823" s="182" t="s">
        <v>368</v>
      </c>
      <c r="E823" s="182" t="s">
        <v>2298</v>
      </c>
      <c r="F823" s="182" t="s">
        <v>2298</v>
      </c>
      <c r="G823" s="181" t="s">
        <v>382</v>
      </c>
      <c r="H823" s="181" t="s">
        <v>2155</v>
      </c>
      <c r="I823" s="181" t="s">
        <v>2075</v>
      </c>
      <c r="J823" s="182" t="s">
        <v>2071</v>
      </c>
      <c r="K823" s="183" t="str">
        <f t="shared" si="23"/>
        <v xml:space="preserve">G-Otros Gastos    - Fondo de Sostenibilidad Icetex        </v>
      </c>
      <c r="L823" s="181">
        <v>6209021007</v>
      </c>
      <c r="N823" s="183" t="str">
        <f t="shared" si="22"/>
        <v xml:space="preserve">Fondo de Sostenibilidad Icetex            </v>
      </c>
    </row>
    <row r="824" spans="1:14">
      <c r="A824" s="181">
        <v>6209021008</v>
      </c>
      <c r="B824" s="181" t="s">
        <v>2818</v>
      </c>
      <c r="C824" s="182" t="s">
        <v>2068</v>
      </c>
      <c r="D824" s="182" t="s">
        <v>368</v>
      </c>
      <c r="E824" s="182" t="s">
        <v>2298</v>
      </c>
      <c r="F824" s="182" t="s">
        <v>2298</v>
      </c>
      <c r="G824" s="181" t="s">
        <v>382</v>
      </c>
      <c r="H824" s="181" t="s">
        <v>2155</v>
      </c>
      <c r="I824" s="181" t="s">
        <v>2075</v>
      </c>
      <c r="J824" s="182" t="s">
        <v>2071</v>
      </c>
      <c r="K824" s="183" t="str">
        <f t="shared" si="23"/>
        <v xml:space="preserve">G-Otros Gastos    - Obsequios Premios y Distinciones        </v>
      </c>
      <c r="L824" s="181">
        <v>6209021008</v>
      </c>
      <c r="N824" s="183" t="str">
        <f t="shared" si="22"/>
        <v xml:space="preserve">Obsequios Premios y Distinciones            </v>
      </c>
    </row>
    <row r="825" spans="1:14">
      <c r="A825" s="181">
        <v>6209021204</v>
      </c>
      <c r="B825" s="181" t="s">
        <v>2819</v>
      </c>
      <c r="C825" s="182" t="s">
        <v>2068</v>
      </c>
      <c r="D825" s="182" t="s">
        <v>368</v>
      </c>
      <c r="E825" s="182" t="s">
        <v>2298</v>
      </c>
      <c r="F825" s="182" t="s">
        <v>2298</v>
      </c>
      <c r="G825" s="181" t="s">
        <v>382</v>
      </c>
      <c r="H825" s="181" t="s">
        <v>2155</v>
      </c>
      <c r="I825" s="181" t="s">
        <v>2075</v>
      </c>
      <c r="J825" s="182" t="s">
        <v>2071</v>
      </c>
      <c r="K825" s="183" t="str">
        <f t="shared" si="23"/>
        <v xml:space="preserve">G-Otros Gastos    - Gastos Ceremoniales de Grado        </v>
      </c>
      <c r="L825" s="181">
        <v>6209021204</v>
      </c>
      <c r="N825" s="183" t="str">
        <f t="shared" si="22"/>
        <v xml:space="preserve">Gastos Ceremoniales de Grado            </v>
      </c>
    </row>
    <row r="826" spans="1:14">
      <c r="A826" s="181">
        <v>6209021401</v>
      </c>
      <c r="B826" s="181" t="s">
        <v>2820</v>
      </c>
      <c r="C826" s="182" t="s">
        <v>2068</v>
      </c>
      <c r="D826" s="182" t="s">
        <v>368</v>
      </c>
      <c r="E826" s="182" t="s">
        <v>2298</v>
      </c>
      <c r="F826" s="182" t="s">
        <v>2298</v>
      </c>
      <c r="G826" s="181" t="s">
        <v>382</v>
      </c>
      <c r="H826" s="181" t="s">
        <v>2155</v>
      </c>
      <c r="I826" s="181" t="s">
        <v>2075</v>
      </c>
      <c r="J826" s="182" t="s">
        <v>2071</v>
      </c>
      <c r="K826" s="183" t="str">
        <f t="shared" si="23"/>
        <v xml:space="preserve">G-Otros Gastos    - Casino Y Restaurante        </v>
      </c>
      <c r="L826" s="181">
        <v>6209021401</v>
      </c>
      <c r="N826" s="183" t="str">
        <f t="shared" si="22"/>
        <v xml:space="preserve">Casino Y Restaurante            </v>
      </c>
    </row>
    <row r="827" spans="1:14">
      <c r="A827" s="181">
        <v>6209022201</v>
      </c>
      <c r="B827" s="181" t="s">
        <v>2821</v>
      </c>
      <c r="C827" s="182" t="s">
        <v>2068</v>
      </c>
      <c r="D827" s="182" t="s">
        <v>368</v>
      </c>
      <c r="E827" s="182" t="s">
        <v>2298</v>
      </c>
      <c r="F827" s="182" t="s">
        <v>2298</v>
      </c>
      <c r="G827" s="181" t="s">
        <v>382</v>
      </c>
      <c r="H827" s="181" t="s">
        <v>2155</v>
      </c>
      <c r="I827" s="181" t="s">
        <v>2075</v>
      </c>
      <c r="J827" s="182" t="s">
        <v>2071</v>
      </c>
      <c r="K827" s="183" t="str">
        <f t="shared" si="23"/>
        <v xml:space="preserve">G-Otros Gastos    - Gastos Convenios        </v>
      </c>
      <c r="L827" s="181">
        <v>6209022201</v>
      </c>
      <c r="N827" s="183" t="str">
        <f t="shared" ref="N827:N890" si="24">+_xlfn.CONCAT(B827," "," "," "," ")</f>
        <v xml:space="preserve">Gastos Convenios            </v>
      </c>
    </row>
    <row r="828" spans="1:14">
      <c r="A828" s="181">
        <v>6209022301</v>
      </c>
      <c r="B828" s="181" t="s">
        <v>2822</v>
      </c>
      <c r="C828" s="182" t="s">
        <v>2068</v>
      </c>
      <c r="D828" s="182" t="s">
        <v>368</v>
      </c>
      <c r="E828" s="182" t="s">
        <v>2298</v>
      </c>
      <c r="F828" s="182" t="s">
        <v>2298</v>
      </c>
      <c r="G828" s="181" t="s">
        <v>382</v>
      </c>
      <c r="H828" s="181" t="s">
        <v>2155</v>
      </c>
      <c r="I828" s="181" t="s">
        <v>2075</v>
      </c>
      <c r="J828" s="182" t="s">
        <v>2071</v>
      </c>
      <c r="K828" s="183" t="str">
        <f t="shared" si="23"/>
        <v xml:space="preserve">G-Otros Gastos    - Becas Sala General        </v>
      </c>
      <c r="L828" s="181">
        <v>6209022301</v>
      </c>
      <c r="N828" s="183" t="str">
        <f t="shared" si="24"/>
        <v xml:space="preserve">Becas Sala General            </v>
      </c>
    </row>
    <row r="829" spans="1:14">
      <c r="A829" s="181">
        <v>6209022302</v>
      </c>
      <c r="B829" s="181" t="s">
        <v>2823</v>
      </c>
      <c r="C829" s="182" t="s">
        <v>2068</v>
      </c>
      <c r="D829" s="182" t="s">
        <v>368</v>
      </c>
      <c r="E829" s="182" t="s">
        <v>2298</v>
      </c>
      <c r="F829" s="182" t="s">
        <v>2298</v>
      </c>
      <c r="G829" s="181" t="s">
        <v>382</v>
      </c>
      <c r="H829" s="181" t="s">
        <v>2155</v>
      </c>
      <c r="I829" s="181" t="s">
        <v>2075</v>
      </c>
      <c r="J829" s="182" t="s">
        <v>2071</v>
      </c>
      <c r="K829" s="183" t="str">
        <f t="shared" si="23"/>
        <v xml:space="preserve">G-Otros Gastos    - Becas Consiliatura        </v>
      </c>
      <c r="L829" s="181">
        <v>6209022302</v>
      </c>
      <c r="N829" s="183" t="str">
        <f t="shared" si="24"/>
        <v xml:space="preserve">Becas Consiliatura            </v>
      </c>
    </row>
    <row r="830" spans="1:14">
      <c r="A830" s="181">
        <v>6209020303</v>
      </c>
      <c r="B830" s="181" t="s">
        <v>2824</v>
      </c>
      <c r="C830" s="182" t="s">
        <v>2068</v>
      </c>
      <c r="D830" s="182" t="s">
        <v>368</v>
      </c>
      <c r="E830" s="182" t="s">
        <v>2298</v>
      </c>
      <c r="F830" s="182" t="s">
        <v>2298</v>
      </c>
      <c r="G830" s="181" t="s">
        <v>382</v>
      </c>
      <c r="H830" s="181" t="s">
        <v>2182</v>
      </c>
      <c r="I830" s="181" t="s">
        <v>2075</v>
      </c>
      <c r="J830" s="182" t="s">
        <v>2071</v>
      </c>
      <c r="K830" s="183" t="str">
        <f t="shared" si="23"/>
        <v xml:space="preserve">G-Publicidad     - Publicidad Y Propaganda        </v>
      </c>
      <c r="L830" s="181">
        <v>6209020303</v>
      </c>
      <c r="N830" s="183" t="str">
        <f t="shared" si="24"/>
        <v xml:space="preserve">Publicidad Y Propaganda            </v>
      </c>
    </row>
    <row r="831" spans="1:14">
      <c r="A831" s="181">
        <v>6209021301</v>
      </c>
      <c r="B831" s="181" t="s">
        <v>2825</v>
      </c>
      <c r="C831" s="182" t="s">
        <v>2068</v>
      </c>
      <c r="D831" s="182" t="s">
        <v>368</v>
      </c>
      <c r="E831" s="182" t="s">
        <v>2298</v>
      </c>
      <c r="F831" s="182" t="s">
        <v>2298</v>
      </c>
      <c r="G831" s="181" t="s">
        <v>382</v>
      </c>
      <c r="H831" s="181" t="s">
        <v>2184</v>
      </c>
      <c r="I831" s="181" t="s">
        <v>2075</v>
      </c>
      <c r="J831" s="182" t="s">
        <v>2071</v>
      </c>
      <c r="K831" s="183" t="str">
        <f t="shared" si="23"/>
        <v xml:space="preserve">G-Seguridad Industrial    - Seguridad Induatrial y Señalizaciones        </v>
      </c>
      <c r="L831" s="181">
        <v>6209021301</v>
      </c>
      <c r="N831" s="183" t="str">
        <f t="shared" si="24"/>
        <v xml:space="preserve">Seguridad Induatrial y Señalizaciones            </v>
      </c>
    </row>
    <row r="832" spans="1:14">
      <c r="A832" s="181">
        <v>6209020801</v>
      </c>
      <c r="B832" s="181" t="s">
        <v>2826</v>
      </c>
      <c r="C832" s="182" t="s">
        <v>2068</v>
      </c>
      <c r="D832" s="182" t="s">
        <v>368</v>
      </c>
      <c r="E832" s="182" t="s">
        <v>2298</v>
      </c>
      <c r="F832" s="182" t="s">
        <v>2298</v>
      </c>
      <c r="G832" s="181" t="s">
        <v>382</v>
      </c>
      <c r="H832" s="181" t="s">
        <v>2186</v>
      </c>
      <c r="I832" s="181" t="s">
        <v>2075</v>
      </c>
      <c r="J832" s="182" t="s">
        <v>2071</v>
      </c>
      <c r="K832" s="183" t="str">
        <f t="shared" si="23"/>
        <v xml:space="preserve">G-Seguros     - Manejo        </v>
      </c>
      <c r="L832" s="181">
        <v>6209020801</v>
      </c>
      <c r="N832" s="183" t="str">
        <f t="shared" si="24"/>
        <v xml:space="preserve">Manejo            </v>
      </c>
    </row>
    <row r="833" spans="1:14">
      <c r="A833" s="181">
        <v>6209020802</v>
      </c>
      <c r="B833" s="181" t="s">
        <v>2827</v>
      </c>
      <c r="C833" s="182" t="s">
        <v>2068</v>
      </c>
      <c r="D833" s="182" t="s">
        <v>368</v>
      </c>
      <c r="E833" s="182" t="s">
        <v>2298</v>
      </c>
      <c r="F833" s="182" t="s">
        <v>2298</v>
      </c>
      <c r="G833" s="181" t="s">
        <v>382</v>
      </c>
      <c r="H833" s="181" t="s">
        <v>2186</v>
      </c>
      <c r="I833" s="181" t="s">
        <v>2075</v>
      </c>
      <c r="J833" s="182" t="s">
        <v>2071</v>
      </c>
      <c r="K833" s="183" t="str">
        <f t="shared" si="23"/>
        <v xml:space="preserve">G-Seguros     - Cumplimiento        </v>
      </c>
      <c r="L833" s="181">
        <v>6209020802</v>
      </c>
      <c r="N833" s="183" t="str">
        <f t="shared" si="24"/>
        <v xml:space="preserve">Cumplimiento            </v>
      </c>
    </row>
    <row r="834" spans="1:14">
      <c r="A834" s="181">
        <v>6209020803</v>
      </c>
      <c r="B834" s="181" t="s">
        <v>2828</v>
      </c>
      <c r="C834" s="182" t="s">
        <v>2068</v>
      </c>
      <c r="D834" s="182" t="s">
        <v>368</v>
      </c>
      <c r="E834" s="182" t="s">
        <v>2298</v>
      </c>
      <c r="F834" s="182" t="s">
        <v>2298</v>
      </c>
      <c r="G834" s="181" t="s">
        <v>382</v>
      </c>
      <c r="H834" s="181" t="s">
        <v>2186</v>
      </c>
      <c r="I834" s="181" t="s">
        <v>2075</v>
      </c>
      <c r="J834" s="182" t="s">
        <v>2071</v>
      </c>
      <c r="K834" s="183" t="str">
        <f t="shared" si="23"/>
        <v xml:space="preserve">G-Seguros     - Corriente Debil        </v>
      </c>
      <c r="L834" s="181">
        <v>6209020803</v>
      </c>
      <c r="N834" s="183" t="str">
        <f t="shared" si="24"/>
        <v xml:space="preserve">Corriente Debil            </v>
      </c>
    </row>
    <row r="835" spans="1:14">
      <c r="A835" s="181">
        <v>6209020804</v>
      </c>
      <c r="B835" s="181" t="s">
        <v>2829</v>
      </c>
      <c r="C835" s="182" t="s">
        <v>2068</v>
      </c>
      <c r="D835" s="182" t="s">
        <v>368</v>
      </c>
      <c r="E835" s="182" t="s">
        <v>2298</v>
      </c>
      <c r="F835" s="182" t="s">
        <v>2298</v>
      </c>
      <c r="G835" s="181" t="s">
        <v>382</v>
      </c>
      <c r="H835" s="181" t="s">
        <v>2186</v>
      </c>
      <c r="I835" s="181" t="s">
        <v>2075</v>
      </c>
      <c r="J835" s="182" t="s">
        <v>2071</v>
      </c>
      <c r="K835" s="183" t="str">
        <f t="shared" si="23"/>
        <v xml:space="preserve">G-Seguros     - Incendio        </v>
      </c>
      <c r="L835" s="181">
        <v>6209020804</v>
      </c>
      <c r="N835" s="183" t="str">
        <f t="shared" si="24"/>
        <v xml:space="preserve">Incendio            </v>
      </c>
    </row>
    <row r="836" spans="1:14">
      <c r="A836" s="181">
        <v>6209020805</v>
      </c>
      <c r="B836" s="181" t="s">
        <v>2830</v>
      </c>
      <c r="C836" s="182" t="s">
        <v>2068</v>
      </c>
      <c r="D836" s="182" t="s">
        <v>368</v>
      </c>
      <c r="E836" s="182" t="s">
        <v>2298</v>
      </c>
      <c r="F836" s="182" t="s">
        <v>2298</v>
      </c>
      <c r="G836" s="181" t="s">
        <v>382</v>
      </c>
      <c r="H836" s="181" t="s">
        <v>2186</v>
      </c>
      <c r="I836" s="181" t="s">
        <v>2075</v>
      </c>
      <c r="J836" s="182" t="s">
        <v>2071</v>
      </c>
      <c r="K836" s="183" t="str">
        <f t="shared" si="23"/>
        <v xml:space="preserve">G-Seguros     - Terremoto        </v>
      </c>
      <c r="L836" s="181">
        <v>6209020805</v>
      </c>
      <c r="N836" s="183" t="str">
        <f t="shared" si="24"/>
        <v xml:space="preserve">Terremoto            </v>
      </c>
    </row>
    <row r="837" spans="1:14">
      <c r="A837" s="181">
        <v>6209020806</v>
      </c>
      <c r="B837" s="181" t="s">
        <v>2831</v>
      </c>
      <c r="C837" s="182" t="s">
        <v>2068</v>
      </c>
      <c r="D837" s="182" t="s">
        <v>368</v>
      </c>
      <c r="E837" s="182" t="s">
        <v>2298</v>
      </c>
      <c r="F837" s="182" t="s">
        <v>2298</v>
      </c>
      <c r="G837" s="181" t="s">
        <v>382</v>
      </c>
      <c r="H837" s="181" t="s">
        <v>2186</v>
      </c>
      <c r="I837" s="181" t="s">
        <v>2075</v>
      </c>
      <c r="J837" s="182" t="s">
        <v>2071</v>
      </c>
      <c r="K837" s="183" t="str">
        <f t="shared" si="23"/>
        <v xml:space="preserve">G-Seguros     - Sustraccion y Hurto        </v>
      </c>
      <c r="L837" s="181">
        <v>6209020806</v>
      </c>
      <c r="N837" s="183" t="str">
        <f t="shared" si="24"/>
        <v xml:space="preserve">Sustraccion y Hurto            </v>
      </c>
    </row>
    <row r="838" spans="1:14">
      <c r="A838" s="181">
        <v>6209020807</v>
      </c>
      <c r="B838" s="181" t="s">
        <v>2775</v>
      </c>
      <c r="C838" s="182" t="s">
        <v>2068</v>
      </c>
      <c r="D838" s="182" t="s">
        <v>368</v>
      </c>
      <c r="E838" s="182" t="s">
        <v>2298</v>
      </c>
      <c r="F838" s="182" t="s">
        <v>2298</v>
      </c>
      <c r="G838" s="181" t="s">
        <v>382</v>
      </c>
      <c r="H838" s="181" t="s">
        <v>2186</v>
      </c>
      <c r="I838" s="181" t="s">
        <v>2075</v>
      </c>
      <c r="J838" s="182" t="s">
        <v>2071</v>
      </c>
      <c r="K838" s="183" t="str">
        <f t="shared" si="23"/>
        <v xml:space="preserve">G-Seguros     - Flota y Equipo de Transporte        </v>
      </c>
      <c r="L838" s="181">
        <v>6209020807</v>
      </c>
      <c r="N838" s="183" t="str">
        <f t="shared" si="24"/>
        <v xml:space="preserve">Flota y Equipo de Transporte            </v>
      </c>
    </row>
    <row r="839" spans="1:14">
      <c r="A839" s="181">
        <v>6209020808</v>
      </c>
      <c r="B839" s="181" t="s">
        <v>2832</v>
      </c>
      <c r="C839" s="182" t="s">
        <v>2068</v>
      </c>
      <c r="D839" s="182" t="s">
        <v>368</v>
      </c>
      <c r="E839" s="182" t="s">
        <v>2298</v>
      </c>
      <c r="F839" s="182" t="s">
        <v>2298</v>
      </c>
      <c r="G839" s="181" t="s">
        <v>382</v>
      </c>
      <c r="H839" s="181" t="s">
        <v>2186</v>
      </c>
      <c r="I839" s="181" t="s">
        <v>2075</v>
      </c>
      <c r="J839" s="182" t="s">
        <v>2071</v>
      </c>
      <c r="K839" s="183" t="str">
        <f t="shared" si="23"/>
        <v xml:space="preserve">G-Seguros     - Poliza Estudiantil        </v>
      </c>
      <c r="L839" s="181">
        <v>6209020808</v>
      </c>
      <c r="N839" s="183" t="str">
        <f t="shared" si="24"/>
        <v xml:space="preserve">Poliza Estudiantil            </v>
      </c>
    </row>
    <row r="840" spans="1:14">
      <c r="A840" s="181">
        <v>6209020809</v>
      </c>
      <c r="B840" s="181" t="s">
        <v>2833</v>
      </c>
      <c r="C840" s="182" t="s">
        <v>2068</v>
      </c>
      <c r="D840" s="182" t="s">
        <v>368</v>
      </c>
      <c r="E840" s="182" t="s">
        <v>2298</v>
      </c>
      <c r="F840" s="182" t="s">
        <v>2298</v>
      </c>
      <c r="G840" s="181" t="s">
        <v>382</v>
      </c>
      <c r="H840" s="181" t="s">
        <v>2186</v>
      </c>
      <c r="I840" s="181" t="s">
        <v>2075</v>
      </c>
      <c r="J840" s="182" t="s">
        <v>2071</v>
      </c>
      <c r="K840" s="183" t="str">
        <f t="shared" si="23"/>
        <v xml:space="preserve">G-Seguros     - Responsabilidad Civil        </v>
      </c>
      <c r="L840" s="181">
        <v>6209020809</v>
      </c>
      <c r="N840" s="183" t="str">
        <f t="shared" si="24"/>
        <v xml:space="preserve">Responsabilidad Civil            </v>
      </c>
    </row>
    <row r="841" spans="1:14">
      <c r="A841" s="181">
        <v>6209020810</v>
      </c>
      <c r="B841" s="181" t="s">
        <v>2834</v>
      </c>
      <c r="C841" s="182" t="s">
        <v>2068</v>
      </c>
      <c r="D841" s="182" t="s">
        <v>368</v>
      </c>
      <c r="E841" s="182" t="s">
        <v>2298</v>
      </c>
      <c r="F841" s="182" t="s">
        <v>2298</v>
      </c>
      <c r="G841" s="181" t="s">
        <v>382</v>
      </c>
      <c r="H841" s="181" t="s">
        <v>2186</v>
      </c>
      <c r="I841" s="181" t="s">
        <v>2075</v>
      </c>
      <c r="J841" s="182" t="s">
        <v>2071</v>
      </c>
      <c r="K841" s="183" t="str">
        <f t="shared" ref="K841:K904" si="25">CONCATENATE(J841,H841," - ", B841)</f>
        <v xml:space="preserve">G-Seguros     - Rotura de Maquina        </v>
      </c>
      <c r="L841" s="181">
        <v>6209020810</v>
      </c>
      <c r="N841" s="183" t="str">
        <f t="shared" si="24"/>
        <v xml:space="preserve">Rotura de Maquina            </v>
      </c>
    </row>
    <row r="842" spans="1:14">
      <c r="A842" s="181">
        <v>6209020811</v>
      </c>
      <c r="B842" s="181" t="s">
        <v>2835</v>
      </c>
      <c r="C842" s="182" t="s">
        <v>2068</v>
      </c>
      <c r="D842" s="182" t="s">
        <v>368</v>
      </c>
      <c r="E842" s="182" t="s">
        <v>2298</v>
      </c>
      <c r="F842" s="182" t="s">
        <v>2298</v>
      </c>
      <c r="G842" s="181" t="s">
        <v>382</v>
      </c>
      <c r="H842" s="181" t="s">
        <v>2186</v>
      </c>
      <c r="I842" s="181" t="s">
        <v>2075</v>
      </c>
      <c r="J842" s="182" t="s">
        <v>2071</v>
      </c>
      <c r="K842" s="183" t="str">
        <f t="shared" si="25"/>
        <v xml:space="preserve">G-Seguros     - Obligatorio de Accidente        </v>
      </c>
      <c r="L842" s="181">
        <v>6209020811</v>
      </c>
      <c r="N842" s="183" t="str">
        <f t="shared" si="24"/>
        <v xml:space="preserve">Obligatorio de Accidente            </v>
      </c>
    </row>
    <row r="843" spans="1:14">
      <c r="A843" s="181">
        <v>6209020812</v>
      </c>
      <c r="B843" s="181" t="s">
        <v>2836</v>
      </c>
      <c r="C843" s="182" t="s">
        <v>2068</v>
      </c>
      <c r="D843" s="182" t="s">
        <v>368</v>
      </c>
      <c r="E843" s="182" t="s">
        <v>2298</v>
      </c>
      <c r="F843" s="182" t="s">
        <v>2298</v>
      </c>
      <c r="G843" s="181" t="s">
        <v>382</v>
      </c>
      <c r="H843" s="181" t="s">
        <v>2186</v>
      </c>
      <c r="I843" s="181" t="s">
        <v>2075</v>
      </c>
      <c r="J843" s="182" t="s">
        <v>2071</v>
      </c>
      <c r="K843" s="183" t="str">
        <f t="shared" si="25"/>
        <v xml:space="preserve">G-Seguros     - Lucro Cesante        </v>
      </c>
      <c r="L843" s="181">
        <v>6209020812</v>
      </c>
      <c r="N843" s="183" t="str">
        <f t="shared" si="24"/>
        <v xml:space="preserve">Lucro Cesante            </v>
      </c>
    </row>
    <row r="844" spans="1:14">
      <c r="A844" s="181">
        <v>6209020813</v>
      </c>
      <c r="B844" s="181" t="s">
        <v>2837</v>
      </c>
      <c r="C844" s="182" t="s">
        <v>2068</v>
      </c>
      <c r="D844" s="182" t="s">
        <v>368</v>
      </c>
      <c r="E844" s="182" t="s">
        <v>2298</v>
      </c>
      <c r="F844" s="182" t="s">
        <v>2298</v>
      </c>
      <c r="G844" s="181" t="s">
        <v>382</v>
      </c>
      <c r="H844" s="181" t="s">
        <v>2186</v>
      </c>
      <c r="I844" s="181" t="s">
        <v>2075</v>
      </c>
      <c r="J844" s="182" t="s">
        <v>2071</v>
      </c>
      <c r="K844" s="183" t="str">
        <f t="shared" si="25"/>
        <v xml:space="preserve">G-Seguros     - Transporte de Mercancia        </v>
      </c>
      <c r="L844" s="181">
        <v>6209020813</v>
      </c>
      <c r="N844" s="183" t="str">
        <f t="shared" si="24"/>
        <v xml:space="preserve">Transporte de Mercancia            </v>
      </c>
    </row>
    <row r="845" spans="1:14">
      <c r="A845" s="181">
        <v>6209020814</v>
      </c>
      <c r="B845" s="181" t="s">
        <v>2838</v>
      </c>
      <c r="C845" s="182" t="s">
        <v>2068</v>
      </c>
      <c r="D845" s="182" t="s">
        <v>368</v>
      </c>
      <c r="E845" s="182" t="s">
        <v>2298</v>
      </c>
      <c r="F845" s="182" t="s">
        <v>2298</v>
      </c>
      <c r="G845" s="181" t="s">
        <v>382</v>
      </c>
      <c r="H845" s="181" t="s">
        <v>2186</v>
      </c>
      <c r="I845" s="181" t="s">
        <v>2075</v>
      </c>
      <c r="J845" s="182" t="s">
        <v>2071</v>
      </c>
      <c r="K845" s="183" t="str">
        <f t="shared" si="25"/>
        <v xml:space="preserve">G-Seguros     - Otros Seguros        </v>
      </c>
      <c r="L845" s="181">
        <v>6209020814</v>
      </c>
      <c r="N845" s="183" t="str">
        <f t="shared" si="24"/>
        <v xml:space="preserve">Otros Seguros            </v>
      </c>
    </row>
    <row r="846" spans="1:14">
      <c r="A846" s="181">
        <v>6209020401</v>
      </c>
      <c r="B846" s="181" t="s">
        <v>2839</v>
      </c>
      <c r="C846" s="182" t="s">
        <v>2068</v>
      </c>
      <c r="D846" s="182" t="s">
        <v>368</v>
      </c>
      <c r="E846" s="182" t="s">
        <v>2298</v>
      </c>
      <c r="F846" s="182" t="s">
        <v>2298</v>
      </c>
      <c r="G846" s="181" t="s">
        <v>382</v>
      </c>
      <c r="H846" s="181" t="s">
        <v>2201</v>
      </c>
      <c r="I846" s="181" t="s">
        <v>2075</v>
      </c>
      <c r="J846" s="182" t="s">
        <v>2071</v>
      </c>
      <c r="K846" s="183" t="str">
        <f t="shared" si="25"/>
        <v xml:space="preserve">G-Servicios Públicos    - Aseo        </v>
      </c>
      <c r="L846" s="181">
        <v>6209020401</v>
      </c>
      <c r="N846" s="183" t="str">
        <f t="shared" si="24"/>
        <v xml:space="preserve">Aseo            </v>
      </c>
    </row>
    <row r="847" spans="1:14">
      <c r="A847" s="181">
        <v>6209020402</v>
      </c>
      <c r="B847" s="181" t="s">
        <v>2840</v>
      </c>
      <c r="C847" s="182" t="s">
        <v>2068</v>
      </c>
      <c r="D847" s="182" t="s">
        <v>368</v>
      </c>
      <c r="E847" s="182" t="s">
        <v>2298</v>
      </c>
      <c r="F847" s="182" t="s">
        <v>2298</v>
      </c>
      <c r="G847" s="181" t="s">
        <v>382</v>
      </c>
      <c r="H847" s="181" t="s">
        <v>2201</v>
      </c>
      <c r="I847" s="181" t="s">
        <v>2075</v>
      </c>
      <c r="J847" s="182" t="s">
        <v>2071</v>
      </c>
      <c r="K847" s="183" t="str">
        <f t="shared" si="25"/>
        <v xml:space="preserve">G-Servicios Públicos    - Acueducto Y Alcantarillado        </v>
      </c>
      <c r="L847" s="181">
        <v>6209020402</v>
      </c>
      <c r="N847" s="183" t="str">
        <f t="shared" si="24"/>
        <v xml:space="preserve">Acueducto Y Alcantarillado            </v>
      </c>
    </row>
    <row r="848" spans="1:14">
      <c r="A848" s="181">
        <v>6209020403</v>
      </c>
      <c r="B848" s="181" t="s">
        <v>2841</v>
      </c>
      <c r="C848" s="182" t="s">
        <v>2068</v>
      </c>
      <c r="D848" s="182" t="s">
        <v>368</v>
      </c>
      <c r="E848" s="182" t="s">
        <v>2298</v>
      </c>
      <c r="F848" s="182" t="s">
        <v>2298</v>
      </c>
      <c r="G848" s="181" t="s">
        <v>382</v>
      </c>
      <c r="H848" s="181" t="s">
        <v>2201</v>
      </c>
      <c r="I848" s="181" t="s">
        <v>2075</v>
      </c>
      <c r="J848" s="182" t="s">
        <v>2071</v>
      </c>
      <c r="K848" s="183" t="str">
        <f t="shared" si="25"/>
        <v xml:space="preserve">G-Servicios Públicos    - Energia Electrica        </v>
      </c>
      <c r="L848" s="181">
        <v>6209020403</v>
      </c>
      <c r="N848" s="183" t="str">
        <f t="shared" si="24"/>
        <v xml:space="preserve">Energia Electrica            </v>
      </c>
    </row>
    <row r="849" spans="1:14">
      <c r="A849" s="181">
        <v>6209020404</v>
      </c>
      <c r="B849" s="181" t="s">
        <v>2842</v>
      </c>
      <c r="C849" s="182" t="s">
        <v>2068</v>
      </c>
      <c r="D849" s="182" t="s">
        <v>368</v>
      </c>
      <c r="E849" s="182" t="s">
        <v>2298</v>
      </c>
      <c r="F849" s="182" t="s">
        <v>2298</v>
      </c>
      <c r="G849" s="181" t="s">
        <v>382</v>
      </c>
      <c r="H849" s="181" t="s">
        <v>2201</v>
      </c>
      <c r="I849" s="181" t="s">
        <v>2075</v>
      </c>
      <c r="J849" s="182" t="s">
        <v>2071</v>
      </c>
      <c r="K849" s="183" t="str">
        <f t="shared" si="25"/>
        <v xml:space="preserve">G-Servicios Públicos    - Telefono        </v>
      </c>
      <c r="L849" s="181">
        <v>6209020404</v>
      </c>
      <c r="N849" s="183" t="str">
        <f t="shared" si="24"/>
        <v xml:space="preserve">Telefono            </v>
      </c>
    </row>
    <row r="850" spans="1:14">
      <c r="A850" s="181">
        <v>6209020405</v>
      </c>
      <c r="B850" s="181" t="s">
        <v>2843</v>
      </c>
      <c r="C850" s="182" t="s">
        <v>2068</v>
      </c>
      <c r="D850" s="182" t="s">
        <v>368</v>
      </c>
      <c r="E850" s="182" t="s">
        <v>2298</v>
      </c>
      <c r="F850" s="182" t="s">
        <v>2298</v>
      </c>
      <c r="G850" s="181" t="s">
        <v>382</v>
      </c>
      <c r="H850" s="181" t="s">
        <v>2201</v>
      </c>
      <c r="I850" s="181" t="s">
        <v>2075</v>
      </c>
      <c r="J850" s="182" t="s">
        <v>2071</v>
      </c>
      <c r="K850" s="183" t="str">
        <f t="shared" si="25"/>
        <v xml:space="preserve">G-Servicios Públicos    - Telefono Celular        </v>
      </c>
      <c r="L850" s="181">
        <v>6209020405</v>
      </c>
      <c r="N850" s="183" t="str">
        <f t="shared" si="24"/>
        <v xml:space="preserve">Telefono Celular            </v>
      </c>
    </row>
    <row r="851" spans="1:14">
      <c r="A851" s="181">
        <v>6209020406</v>
      </c>
      <c r="B851" s="181" t="s">
        <v>2844</v>
      </c>
      <c r="C851" s="182" t="s">
        <v>2068</v>
      </c>
      <c r="D851" s="182" t="s">
        <v>368</v>
      </c>
      <c r="E851" s="182" t="s">
        <v>2298</v>
      </c>
      <c r="F851" s="182" t="s">
        <v>2298</v>
      </c>
      <c r="G851" s="181" t="s">
        <v>382</v>
      </c>
      <c r="H851" s="181" t="s">
        <v>2201</v>
      </c>
      <c r="I851" s="181" t="s">
        <v>2075</v>
      </c>
      <c r="J851" s="182" t="s">
        <v>2071</v>
      </c>
      <c r="K851" s="183" t="str">
        <f t="shared" si="25"/>
        <v xml:space="preserve">G-Servicios Públicos    - Internet        </v>
      </c>
      <c r="L851" s="181">
        <v>6209020406</v>
      </c>
      <c r="N851" s="183" t="str">
        <f t="shared" si="24"/>
        <v xml:space="preserve">Internet            </v>
      </c>
    </row>
    <row r="852" spans="1:14">
      <c r="A852" s="181">
        <v>6209020407</v>
      </c>
      <c r="B852" s="181" t="s">
        <v>2845</v>
      </c>
      <c r="C852" s="182" t="s">
        <v>2068</v>
      </c>
      <c r="D852" s="182" t="s">
        <v>368</v>
      </c>
      <c r="E852" s="182" t="s">
        <v>2298</v>
      </c>
      <c r="F852" s="182" t="s">
        <v>2298</v>
      </c>
      <c r="G852" s="181" t="s">
        <v>382</v>
      </c>
      <c r="H852" s="181" t="s">
        <v>2201</v>
      </c>
      <c r="I852" s="181" t="s">
        <v>2075</v>
      </c>
      <c r="J852" s="182" t="s">
        <v>2071</v>
      </c>
      <c r="K852" s="183" t="str">
        <f t="shared" si="25"/>
        <v xml:space="preserve">G-Servicios Públicos    - Gas        </v>
      </c>
      <c r="L852" s="181">
        <v>6209020407</v>
      </c>
      <c r="N852" s="183" t="str">
        <f t="shared" si="24"/>
        <v xml:space="preserve">Gas            </v>
      </c>
    </row>
    <row r="853" spans="1:14">
      <c r="A853" s="181">
        <v>6209020408</v>
      </c>
      <c r="B853" s="181" t="s">
        <v>2846</v>
      </c>
      <c r="C853" s="182" t="s">
        <v>2068</v>
      </c>
      <c r="D853" s="182" t="s">
        <v>368</v>
      </c>
      <c r="E853" s="182" t="s">
        <v>2298</v>
      </c>
      <c r="F853" s="182" t="s">
        <v>2298</v>
      </c>
      <c r="G853" s="181" t="s">
        <v>382</v>
      </c>
      <c r="H853" s="181" t="s">
        <v>2201</v>
      </c>
      <c r="I853" s="181" t="s">
        <v>2075</v>
      </c>
      <c r="J853" s="182" t="s">
        <v>2071</v>
      </c>
      <c r="K853" s="183" t="str">
        <f t="shared" si="25"/>
        <v xml:space="preserve">G-Servicios Públicos    - Tv Satelital        </v>
      </c>
      <c r="L853" s="181">
        <v>6209020408</v>
      </c>
      <c r="N853" s="183" t="str">
        <f t="shared" si="24"/>
        <v xml:space="preserve">Tv Satelital            </v>
      </c>
    </row>
    <row r="854" spans="1:14">
      <c r="A854" s="181">
        <v>6209020301</v>
      </c>
      <c r="B854" s="181" t="s">
        <v>2847</v>
      </c>
      <c r="C854" s="182" t="s">
        <v>2068</v>
      </c>
      <c r="D854" s="182" t="s">
        <v>368</v>
      </c>
      <c r="E854" s="182" t="s">
        <v>2298</v>
      </c>
      <c r="F854" s="182" t="s">
        <v>2298</v>
      </c>
      <c r="G854" s="181" t="s">
        <v>382</v>
      </c>
      <c r="H854" s="181" t="s">
        <v>2210</v>
      </c>
      <c r="I854" s="181" t="s">
        <v>2075</v>
      </c>
      <c r="J854" s="182" t="s">
        <v>2071</v>
      </c>
      <c r="K854" s="183" t="str">
        <f t="shared" si="25"/>
        <v xml:space="preserve">G-Servicios Técnicos    - Asistencia Tenica        </v>
      </c>
      <c r="L854" s="181">
        <v>6209020301</v>
      </c>
      <c r="N854" s="183" t="str">
        <f t="shared" si="24"/>
        <v xml:space="preserve">Asistencia Tenica            </v>
      </c>
    </row>
    <row r="855" spans="1:14">
      <c r="A855" s="181">
        <v>6209020304</v>
      </c>
      <c r="B855" s="181" t="s">
        <v>2848</v>
      </c>
      <c r="C855" s="182" t="s">
        <v>2068</v>
      </c>
      <c r="D855" s="182" t="s">
        <v>368</v>
      </c>
      <c r="E855" s="182" t="s">
        <v>2298</v>
      </c>
      <c r="F855" s="182" t="s">
        <v>2298</v>
      </c>
      <c r="G855" s="181" t="s">
        <v>382</v>
      </c>
      <c r="H855" s="181" t="s">
        <v>2210</v>
      </c>
      <c r="I855" s="181" t="s">
        <v>2075</v>
      </c>
      <c r="J855" s="182" t="s">
        <v>2071</v>
      </c>
      <c r="K855" s="183" t="str">
        <f t="shared" si="25"/>
        <v xml:space="preserve">G-Servicios Técnicos    - Transporte Fletes Y Acarreos        </v>
      </c>
      <c r="L855" s="181">
        <v>6209020304</v>
      </c>
      <c r="N855" s="183" t="str">
        <f t="shared" si="24"/>
        <v xml:space="preserve">Transporte Fletes Y Acarreos            </v>
      </c>
    </row>
    <row r="856" spans="1:14">
      <c r="A856" s="181">
        <v>6209020305</v>
      </c>
      <c r="B856" s="181" t="s">
        <v>2849</v>
      </c>
      <c r="C856" s="182" t="s">
        <v>2068</v>
      </c>
      <c r="D856" s="182" t="s">
        <v>368</v>
      </c>
      <c r="E856" s="182" t="s">
        <v>2298</v>
      </c>
      <c r="F856" s="182" t="s">
        <v>2298</v>
      </c>
      <c r="G856" s="181" t="s">
        <v>382</v>
      </c>
      <c r="H856" s="181" t="s">
        <v>2210</v>
      </c>
      <c r="I856" s="181" t="s">
        <v>2075</v>
      </c>
      <c r="J856" s="182" t="s">
        <v>2071</v>
      </c>
      <c r="K856" s="183" t="str">
        <f t="shared" si="25"/>
        <v xml:space="preserve">G-Servicios Técnicos    - Encuadernacion Y Empaste        </v>
      </c>
      <c r="L856" s="181">
        <v>6209020305</v>
      </c>
      <c r="N856" s="183" t="str">
        <f t="shared" si="24"/>
        <v xml:space="preserve">Encuadernacion Y Empaste            </v>
      </c>
    </row>
    <row r="857" spans="1:14">
      <c r="A857" s="181">
        <v>6209020306</v>
      </c>
      <c r="B857" s="181" t="s">
        <v>2850</v>
      </c>
      <c r="C857" s="182" t="s">
        <v>2068</v>
      </c>
      <c r="D857" s="182" t="s">
        <v>368</v>
      </c>
      <c r="E857" s="182" t="s">
        <v>2298</v>
      </c>
      <c r="F857" s="182" t="s">
        <v>2298</v>
      </c>
      <c r="G857" s="181" t="s">
        <v>382</v>
      </c>
      <c r="H857" s="181" t="s">
        <v>2210</v>
      </c>
      <c r="I857" s="181" t="s">
        <v>2075</v>
      </c>
      <c r="J857" s="182" t="s">
        <v>2071</v>
      </c>
      <c r="K857" s="183" t="str">
        <f t="shared" si="25"/>
        <v xml:space="preserve">G-Servicios Técnicos    - Inhumacion de Cadaveres        </v>
      </c>
      <c r="L857" s="181">
        <v>6209020306</v>
      </c>
      <c r="N857" s="183" t="str">
        <f t="shared" si="24"/>
        <v xml:space="preserve">Inhumacion de Cadaveres            </v>
      </c>
    </row>
    <row r="858" spans="1:14">
      <c r="A858" s="181">
        <v>6209020307</v>
      </c>
      <c r="B858" s="181" t="s">
        <v>2851</v>
      </c>
      <c r="C858" s="182" t="s">
        <v>2068</v>
      </c>
      <c r="D858" s="182" t="s">
        <v>368</v>
      </c>
      <c r="E858" s="182" t="s">
        <v>2298</v>
      </c>
      <c r="F858" s="182" t="s">
        <v>2298</v>
      </c>
      <c r="G858" s="181" t="s">
        <v>382</v>
      </c>
      <c r="H858" s="181" t="s">
        <v>2210</v>
      </c>
      <c r="I858" s="181" t="s">
        <v>2075</v>
      </c>
      <c r="J858" s="182" t="s">
        <v>2071</v>
      </c>
      <c r="K858" s="183" t="str">
        <f t="shared" si="25"/>
        <v xml:space="preserve">G-Servicios Técnicos    - Grabacion y Produccion        </v>
      </c>
      <c r="L858" s="181">
        <v>6209020307</v>
      </c>
      <c r="N858" s="183" t="str">
        <f t="shared" si="24"/>
        <v xml:space="preserve">Grabacion y Produccion            </v>
      </c>
    </row>
    <row r="859" spans="1:14">
      <c r="A859" s="181">
        <v>6209020310</v>
      </c>
      <c r="B859" s="181" t="s">
        <v>2852</v>
      </c>
      <c r="C859" s="182" t="s">
        <v>2068</v>
      </c>
      <c r="D859" s="182" t="s">
        <v>368</v>
      </c>
      <c r="E859" s="182" t="s">
        <v>2298</v>
      </c>
      <c r="F859" s="182" t="s">
        <v>2298</v>
      </c>
      <c r="G859" s="181" t="s">
        <v>382</v>
      </c>
      <c r="H859" s="181" t="s">
        <v>2210</v>
      </c>
      <c r="I859" s="181" t="s">
        <v>2075</v>
      </c>
      <c r="J859" s="182" t="s">
        <v>2071</v>
      </c>
      <c r="K859" s="183" t="str">
        <f t="shared" si="25"/>
        <v xml:space="preserve">G-Servicios Técnicos    - Microfilmacion        </v>
      </c>
      <c r="L859" s="181">
        <v>6209020310</v>
      </c>
      <c r="N859" s="183" t="str">
        <f t="shared" si="24"/>
        <v xml:space="preserve">Microfilmacion            </v>
      </c>
    </row>
    <row r="860" spans="1:14">
      <c r="A860" s="181">
        <v>6209020311</v>
      </c>
      <c r="B860" s="181" t="s">
        <v>2853</v>
      </c>
      <c r="C860" s="182" t="s">
        <v>2068</v>
      </c>
      <c r="D860" s="182" t="s">
        <v>368</v>
      </c>
      <c r="E860" s="182" t="s">
        <v>2298</v>
      </c>
      <c r="F860" s="182" t="s">
        <v>2298</v>
      </c>
      <c r="G860" s="181" t="s">
        <v>382</v>
      </c>
      <c r="H860" s="181" t="s">
        <v>2210</v>
      </c>
      <c r="I860" s="181" t="s">
        <v>2075</v>
      </c>
      <c r="J860" s="182" t="s">
        <v>2071</v>
      </c>
      <c r="K860" s="183" t="str">
        <f t="shared" si="25"/>
        <v xml:space="preserve">G-Servicios Técnicos    - Musica Ambiental        </v>
      </c>
      <c r="L860" s="181">
        <v>6209020311</v>
      </c>
      <c r="N860" s="183" t="str">
        <f t="shared" si="24"/>
        <v xml:space="preserve">Musica Ambiental            </v>
      </c>
    </row>
    <row r="861" spans="1:14">
      <c r="A861" s="181">
        <v>6209020312</v>
      </c>
      <c r="B861" s="181" t="s">
        <v>2854</v>
      </c>
      <c r="C861" s="182" t="s">
        <v>2068</v>
      </c>
      <c r="D861" s="182" t="s">
        <v>368</v>
      </c>
      <c r="E861" s="182" t="s">
        <v>2298</v>
      </c>
      <c r="F861" s="182" t="s">
        <v>2298</v>
      </c>
      <c r="G861" s="181" t="s">
        <v>382</v>
      </c>
      <c r="H861" s="181" t="s">
        <v>2210</v>
      </c>
      <c r="I861" s="181" t="s">
        <v>2075</v>
      </c>
      <c r="J861" s="182" t="s">
        <v>2071</v>
      </c>
      <c r="K861" s="183" t="str">
        <f t="shared" si="25"/>
        <v xml:space="preserve">G-Servicios Técnicos    - Otros        </v>
      </c>
      <c r="L861" s="181">
        <v>6209020312</v>
      </c>
      <c r="N861" s="183" t="str">
        <f t="shared" si="24"/>
        <v xml:space="preserve">Otros            </v>
      </c>
    </row>
    <row r="862" spans="1:14">
      <c r="A862" s="181">
        <v>6209020502</v>
      </c>
      <c r="B862" s="181" t="s">
        <v>2855</v>
      </c>
      <c r="C862" s="182" t="s">
        <v>2068</v>
      </c>
      <c r="D862" s="182" t="s">
        <v>376</v>
      </c>
      <c r="E862" s="182" t="s">
        <v>2216</v>
      </c>
      <c r="F862" s="182" t="s">
        <v>2217</v>
      </c>
      <c r="G862" s="181" t="s">
        <v>382</v>
      </c>
      <c r="H862" s="181" t="s">
        <v>2218</v>
      </c>
      <c r="I862" s="181" t="s">
        <v>2075</v>
      </c>
      <c r="J862" s="182" t="s">
        <v>2219</v>
      </c>
      <c r="K862" s="183" t="str">
        <f t="shared" si="25"/>
        <v xml:space="preserve">I-Movilidad académica    - Alojamiento Y Manutencion - Viaticos al Exterior        </v>
      </c>
      <c r="L862" s="181">
        <v>6209020502</v>
      </c>
      <c r="M862" s="181"/>
      <c r="N862" s="183" t="str">
        <f t="shared" si="24"/>
        <v xml:space="preserve">Alojamiento Y Manutencion - Viaticos al Exterior            </v>
      </c>
    </row>
    <row r="863" spans="1:14">
      <c r="A863" s="181">
        <v>6209020504</v>
      </c>
      <c r="B863" s="181" t="s">
        <v>2856</v>
      </c>
      <c r="C863" s="182" t="s">
        <v>2068</v>
      </c>
      <c r="D863" s="182" t="s">
        <v>376</v>
      </c>
      <c r="E863" s="182" t="s">
        <v>2216</v>
      </c>
      <c r="F863" s="182" t="s">
        <v>2217</v>
      </c>
      <c r="G863" s="181" t="s">
        <v>382</v>
      </c>
      <c r="H863" s="181" t="s">
        <v>2218</v>
      </c>
      <c r="I863" s="181" t="s">
        <v>2075</v>
      </c>
      <c r="J863" s="182" t="s">
        <v>2219</v>
      </c>
      <c r="K863" s="183" t="str">
        <f t="shared" si="25"/>
        <v xml:space="preserve">I-Movilidad académica    - Pasajes Aereos - Al Exterior        </v>
      </c>
      <c r="L863" s="181">
        <v>6209020504</v>
      </c>
      <c r="M863" s="181"/>
      <c r="N863" s="183" t="str">
        <f t="shared" si="24"/>
        <v xml:space="preserve">Pasajes Aereos - Al Exterior            </v>
      </c>
    </row>
    <row r="864" spans="1:14">
      <c r="A864" s="181">
        <v>6209021101</v>
      </c>
      <c r="B864" s="181" t="s">
        <v>2857</v>
      </c>
      <c r="C864" s="182" t="s">
        <v>2068</v>
      </c>
      <c r="D864" s="182" t="s">
        <v>376</v>
      </c>
      <c r="E864" s="182" t="s">
        <v>2216</v>
      </c>
      <c r="F864" s="182" t="s">
        <v>2228</v>
      </c>
      <c r="G864" s="181" t="s">
        <v>382</v>
      </c>
      <c r="H864" s="181" t="s">
        <v>2229</v>
      </c>
      <c r="I864" s="181" t="s">
        <v>2075</v>
      </c>
      <c r="J864" s="182" t="s">
        <v>2219</v>
      </c>
      <c r="K864" s="183" t="str">
        <f t="shared" si="25"/>
        <v xml:space="preserve">I-Material Bibliográfico - Suscripciones Periodicos y revistas        </v>
      </c>
      <c r="L864" s="181">
        <v>6209021101</v>
      </c>
      <c r="M864" s="181"/>
      <c r="N864" s="183" t="str">
        <f t="shared" si="24"/>
        <v xml:space="preserve">Suscripciones Periodicos y revistas            </v>
      </c>
    </row>
    <row r="865" spans="1:14">
      <c r="A865" s="181">
        <v>6209021102</v>
      </c>
      <c r="B865" s="181" t="s">
        <v>2858</v>
      </c>
      <c r="C865" s="182" t="s">
        <v>2068</v>
      </c>
      <c r="D865" s="182" t="s">
        <v>376</v>
      </c>
      <c r="E865" s="182" t="s">
        <v>2216</v>
      </c>
      <c r="F865" s="182" t="s">
        <v>2228</v>
      </c>
      <c r="G865" s="181" t="s">
        <v>382</v>
      </c>
      <c r="H865" s="181" t="s">
        <v>2229</v>
      </c>
      <c r="I865" s="181" t="s">
        <v>2075</v>
      </c>
      <c r="J865" s="182" t="s">
        <v>2219</v>
      </c>
      <c r="K865" s="183" t="str">
        <f t="shared" si="25"/>
        <v xml:space="preserve">I-Material Bibliográfico - Libros        </v>
      </c>
      <c r="L865" s="181">
        <v>6209021102</v>
      </c>
      <c r="M865" s="181"/>
      <c r="N865" s="183" t="str">
        <f t="shared" si="24"/>
        <v xml:space="preserve">Libros            </v>
      </c>
    </row>
    <row r="866" spans="1:14">
      <c r="A866" s="181">
        <v>6209021103</v>
      </c>
      <c r="B866" s="181" t="s">
        <v>2859</v>
      </c>
      <c r="C866" s="182" t="s">
        <v>2068</v>
      </c>
      <c r="D866" s="182" t="s">
        <v>376</v>
      </c>
      <c r="E866" s="182" t="s">
        <v>2216</v>
      </c>
      <c r="F866" s="182" t="s">
        <v>389</v>
      </c>
      <c r="G866" s="181" t="s">
        <v>382</v>
      </c>
      <c r="H866" s="181" t="s">
        <v>2226</v>
      </c>
      <c r="I866" s="181" t="s">
        <v>2075</v>
      </c>
      <c r="J866" s="182" t="s">
        <v>2219</v>
      </c>
      <c r="K866" s="183" t="str">
        <f t="shared" si="25"/>
        <v xml:space="preserve">I-Publicaciones     - Publicaciones        </v>
      </c>
      <c r="L866" s="181">
        <v>6209021103</v>
      </c>
      <c r="M866" s="181"/>
      <c r="N866" s="183" t="str">
        <f t="shared" si="24"/>
        <v xml:space="preserve">Publicaciones            </v>
      </c>
    </row>
    <row r="867" spans="1:14">
      <c r="A867" s="181">
        <v>6209021104</v>
      </c>
      <c r="B867" s="181" t="s">
        <v>2860</v>
      </c>
      <c r="C867" s="182" t="s">
        <v>2068</v>
      </c>
      <c r="D867" s="182" t="s">
        <v>376</v>
      </c>
      <c r="E867" s="182" t="s">
        <v>2216</v>
      </c>
      <c r="F867" s="182" t="s">
        <v>2228</v>
      </c>
      <c r="G867" s="181" t="s">
        <v>382</v>
      </c>
      <c r="H867" s="181" t="s">
        <v>2229</v>
      </c>
      <c r="I867" s="181" t="s">
        <v>2075</v>
      </c>
      <c r="J867" s="182" t="s">
        <v>2219</v>
      </c>
      <c r="K867" s="183" t="str">
        <f t="shared" si="25"/>
        <v xml:space="preserve">I-Material Bibliográfico - Suscripiones en Bases de Datos        </v>
      </c>
      <c r="L867" s="181">
        <v>6209021104</v>
      </c>
      <c r="M867" s="181"/>
      <c r="N867" s="183" t="str">
        <f t="shared" si="24"/>
        <v xml:space="preserve">Suscripiones en Bases de Datos            </v>
      </c>
    </row>
    <row r="868" spans="1:14">
      <c r="A868" s="181">
        <v>6209021701</v>
      </c>
      <c r="B868" s="181" t="s">
        <v>2861</v>
      </c>
      <c r="C868" s="182" t="s">
        <v>2068</v>
      </c>
      <c r="D868" s="182" t="s">
        <v>376</v>
      </c>
      <c r="E868" s="182" t="s">
        <v>2239</v>
      </c>
      <c r="F868" s="182" t="s">
        <v>2243</v>
      </c>
      <c r="G868" s="181" t="s">
        <v>382</v>
      </c>
      <c r="H868" s="181" t="s">
        <v>2244</v>
      </c>
      <c r="I868" s="181" t="s">
        <v>2075</v>
      </c>
      <c r="J868" s="182" t="s">
        <v>2219</v>
      </c>
      <c r="K868" s="183" t="str">
        <f t="shared" si="25"/>
        <v xml:space="preserve">I-Programas de Computador   - Programas para Computacion Sotfware        </v>
      </c>
      <c r="L868" s="181">
        <v>6209021701</v>
      </c>
      <c r="M868" s="181"/>
      <c r="N868" s="183" t="str">
        <f t="shared" si="24"/>
        <v xml:space="preserve">Programas para Computacion Sotfware            </v>
      </c>
    </row>
    <row r="869" spans="1:14">
      <c r="A869" s="181">
        <v>6209021811</v>
      </c>
      <c r="B869" s="181" t="s">
        <v>2862</v>
      </c>
      <c r="C869" s="182" t="s">
        <v>2068</v>
      </c>
      <c r="D869" s="182" t="s">
        <v>376</v>
      </c>
      <c r="E869" s="182" t="s">
        <v>2216</v>
      </c>
      <c r="F869" s="182" t="s">
        <v>2234</v>
      </c>
      <c r="G869" s="181" t="s">
        <v>382</v>
      </c>
      <c r="H869" s="181" t="s">
        <v>2234</v>
      </c>
      <c r="I869" s="181" t="s">
        <v>2075</v>
      </c>
      <c r="J869" s="182" t="s">
        <v>2219</v>
      </c>
      <c r="K869" s="183" t="str">
        <f t="shared" si="25"/>
        <v xml:space="preserve">I-Bienestar Universitario - Vestuarios y Uniformes        </v>
      </c>
      <c r="L869" s="181">
        <v>6209021811</v>
      </c>
      <c r="M869" s="181"/>
      <c r="N869" s="183" t="str">
        <f t="shared" si="24"/>
        <v xml:space="preserve">Vestuarios y Uniformes            </v>
      </c>
    </row>
    <row r="870" spans="1:14">
      <c r="A870" s="181">
        <v>6209021812</v>
      </c>
      <c r="B870" s="181" t="s">
        <v>2863</v>
      </c>
      <c r="C870" s="182" t="s">
        <v>2068</v>
      </c>
      <c r="D870" s="182" t="s">
        <v>376</v>
      </c>
      <c r="E870" s="182" t="s">
        <v>2216</v>
      </c>
      <c r="F870" s="181" t="s">
        <v>2237</v>
      </c>
      <c r="G870" s="181" t="s">
        <v>382</v>
      </c>
      <c r="H870" s="181" t="s">
        <v>2237</v>
      </c>
      <c r="I870" s="181" t="s">
        <v>2075</v>
      </c>
      <c r="J870" s="182" t="s">
        <v>2219</v>
      </c>
      <c r="K870" s="183" t="str">
        <f t="shared" si="25"/>
        <v xml:space="preserve">I-Bienes de arte y cultura - Obras De Arte Y Elementos De Museo        </v>
      </c>
      <c r="L870" s="181">
        <v>6209021812</v>
      </c>
      <c r="M870" s="181"/>
      <c r="N870" s="183" t="str">
        <f t="shared" si="24"/>
        <v xml:space="preserve">Obras De Arte Y Elementos De Museo            </v>
      </c>
    </row>
    <row r="871" spans="1:14">
      <c r="A871" s="181">
        <v>6209021813</v>
      </c>
      <c r="B871" s="181" t="s">
        <v>2864</v>
      </c>
      <c r="C871" s="182" t="s">
        <v>2068</v>
      </c>
      <c r="D871" s="182" t="s">
        <v>376</v>
      </c>
      <c r="E871" s="182" t="s">
        <v>2239</v>
      </c>
      <c r="F871" s="182" t="s">
        <v>2240</v>
      </c>
      <c r="G871" s="181" t="s">
        <v>382</v>
      </c>
      <c r="H871" s="181" t="s">
        <v>2241</v>
      </c>
      <c r="I871" s="181" t="s">
        <v>2075</v>
      </c>
      <c r="J871" s="182" t="s">
        <v>2219</v>
      </c>
      <c r="K871" s="183" t="str">
        <f t="shared" si="25"/>
        <v xml:space="preserve">I-Equipos y elementos de laboratorio - Reactivos y Elementos de laboratorio        </v>
      </c>
      <c r="L871" s="181">
        <v>6209021813</v>
      </c>
      <c r="M871" s="181"/>
      <c r="N871" s="183" t="str">
        <f t="shared" si="24"/>
        <v xml:space="preserve">Reactivos y Elementos de laboratorio            </v>
      </c>
    </row>
    <row r="872" spans="1:14">
      <c r="A872" s="181">
        <v>6209021815</v>
      </c>
      <c r="B872" s="181" t="s">
        <v>2865</v>
      </c>
      <c r="C872" s="182" t="s">
        <v>2068</v>
      </c>
      <c r="D872" s="182" t="s">
        <v>376</v>
      </c>
      <c r="E872" s="182" t="s">
        <v>2216</v>
      </c>
      <c r="F872" s="182" t="s">
        <v>2231</v>
      </c>
      <c r="G872" s="181" t="s">
        <v>382</v>
      </c>
      <c r="H872" s="181" t="s">
        <v>2232</v>
      </c>
      <c r="I872" s="181" t="s">
        <v>2075</v>
      </c>
      <c r="J872" s="182" t="s">
        <v>2219</v>
      </c>
      <c r="K872" s="183" t="str">
        <f t="shared" si="25"/>
        <v xml:space="preserve">I-Activos Menores    - ACTIVOS MENORES (2) S.M.M.L.V        </v>
      </c>
      <c r="L872" s="181">
        <v>6209021815</v>
      </c>
      <c r="M872" s="181"/>
      <c r="N872" s="183" t="str">
        <f t="shared" si="24"/>
        <v xml:space="preserve">ACTIVOS MENORES (2) S.M.M.L.V            </v>
      </c>
    </row>
    <row r="873" spans="1:14">
      <c r="A873" s="181">
        <v>6209021901</v>
      </c>
      <c r="B873" s="181" t="s">
        <v>2866</v>
      </c>
      <c r="C873" s="182" t="s">
        <v>2068</v>
      </c>
      <c r="D873" s="182" t="s">
        <v>376</v>
      </c>
      <c r="E873" s="182" t="s">
        <v>2216</v>
      </c>
      <c r="F873" s="182" t="s">
        <v>2234</v>
      </c>
      <c r="G873" s="181" t="s">
        <v>382</v>
      </c>
      <c r="H873" s="181" t="s">
        <v>2234</v>
      </c>
      <c r="I873" s="181" t="s">
        <v>2075</v>
      </c>
      <c r="J873" s="182" t="s">
        <v>2219</v>
      </c>
      <c r="K873" s="183" t="str">
        <f t="shared" si="25"/>
        <v xml:space="preserve">I-Bienestar Universitario - Material Didactico        </v>
      </c>
      <c r="L873" s="181">
        <v>6209021901</v>
      </c>
      <c r="M873" s="181"/>
      <c r="N873" s="183" t="str">
        <f t="shared" si="24"/>
        <v xml:space="preserve">Material Didactico            </v>
      </c>
    </row>
    <row r="874" spans="1:14">
      <c r="A874" s="181">
        <v>6209021902</v>
      </c>
      <c r="B874" s="181" t="s">
        <v>2867</v>
      </c>
      <c r="C874" s="182" t="s">
        <v>2068</v>
      </c>
      <c r="D874" s="182" t="s">
        <v>376</v>
      </c>
      <c r="E874" s="182" t="s">
        <v>2216</v>
      </c>
      <c r="F874" s="182" t="s">
        <v>2234</v>
      </c>
      <c r="G874" s="181" t="s">
        <v>382</v>
      </c>
      <c r="H874" s="181" t="s">
        <v>2234</v>
      </c>
      <c r="I874" s="181" t="s">
        <v>2075</v>
      </c>
      <c r="J874" s="182" t="s">
        <v>2219</v>
      </c>
      <c r="K874" s="183" t="str">
        <f t="shared" si="25"/>
        <v xml:space="preserve">I-Bienestar Universitario - Instrumentos musicales        </v>
      </c>
      <c r="L874" s="181">
        <v>6209021902</v>
      </c>
      <c r="M874" s="181"/>
      <c r="N874" s="183" t="str">
        <f t="shared" si="24"/>
        <v xml:space="preserve">Instrumentos musicales            </v>
      </c>
    </row>
    <row r="875" spans="1:14">
      <c r="A875" s="181">
        <v>6209021903</v>
      </c>
      <c r="B875" s="181" t="s">
        <v>2868</v>
      </c>
      <c r="C875" s="182" t="s">
        <v>2068</v>
      </c>
      <c r="D875" s="182" t="s">
        <v>376</v>
      </c>
      <c r="E875" s="182" t="s">
        <v>2216</v>
      </c>
      <c r="F875" s="182" t="s">
        <v>2234</v>
      </c>
      <c r="G875" s="181" t="s">
        <v>382</v>
      </c>
      <c r="H875" s="181" t="s">
        <v>2234</v>
      </c>
      <c r="I875" s="181" t="s">
        <v>2075</v>
      </c>
      <c r="J875" s="182" t="s">
        <v>2219</v>
      </c>
      <c r="K875" s="183" t="str">
        <f t="shared" si="25"/>
        <v xml:space="preserve">I-Bienestar Universitario - Elementos deportivos        </v>
      </c>
      <c r="L875" s="181">
        <v>6209021903</v>
      </c>
      <c r="M875" s="181"/>
      <c r="N875" s="183" t="str">
        <f t="shared" si="24"/>
        <v xml:space="preserve">Elementos deportivos            </v>
      </c>
    </row>
    <row r="876" spans="1:14">
      <c r="A876" s="181">
        <v>6209022101</v>
      </c>
      <c r="B876" s="181" t="s">
        <v>2869</v>
      </c>
      <c r="C876" s="182" t="s">
        <v>2068</v>
      </c>
      <c r="D876" s="182" t="s">
        <v>376</v>
      </c>
      <c r="E876" s="182" t="s">
        <v>2216</v>
      </c>
      <c r="F876" s="182" t="s">
        <v>2221</v>
      </c>
      <c r="G876" s="181" t="s">
        <v>382</v>
      </c>
      <c r="H876" s="181" t="s">
        <v>2402</v>
      </c>
      <c r="I876" s="181" t="s">
        <v>2075</v>
      </c>
      <c r="J876" s="182" t="s">
        <v>2219</v>
      </c>
      <c r="K876" s="183" t="str">
        <f t="shared" si="25"/>
        <v xml:space="preserve">I-Capacitación Estudiantes    - Capacitacion Estudiantes Congresos Simposios Seminarios        </v>
      </c>
      <c r="L876" s="181">
        <v>6209022101</v>
      </c>
      <c r="M876" s="181"/>
      <c r="N876" s="183" t="str">
        <f t="shared" si="24"/>
        <v xml:space="preserve">Capacitacion Estudiantes Congresos Simposios Seminarios            </v>
      </c>
    </row>
    <row r="877" spans="1:14">
      <c r="A877" s="181">
        <v>6209022102</v>
      </c>
      <c r="B877" s="181" t="s">
        <v>2870</v>
      </c>
      <c r="C877" s="182" t="s">
        <v>2068</v>
      </c>
      <c r="D877" s="182" t="s">
        <v>376</v>
      </c>
      <c r="E877" s="182" t="s">
        <v>2216</v>
      </c>
      <c r="F877" s="182" t="s">
        <v>2221</v>
      </c>
      <c r="G877" s="181" t="s">
        <v>382</v>
      </c>
      <c r="H877" s="181" t="s">
        <v>2222</v>
      </c>
      <c r="I877" s="181" t="s">
        <v>2075</v>
      </c>
      <c r="J877" s="182" t="s">
        <v>2219</v>
      </c>
      <c r="K877" s="183" t="str">
        <f t="shared" si="25"/>
        <v xml:space="preserve">I-Capacitación Egresados    - Becas Egresados        </v>
      </c>
      <c r="L877" s="181">
        <v>6209022102</v>
      </c>
      <c r="M877" s="181"/>
      <c r="N877" s="183" t="str">
        <f t="shared" si="24"/>
        <v xml:space="preserve">Becas Egresados            </v>
      </c>
    </row>
    <row r="878" spans="1:14">
      <c r="A878" s="181">
        <v>6209022103</v>
      </c>
      <c r="B878" s="181" t="s">
        <v>2871</v>
      </c>
      <c r="C878" s="182" t="s">
        <v>2068</v>
      </c>
      <c r="D878" s="182" t="s">
        <v>376</v>
      </c>
      <c r="E878" s="182" t="s">
        <v>2216</v>
      </c>
      <c r="F878" s="182" t="s">
        <v>2221</v>
      </c>
      <c r="G878" s="181" t="s">
        <v>382</v>
      </c>
      <c r="H878" s="181" t="s">
        <v>2402</v>
      </c>
      <c r="I878" s="181" t="s">
        <v>2075</v>
      </c>
      <c r="J878" s="182" t="s">
        <v>2219</v>
      </c>
      <c r="K878" s="183" t="str">
        <f t="shared" si="25"/>
        <v xml:space="preserve">I-Capacitación Estudiantes    - Becas Estimulo Ciencia-Cultura y Tecnologia        </v>
      </c>
      <c r="L878" s="181">
        <v>6209022103</v>
      </c>
      <c r="M878" s="181"/>
      <c r="N878" s="183" t="str">
        <f t="shared" si="24"/>
        <v xml:space="preserve">Becas Estimulo Ciencia-Cultura y Tecnologia            </v>
      </c>
    </row>
    <row r="879" spans="1:14">
      <c r="A879" s="181">
        <v>6209022104</v>
      </c>
      <c r="B879" s="181" t="s">
        <v>2872</v>
      </c>
      <c r="C879" s="182" t="s">
        <v>2068</v>
      </c>
      <c r="D879" s="182" t="s">
        <v>376</v>
      </c>
      <c r="E879" s="182" t="s">
        <v>2216</v>
      </c>
      <c r="F879" s="182" t="s">
        <v>2221</v>
      </c>
      <c r="G879" s="181" t="s">
        <v>382</v>
      </c>
      <c r="H879" s="181" t="s">
        <v>2402</v>
      </c>
      <c r="I879" s="181" t="s">
        <v>2075</v>
      </c>
      <c r="J879" s="182" t="s">
        <v>2219</v>
      </c>
      <c r="K879" s="183" t="str">
        <f t="shared" si="25"/>
        <v xml:space="preserve">I-Capacitación Estudiantes    - Becas Estimulo Por Mérito Deportivo        </v>
      </c>
      <c r="L879" s="181">
        <v>6209022104</v>
      </c>
      <c r="M879" s="181"/>
      <c r="N879" s="183" t="str">
        <f t="shared" si="24"/>
        <v xml:space="preserve">Becas Estimulo Por Mérito Deportivo            </v>
      </c>
    </row>
    <row r="880" spans="1:14">
      <c r="A880" s="181">
        <v>6209022105</v>
      </c>
      <c r="B880" s="181" t="s">
        <v>2873</v>
      </c>
      <c r="C880" s="182" t="s">
        <v>2068</v>
      </c>
      <c r="D880" s="182" t="s">
        <v>376</v>
      </c>
      <c r="E880" s="182" t="s">
        <v>2216</v>
      </c>
      <c r="F880" s="182" t="s">
        <v>2221</v>
      </c>
      <c r="G880" s="181" t="s">
        <v>382</v>
      </c>
      <c r="H880" s="181" t="s">
        <v>2222</v>
      </c>
      <c r="I880" s="181" t="s">
        <v>2075</v>
      </c>
      <c r="J880" s="182" t="s">
        <v>2219</v>
      </c>
      <c r="K880" s="183" t="str">
        <f t="shared" si="25"/>
        <v xml:space="preserve">I-Capacitación Egresados    - Beca egresado acuerdo 01 26 de enero de 2010        </v>
      </c>
      <c r="L880" s="181">
        <v>6209022105</v>
      </c>
      <c r="M880" s="181"/>
      <c r="N880" s="183" t="str">
        <f t="shared" si="24"/>
        <v xml:space="preserve">Beca egresado acuerdo 01 26 de enero de 2010            </v>
      </c>
    </row>
    <row r="881" spans="1:14">
      <c r="A881" s="181">
        <v>6209030103</v>
      </c>
      <c r="B881" s="181" t="s">
        <v>2874</v>
      </c>
      <c r="C881" s="182" t="s">
        <v>2068</v>
      </c>
      <c r="D881" s="182" t="s">
        <v>376</v>
      </c>
      <c r="E881" s="182" t="s">
        <v>2216</v>
      </c>
      <c r="F881" s="182" t="s">
        <v>2405</v>
      </c>
      <c r="G881" s="181" t="s">
        <v>382</v>
      </c>
      <c r="H881" s="181" t="s">
        <v>2406</v>
      </c>
      <c r="I881" s="181" t="s">
        <v>2407</v>
      </c>
      <c r="J881" s="182" t="s">
        <v>2219</v>
      </c>
      <c r="K881" s="183" t="str">
        <f t="shared" si="25"/>
        <v xml:space="preserve">I-Capacitación Docente    - Licencias Remuneradas        </v>
      </c>
      <c r="L881" s="181">
        <v>6209030103</v>
      </c>
      <c r="M881" s="181"/>
      <c r="N881" s="183" t="str">
        <f t="shared" si="24"/>
        <v xml:space="preserve">Licencias Remuneradas            </v>
      </c>
    </row>
    <row r="882" spans="1:14">
      <c r="A882" s="181">
        <v>6209030203</v>
      </c>
      <c r="B882" s="181" t="s">
        <v>2874</v>
      </c>
      <c r="C882" s="182" t="s">
        <v>2068</v>
      </c>
      <c r="D882" s="182" t="s">
        <v>376</v>
      </c>
      <c r="E882" s="182" t="s">
        <v>2216</v>
      </c>
      <c r="F882" s="182" t="s">
        <v>2405</v>
      </c>
      <c r="G882" s="181" t="s">
        <v>382</v>
      </c>
      <c r="H882" s="181" t="s">
        <v>2406</v>
      </c>
      <c r="I882" s="181" t="s">
        <v>2408</v>
      </c>
      <c r="J882" s="182" t="s">
        <v>2219</v>
      </c>
      <c r="K882" s="183" t="str">
        <f t="shared" si="25"/>
        <v xml:space="preserve">I-Capacitación Docente    - Licencias Remuneradas        </v>
      </c>
      <c r="L882" s="181">
        <v>6209030203</v>
      </c>
      <c r="M882" s="181"/>
      <c r="N882" s="183" t="str">
        <f t="shared" si="24"/>
        <v xml:space="preserve">Licencias Remuneradas            </v>
      </c>
    </row>
    <row r="883" spans="1:14">
      <c r="A883" s="181">
        <v>6209030303</v>
      </c>
      <c r="B883" s="181" t="s">
        <v>2874</v>
      </c>
      <c r="C883" s="182" t="s">
        <v>2068</v>
      </c>
      <c r="D883" s="182" t="s">
        <v>376</v>
      </c>
      <c r="E883" s="182" t="s">
        <v>2216</v>
      </c>
      <c r="F883" s="182" t="s">
        <v>2405</v>
      </c>
      <c r="G883" s="181" t="s">
        <v>382</v>
      </c>
      <c r="H883" s="181" t="s">
        <v>2406</v>
      </c>
      <c r="I883" s="181" t="s">
        <v>2409</v>
      </c>
      <c r="J883" s="182" t="s">
        <v>2219</v>
      </c>
      <c r="K883" s="183" t="str">
        <f t="shared" si="25"/>
        <v xml:space="preserve">I-Capacitación Docente    - Licencias Remuneradas        </v>
      </c>
      <c r="L883" s="181">
        <v>6209030303</v>
      </c>
      <c r="M883" s="181"/>
      <c r="N883" s="183" t="str">
        <f t="shared" si="24"/>
        <v xml:space="preserve">Licencias Remuneradas            </v>
      </c>
    </row>
    <row r="884" spans="1:14">
      <c r="A884" s="181">
        <v>6209030403</v>
      </c>
      <c r="B884" s="181" t="s">
        <v>2874</v>
      </c>
      <c r="C884" s="182" t="s">
        <v>2068</v>
      </c>
      <c r="D884" s="182" t="s">
        <v>376</v>
      </c>
      <c r="E884" s="182" t="s">
        <v>2216</v>
      </c>
      <c r="F884" s="182" t="s">
        <v>2405</v>
      </c>
      <c r="G884" s="181" t="s">
        <v>382</v>
      </c>
      <c r="H884" s="181" t="s">
        <v>2406</v>
      </c>
      <c r="I884" s="181" t="s">
        <v>2410</v>
      </c>
      <c r="J884" s="182" t="s">
        <v>2219</v>
      </c>
      <c r="K884" s="183" t="str">
        <f t="shared" si="25"/>
        <v xml:space="preserve">I-Capacitación Docente    - Licencias Remuneradas        </v>
      </c>
      <c r="L884" s="181">
        <v>6209030403</v>
      </c>
      <c r="M884" s="181"/>
      <c r="N884" s="183" t="str">
        <f t="shared" si="24"/>
        <v xml:space="preserve">Licencias Remuneradas            </v>
      </c>
    </row>
    <row r="885" spans="1:14">
      <c r="A885" s="181">
        <v>6209100302</v>
      </c>
      <c r="B885" s="181" t="s">
        <v>2875</v>
      </c>
      <c r="C885" s="182" t="s">
        <v>2068</v>
      </c>
      <c r="D885" s="182" t="s">
        <v>376</v>
      </c>
      <c r="E885" s="182" t="s">
        <v>2216</v>
      </c>
      <c r="F885" s="182" t="s">
        <v>2405</v>
      </c>
      <c r="G885" s="181" t="s">
        <v>382</v>
      </c>
      <c r="H885" s="181" t="s">
        <v>2406</v>
      </c>
      <c r="I885" s="181" t="s">
        <v>2407</v>
      </c>
      <c r="J885" s="182" t="s">
        <v>2219</v>
      </c>
      <c r="K885" s="183" t="str">
        <f t="shared" si="25"/>
        <v xml:space="preserve">I-Capacitación Docente    - Capacitacion a Docentes        </v>
      </c>
      <c r="L885" s="181">
        <v>6209100302</v>
      </c>
      <c r="M885" s="181"/>
      <c r="N885" s="183" t="str">
        <f t="shared" si="24"/>
        <v xml:space="preserve">Capacitacion a Docentes            </v>
      </c>
    </row>
    <row r="886" spans="1:14">
      <c r="A886" s="181">
        <v>6209100402</v>
      </c>
      <c r="B886" s="181" t="s">
        <v>2875</v>
      </c>
      <c r="C886" s="182" t="s">
        <v>2068</v>
      </c>
      <c r="D886" s="182" t="s">
        <v>376</v>
      </c>
      <c r="E886" s="182" t="s">
        <v>2216</v>
      </c>
      <c r="F886" s="182" t="s">
        <v>2405</v>
      </c>
      <c r="G886" s="181" t="s">
        <v>382</v>
      </c>
      <c r="H886" s="181" t="s">
        <v>2406</v>
      </c>
      <c r="I886" s="181" t="s">
        <v>2407</v>
      </c>
      <c r="J886" s="182" t="s">
        <v>2219</v>
      </c>
      <c r="K886" s="183" t="str">
        <f t="shared" si="25"/>
        <v xml:space="preserve">I-Capacitación Docente    - Capacitacion a Docentes        </v>
      </c>
      <c r="L886" s="181">
        <v>6209100402</v>
      </c>
      <c r="M886" s="181"/>
      <c r="N886" s="183" t="str">
        <f t="shared" si="24"/>
        <v xml:space="preserve">Capacitacion a Docentes            </v>
      </c>
    </row>
    <row r="887" spans="1:14">
      <c r="A887" s="187">
        <v>1504050101</v>
      </c>
      <c r="B887" s="187" t="s">
        <v>2876</v>
      </c>
      <c r="C887" s="188" t="s">
        <v>2068</v>
      </c>
      <c r="D887" s="188" t="s">
        <v>376</v>
      </c>
      <c r="E887" s="188" t="s">
        <v>2246</v>
      </c>
      <c r="F887" s="188" t="s">
        <v>2247</v>
      </c>
      <c r="G887" s="188" t="s">
        <v>2248</v>
      </c>
      <c r="H887" s="188" t="s">
        <v>2077</v>
      </c>
      <c r="I887" s="187" t="s">
        <v>2075</v>
      </c>
      <c r="J887" s="182" t="s">
        <v>2219</v>
      </c>
      <c r="K887" s="183" t="str">
        <f t="shared" si="25"/>
        <v xml:space="preserve">I-Terrenos - Urbanos        </v>
      </c>
      <c r="L887" s="187">
        <v>1504050101</v>
      </c>
      <c r="M887" s="181"/>
      <c r="N887" s="183" t="str">
        <f t="shared" si="24"/>
        <v xml:space="preserve">Urbanos            </v>
      </c>
    </row>
    <row r="888" spans="1:14">
      <c r="A888" s="187">
        <v>1504100101</v>
      </c>
      <c r="B888" s="187" t="s">
        <v>2877</v>
      </c>
      <c r="C888" s="188" t="s">
        <v>2068</v>
      </c>
      <c r="D888" s="188" t="s">
        <v>376</v>
      </c>
      <c r="E888" s="188" t="s">
        <v>2246</v>
      </c>
      <c r="F888" s="188" t="s">
        <v>2247</v>
      </c>
      <c r="G888" s="188" t="s">
        <v>2248</v>
      </c>
      <c r="H888" s="188" t="s">
        <v>2077</v>
      </c>
      <c r="I888" s="187" t="s">
        <v>2075</v>
      </c>
      <c r="J888" s="182" t="s">
        <v>2219</v>
      </c>
      <c r="K888" s="183" t="str">
        <f t="shared" si="25"/>
        <v xml:space="preserve">I-Terrenos - Rurales        </v>
      </c>
      <c r="L888" s="187">
        <v>1504100101</v>
      </c>
      <c r="M888" s="181"/>
      <c r="N888" s="183" t="str">
        <f t="shared" si="24"/>
        <v xml:space="preserve">Rurales            </v>
      </c>
    </row>
    <row r="889" spans="1:14">
      <c r="A889" s="187">
        <v>1508050101</v>
      </c>
      <c r="B889" s="187" t="s">
        <v>2878</v>
      </c>
      <c r="C889" s="188" t="s">
        <v>2068</v>
      </c>
      <c r="D889" s="188" t="s">
        <v>376</v>
      </c>
      <c r="E889" s="188" t="s">
        <v>2246</v>
      </c>
      <c r="F889" s="188" t="s">
        <v>2247</v>
      </c>
      <c r="G889" s="188" t="s">
        <v>2248</v>
      </c>
      <c r="H889" s="187" t="s">
        <v>2250</v>
      </c>
      <c r="I889" s="187" t="s">
        <v>2075</v>
      </c>
      <c r="J889" s="182" t="s">
        <v>2219</v>
      </c>
      <c r="K889" s="183" t="str">
        <f t="shared" si="25"/>
        <v xml:space="preserve">I-Construcciones y Edificaciones   - Construcciones y Edificaciones        </v>
      </c>
      <c r="L889" s="187">
        <v>1508050101</v>
      </c>
      <c r="M889" s="181"/>
      <c r="N889" s="183" t="str">
        <f t="shared" si="24"/>
        <v xml:space="preserve">Construcciones y Edificaciones            </v>
      </c>
    </row>
    <row r="890" spans="1:14">
      <c r="A890" s="187">
        <v>1516050101</v>
      </c>
      <c r="B890" s="187" t="s">
        <v>2879</v>
      </c>
      <c r="C890" s="188" t="s">
        <v>2068</v>
      </c>
      <c r="D890" s="188" t="s">
        <v>376</v>
      </c>
      <c r="E890" s="188" t="s">
        <v>2246</v>
      </c>
      <c r="F890" s="188" t="s">
        <v>2247</v>
      </c>
      <c r="G890" s="188" t="s">
        <v>2248</v>
      </c>
      <c r="H890" s="187" t="s">
        <v>2250</v>
      </c>
      <c r="I890" s="187" t="s">
        <v>2075</v>
      </c>
      <c r="J890" s="182" t="s">
        <v>2219</v>
      </c>
      <c r="K890" s="183" t="str">
        <f t="shared" si="25"/>
        <v xml:space="preserve">I-Construcciones y Edificaciones   - Edificios        </v>
      </c>
      <c r="L890" s="187">
        <v>1516050101</v>
      </c>
      <c r="M890" s="181"/>
      <c r="N890" s="183" t="str">
        <f t="shared" si="24"/>
        <v xml:space="preserve">Edificios            </v>
      </c>
    </row>
    <row r="891" spans="1:14">
      <c r="A891" s="187">
        <v>1516100101</v>
      </c>
      <c r="B891" s="187" t="s">
        <v>2880</v>
      </c>
      <c r="C891" s="188" t="s">
        <v>2068</v>
      </c>
      <c r="D891" s="188" t="s">
        <v>376</v>
      </c>
      <c r="E891" s="188" t="s">
        <v>2246</v>
      </c>
      <c r="F891" s="188" t="s">
        <v>2247</v>
      </c>
      <c r="G891" s="188" t="s">
        <v>2248</v>
      </c>
      <c r="H891" s="187" t="s">
        <v>2250</v>
      </c>
      <c r="I891" s="187" t="s">
        <v>2075</v>
      </c>
      <c r="J891" s="182" t="s">
        <v>2219</v>
      </c>
      <c r="K891" s="183" t="str">
        <f t="shared" si="25"/>
        <v xml:space="preserve">I-Construcciones y Edificaciones   - Oficinas        </v>
      </c>
      <c r="L891" s="187">
        <v>1516100101</v>
      </c>
      <c r="M891" s="181"/>
      <c r="N891" s="183" t="str">
        <f t="shared" ref="N891:N940" si="26">+_xlfn.CONCAT(B891," "," "," "," ")</f>
        <v xml:space="preserve">Oficinas            </v>
      </c>
    </row>
    <row r="892" spans="1:14">
      <c r="A892" s="187">
        <v>1516150101</v>
      </c>
      <c r="B892" s="187" t="s">
        <v>2881</v>
      </c>
      <c r="C892" s="188" t="s">
        <v>2068</v>
      </c>
      <c r="D892" s="188" t="s">
        <v>376</v>
      </c>
      <c r="E892" s="188" t="s">
        <v>2246</v>
      </c>
      <c r="F892" s="188" t="s">
        <v>2247</v>
      </c>
      <c r="G892" s="188" t="s">
        <v>2248</v>
      </c>
      <c r="H892" s="187" t="s">
        <v>2250</v>
      </c>
      <c r="I892" s="187" t="s">
        <v>2075</v>
      </c>
      <c r="J892" s="182" t="s">
        <v>2219</v>
      </c>
      <c r="K892" s="183" t="str">
        <f t="shared" si="25"/>
        <v xml:space="preserve">I-Construcciones y Edificaciones   - Colegios y Escuelas        </v>
      </c>
      <c r="L892" s="187">
        <v>1516150101</v>
      </c>
      <c r="M892" s="181"/>
      <c r="N892" s="183" t="str">
        <f t="shared" si="26"/>
        <v xml:space="preserve">Colegios y Escuelas            </v>
      </c>
    </row>
    <row r="893" spans="1:14">
      <c r="A893" s="187">
        <v>1520050101</v>
      </c>
      <c r="B893" s="187" t="s">
        <v>2770</v>
      </c>
      <c r="C893" s="188" t="s">
        <v>2068</v>
      </c>
      <c r="D893" s="188" t="s">
        <v>376</v>
      </c>
      <c r="E893" s="188" t="s">
        <v>2239</v>
      </c>
      <c r="F893" s="188" t="s">
        <v>2240</v>
      </c>
      <c r="G893" s="188" t="s">
        <v>2248</v>
      </c>
      <c r="H893" s="187" t="s">
        <v>2254</v>
      </c>
      <c r="I893" s="187" t="s">
        <v>2075</v>
      </c>
      <c r="J893" s="182" t="s">
        <v>2219</v>
      </c>
      <c r="K893" s="183" t="str">
        <f t="shared" si="25"/>
        <v xml:space="preserve">I-Maquinaria y equipo   - Maquinaria y Equipo        </v>
      </c>
      <c r="L893" s="187">
        <v>1520050101</v>
      </c>
      <c r="M893" s="181"/>
      <c r="N893" s="183" t="str">
        <f t="shared" si="26"/>
        <v xml:space="preserve">Maquinaria y Equipo            </v>
      </c>
    </row>
    <row r="894" spans="1:14">
      <c r="A894" s="187">
        <v>1520050102</v>
      </c>
      <c r="B894" s="187" t="s">
        <v>2882</v>
      </c>
      <c r="C894" s="188" t="s">
        <v>2068</v>
      </c>
      <c r="D894" s="188" t="s">
        <v>376</v>
      </c>
      <c r="E894" s="188" t="s">
        <v>2239</v>
      </c>
      <c r="F894" s="188" t="s">
        <v>2240</v>
      </c>
      <c r="G894" s="188" t="s">
        <v>2248</v>
      </c>
      <c r="H894" s="187" t="s">
        <v>2254</v>
      </c>
      <c r="I894" s="187" t="s">
        <v>2075</v>
      </c>
      <c r="J894" s="182" t="s">
        <v>2219</v>
      </c>
      <c r="K894" s="183" t="str">
        <f t="shared" si="25"/>
        <v xml:space="preserve">I-Maquinaria y equipo   - Equipo de construcción        </v>
      </c>
      <c r="L894" s="187">
        <v>1520050102</v>
      </c>
      <c r="M894" s="181"/>
      <c r="N894" s="183" t="str">
        <f t="shared" si="26"/>
        <v xml:space="preserve">Equipo de construcción            </v>
      </c>
    </row>
    <row r="895" spans="1:14">
      <c r="A895" s="187">
        <v>1520050103</v>
      </c>
      <c r="B895" s="187" t="s">
        <v>2883</v>
      </c>
      <c r="C895" s="188" t="s">
        <v>2068</v>
      </c>
      <c r="D895" s="188" t="s">
        <v>376</v>
      </c>
      <c r="E895" s="188" t="s">
        <v>2239</v>
      </c>
      <c r="F895" s="188" t="s">
        <v>2240</v>
      </c>
      <c r="G895" s="188" t="s">
        <v>2248</v>
      </c>
      <c r="H895" s="187" t="s">
        <v>2254</v>
      </c>
      <c r="I895" s="187" t="s">
        <v>2075</v>
      </c>
      <c r="J895" s="182" t="s">
        <v>2219</v>
      </c>
      <c r="K895" s="183" t="str">
        <f t="shared" si="25"/>
        <v xml:space="preserve">I-Maquinaria y equipo   - Equipo Agropecuario de Silvicultura Avicultura y Pesca        </v>
      </c>
      <c r="L895" s="187">
        <v>1520050103</v>
      </c>
      <c r="M895" s="181"/>
      <c r="N895" s="183" t="str">
        <f t="shared" si="26"/>
        <v xml:space="preserve">Equipo Agropecuario de Silvicultura Avicultura y Pesca            </v>
      </c>
    </row>
    <row r="896" spans="1:14">
      <c r="A896" s="187">
        <v>1520050104</v>
      </c>
      <c r="B896" s="187" t="s">
        <v>2884</v>
      </c>
      <c r="C896" s="188" t="s">
        <v>2068</v>
      </c>
      <c r="D896" s="188" t="s">
        <v>376</v>
      </c>
      <c r="E896" s="188" t="s">
        <v>2239</v>
      </c>
      <c r="F896" s="188" t="s">
        <v>2240</v>
      </c>
      <c r="G896" s="188" t="s">
        <v>2248</v>
      </c>
      <c r="H896" s="187" t="s">
        <v>2254</v>
      </c>
      <c r="I896" s="187" t="s">
        <v>2075</v>
      </c>
      <c r="J896" s="182" t="s">
        <v>2219</v>
      </c>
      <c r="K896" s="183" t="str">
        <f t="shared" si="25"/>
        <v xml:space="preserve">I-Maquinaria y equipo   - Equipo de Enseñanza        </v>
      </c>
      <c r="L896" s="187">
        <v>1520050104</v>
      </c>
      <c r="M896" s="181"/>
      <c r="N896" s="183" t="str">
        <f t="shared" si="26"/>
        <v xml:space="preserve">Equipo de Enseñanza            </v>
      </c>
    </row>
    <row r="897" spans="1:14">
      <c r="A897" s="187">
        <v>1520050105</v>
      </c>
      <c r="B897" s="187" t="s">
        <v>2885</v>
      </c>
      <c r="C897" s="188" t="s">
        <v>2068</v>
      </c>
      <c r="D897" s="188" t="s">
        <v>376</v>
      </c>
      <c r="E897" s="188" t="s">
        <v>2239</v>
      </c>
      <c r="F897" s="188" t="s">
        <v>2240</v>
      </c>
      <c r="G897" s="188" t="s">
        <v>2248</v>
      </c>
      <c r="H897" s="187" t="s">
        <v>2254</v>
      </c>
      <c r="I897" s="187" t="s">
        <v>2075</v>
      </c>
      <c r="J897" s="182" t="s">
        <v>2219</v>
      </c>
      <c r="K897" s="183" t="str">
        <f t="shared" si="25"/>
        <v xml:space="preserve">I-Maquinaria y equipo   - Herramientas y Accesorios        </v>
      </c>
      <c r="L897" s="187">
        <v>1520050105</v>
      </c>
      <c r="M897" s="181"/>
      <c r="N897" s="183" t="str">
        <f t="shared" si="26"/>
        <v xml:space="preserve">Herramientas y Accesorios            </v>
      </c>
    </row>
    <row r="898" spans="1:14">
      <c r="A898" s="187">
        <v>1520050106</v>
      </c>
      <c r="B898" s="187" t="s">
        <v>2886</v>
      </c>
      <c r="C898" s="188" t="s">
        <v>2068</v>
      </c>
      <c r="D898" s="188" t="s">
        <v>376</v>
      </c>
      <c r="E898" s="188" t="s">
        <v>2239</v>
      </c>
      <c r="F898" s="188" t="s">
        <v>2240</v>
      </c>
      <c r="G898" s="188" t="s">
        <v>2248</v>
      </c>
      <c r="H898" s="187" t="s">
        <v>2254</v>
      </c>
      <c r="I898" s="187" t="s">
        <v>2075</v>
      </c>
      <c r="J898" s="182" t="s">
        <v>2219</v>
      </c>
      <c r="K898" s="183" t="str">
        <f t="shared" si="25"/>
        <v xml:space="preserve">I-Maquinaria y equipo   - Equipo de Ayuda Audiovisual        </v>
      </c>
      <c r="L898" s="187">
        <v>1520050106</v>
      </c>
      <c r="M898" s="181"/>
      <c r="N898" s="183" t="str">
        <f t="shared" si="26"/>
        <v xml:space="preserve">Equipo de Ayuda Audiovisual            </v>
      </c>
    </row>
    <row r="899" spans="1:14">
      <c r="A899" s="187">
        <v>1520050107</v>
      </c>
      <c r="B899" s="187" t="s">
        <v>2887</v>
      </c>
      <c r="C899" s="188" t="s">
        <v>2068</v>
      </c>
      <c r="D899" s="188" t="s">
        <v>376</v>
      </c>
      <c r="E899" s="188" t="s">
        <v>2239</v>
      </c>
      <c r="F899" s="188" t="s">
        <v>2240</v>
      </c>
      <c r="G899" s="188" t="s">
        <v>2248</v>
      </c>
      <c r="H899" s="187" t="s">
        <v>2254</v>
      </c>
      <c r="I899" s="187" t="s">
        <v>2075</v>
      </c>
      <c r="J899" s="182" t="s">
        <v>2219</v>
      </c>
      <c r="K899" s="183" t="str">
        <f t="shared" si="25"/>
        <v xml:space="preserve">I-Maquinaria y equipo   - Equipo de Aseo        </v>
      </c>
      <c r="L899" s="187">
        <v>1520050107</v>
      </c>
      <c r="M899" s="181"/>
      <c r="N899" s="183" t="str">
        <f t="shared" si="26"/>
        <v xml:space="preserve">Equipo de Aseo            </v>
      </c>
    </row>
    <row r="900" spans="1:14">
      <c r="A900" s="187">
        <v>1520050108</v>
      </c>
      <c r="B900" s="187" t="s">
        <v>2888</v>
      </c>
      <c r="C900" s="188" t="s">
        <v>2068</v>
      </c>
      <c r="D900" s="188" t="s">
        <v>376</v>
      </c>
      <c r="E900" s="188" t="s">
        <v>2239</v>
      </c>
      <c r="F900" s="188" t="s">
        <v>2240</v>
      </c>
      <c r="G900" s="188" t="s">
        <v>2248</v>
      </c>
      <c r="H900" s="187" t="s">
        <v>2254</v>
      </c>
      <c r="I900" s="187" t="s">
        <v>2075</v>
      </c>
      <c r="J900" s="182" t="s">
        <v>2219</v>
      </c>
      <c r="K900" s="183" t="str">
        <f t="shared" si="25"/>
        <v xml:space="preserve">I-Maquinaria y equipo   - Equipo de Seguridad y Rescate        </v>
      </c>
      <c r="L900" s="187">
        <v>1520050108</v>
      </c>
      <c r="M900" s="181"/>
      <c r="N900" s="183" t="str">
        <f t="shared" si="26"/>
        <v xml:space="preserve">Equipo de Seguridad y Rescate            </v>
      </c>
    </row>
    <row r="901" spans="1:14">
      <c r="A901" s="187">
        <v>1524050101</v>
      </c>
      <c r="B901" s="187" t="s">
        <v>2889</v>
      </c>
      <c r="C901" s="188" t="s">
        <v>2068</v>
      </c>
      <c r="D901" s="188" t="s">
        <v>376</v>
      </c>
      <c r="E901" s="188" t="s">
        <v>2239</v>
      </c>
      <c r="F901" s="188" t="s">
        <v>2231</v>
      </c>
      <c r="G901" s="188" t="s">
        <v>2248</v>
      </c>
      <c r="H901" s="187" t="s">
        <v>2262</v>
      </c>
      <c r="I901" s="187" t="s">
        <v>2075</v>
      </c>
      <c r="J901" s="182" t="s">
        <v>2219</v>
      </c>
      <c r="K901" s="183" t="str">
        <f t="shared" si="25"/>
        <v xml:space="preserve">I-Muebles y equipo de oficina - Muebles y Enseres        </v>
      </c>
      <c r="L901" s="187">
        <v>1524050101</v>
      </c>
      <c r="M901" s="181"/>
      <c r="N901" s="183" t="str">
        <f t="shared" si="26"/>
        <v xml:space="preserve">Muebles y Enseres            </v>
      </c>
    </row>
    <row r="902" spans="1:14">
      <c r="A902" s="187">
        <v>1524100101</v>
      </c>
      <c r="B902" s="187" t="s">
        <v>2890</v>
      </c>
      <c r="C902" s="188" t="s">
        <v>2068</v>
      </c>
      <c r="D902" s="188" t="s">
        <v>376</v>
      </c>
      <c r="E902" s="188" t="s">
        <v>2239</v>
      </c>
      <c r="F902" s="188" t="s">
        <v>2231</v>
      </c>
      <c r="G902" s="188" t="s">
        <v>2248</v>
      </c>
      <c r="H902" s="187" t="s">
        <v>2262</v>
      </c>
      <c r="I902" s="187" t="s">
        <v>2075</v>
      </c>
      <c r="J902" s="182" t="s">
        <v>2219</v>
      </c>
      <c r="K902" s="183" t="str">
        <f t="shared" si="25"/>
        <v xml:space="preserve">I-Muebles y equipo de oficina - Equipos        </v>
      </c>
      <c r="L902" s="187">
        <v>1524100101</v>
      </c>
      <c r="M902" s="181"/>
      <c r="N902" s="183" t="str">
        <f t="shared" si="26"/>
        <v xml:space="preserve">Equipos            </v>
      </c>
    </row>
    <row r="903" spans="1:14">
      <c r="A903" s="187">
        <v>1524959595</v>
      </c>
      <c r="B903" s="187" t="s">
        <v>2854</v>
      </c>
      <c r="C903" s="188" t="s">
        <v>2068</v>
      </c>
      <c r="D903" s="188" t="s">
        <v>376</v>
      </c>
      <c r="E903" s="188" t="s">
        <v>2239</v>
      </c>
      <c r="F903" s="188" t="s">
        <v>2231</v>
      </c>
      <c r="G903" s="188" t="s">
        <v>2248</v>
      </c>
      <c r="H903" s="187" t="s">
        <v>2262</v>
      </c>
      <c r="I903" s="187" t="s">
        <v>2075</v>
      </c>
      <c r="J903" s="182" t="s">
        <v>2219</v>
      </c>
      <c r="K903" s="183" t="str">
        <f t="shared" si="25"/>
        <v xml:space="preserve">I-Muebles y equipo de oficina - Otros        </v>
      </c>
      <c r="L903" s="187">
        <v>1524959595</v>
      </c>
      <c r="M903" s="181"/>
      <c r="N903" s="183" t="str">
        <f t="shared" si="26"/>
        <v xml:space="preserve">Otros            </v>
      </c>
    </row>
    <row r="904" spans="1:14">
      <c r="A904" s="187">
        <v>1528050101</v>
      </c>
      <c r="B904" s="187" t="s">
        <v>2891</v>
      </c>
      <c r="C904" s="188" t="s">
        <v>2068</v>
      </c>
      <c r="D904" s="188" t="s">
        <v>376</v>
      </c>
      <c r="E904" s="188" t="s">
        <v>2239</v>
      </c>
      <c r="F904" s="188" t="s">
        <v>2243</v>
      </c>
      <c r="G904" s="188" t="s">
        <v>2248</v>
      </c>
      <c r="H904" s="187" t="s">
        <v>2265</v>
      </c>
      <c r="I904" s="187" t="s">
        <v>2075</v>
      </c>
      <c r="J904" s="182" t="s">
        <v>2219</v>
      </c>
      <c r="K904" s="183" t="str">
        <f t="shared" si="25"/>
        <v xml:space="preserve">I-Equipo de computo   - Equipos Por Procesamiento de Datos        </v>
      </c>
      <c r="L904" s="187">
        <v>1528050101</v>
      </c>
      <c r="M904" s="181"/>
      <c r="N904" s="183" t="str">
        <f t="shared" si="26"/>
        <v xml:space="preserve">Equipos Por Procesamiento de Datos            </v>
      </c>
    </row>
    <row r="905" spans="1:14">
      <c r="A905" s="187">
        <v>1528100101</v>
      </c>
      <c r="B905" s="187" t="s">
        <v>2892</v>
      </c>
      <c r="C905" s="188" t="s">
        <v>2068</v>
      </c>
      <c r="D905" s="188" t="s">
        <v>376</v>
      </c>
      <c r="E905" s="188" t="s">
        <v>2239</v>
      </c>
      <c r="F905" s="188" t="s">
        <v>2243</v>
      </c>
      <c r="G905" s="188" t="s">
        <v>2248</v>
      </c>
      <c r="H905" s="187" t="s">
        <v>2267</v>
      </c>
      <c r="I905" s="187" t="s">
        <v>2075</v>
      </c>
      <c r="J905" s="182" t="s">
        <v>2219</v>
      </c>
      <c r="K905" s="183" t="str">
        <f t="shared" ref="K905:K939" si="27">CONCATENATE(J905,H905," - ", B905)</f>
        <v xml:space="preserve">I-Equipo de telecomunicaciones   - Equipo de Telecomunicaciones        </v>
      </c>
      <c r="L905" s="187">
        <v>1528100101</v>
      </c>
      <c r="M905" s="181"/>
      <c r="N905" s="183" t="str">
        <f t="shared" si="26"/>
        <v xml:space="preserve">Equipo de Telecomunicaciones            </v>
      </c>
    </row>
    <row r="906" spans="1:14">
      <c r="A906" s="187">
        <v>1528150101</v>
      </c>
      <c r="B906" s="187" t="s">
        <v>2893</v>
      </c>
      <c r="C906" s="188" t="s">
        <v>2068</v>
      </c>
      <c r="D906" s="188" t="s">
        <v>376</v>
      </c>
      <c r="E906" s="188" t="s">
        <v>2239</v>
      </c>
      <c r="F906" s="188" t="s">
        <v>2243</v>
      </c>
      <c r="G906" s="188" t="s">
        <v>2248</v>
      </c>
      <c r="H906" s="187" t="s">
        <v>2267</v>
      </c>
      <c r="I906" s="187" t="s">
        <v>2075</v>
      </c>
      <c r="J906" s="182" t="s">
        <v>2219</v>
      </c>
      <c r="K906" s="183" t="str">
        <f t="shared" si="27"/>
        <v xml:space="preserve">I-Equipo de telecomunicaciones   - Equipos de Radio        </v>
      </c>
      <c r="L906" s="187">
        <v>1528150101</v>
      </c>
      <c r="M906" s="181"/>
      <c r="N906" s="183" t="str">
        <f t="shared" si="26"/>
        <v xml:space="preserve">Equipos de Radio            </v>
      </c>
    </row>
    <row r="907" spans="1:14">
      <c r="A907" s="187">
        <v>1528250101</v>
      </c>
      <c r="B907" s="187" t="s">
        <v>2894</v>
      </c>
      <c r="C907" s="188" t="s">
        <v>2068</v>
      </c>
      <c r="D907" s="188" t="s">
        <v>376</v>
      </c>
      <c r="E907" s="188" t="s">
        <v>2239</v>
      </c>
      <c r="F907" s="188" t="s">
        <v>2243</v>
      </c>
      <c r="G907" s="188" t="s">
        <v>2248</v>
      </c>
      <c r="H907" s="187" t="s">
        <v>2267</v>
      </c>
      <c r="I907" s="187" t="s">
        <v>2075</v>
      </c>
      <c r="J907" s="182" t="s">
        <v>2219</v>
      </c>
      <c r="K907" s="183" t="str">
        <f t="shared" si="27"/>
        <v xml:space="preserve">I-Equipo de telecomunicaciones   - Líneas Telefónicas        </v>
      </c>
      <c r="L907" s="187">
        <v>1528250101</v>
      </c>
      <c r="M907" s="181"/>
      <c r="N907" s="183" t="str">
        <f t="shared" si="26"/>
        <v xml:space="preserve">Líneas Telefónicas            </v>
      </c>
    </row>
    <row r="908" spans="1:14">
      <c r="A908" s="187">
        <v>1528959595</v>
      </c>
      <c r="B908" s="187" t="s">
        <v>2854</v>
      </c>
      <c r="C908" s="188" t="s">
        <v>2068</v>
      </c>
      <c r="D908" s="188" t="s">
        <v>376</v>
      </c>
      <c r="E908" s="188" t="s">
        <v>2239</v>
      </c>
      <c r="F908" s="188" t="s">
        <v>2243</v>
      </c>
      <c r="G908" s="188" t="s">
        <v>2248</v>
      </c>
      <c r="H908" s="187" t="s">
        <v>2267</v>
      </c>
      <c r="I908" s="187" t="s">
        <v>2075</v>
      </c>
      <c r="J908" s="182" t="s">
        <v>2219</v>
      </c>
      <c r="K908" s="183" t="str">
        <f t="shared" si="27"/>
        <v xml:space="preserve">I-Equipo de telecomunicaciones   - Otros        </v>
      </c>
      <c r="L908" s="187">
        <v>1528959595</v>
      </c>
      <c r="M908" s="181"/>
      <c r="N908" s="183" t="str">
        <f t="shared" si="26"/>
        <v xml:space="preserve">Otros            </v>
      </c>
    </row>
    <row r="909" spans="1:14">
      <c r="A909" s="187">
        <v>1532050101</v>
      </c>
      <c r="B909" s="187" t="s">
        <v>2895</v>
      </c>
      <c r="C909" s="188" t="s">
        <v>2068</v>
      </c>
      <c r="D909" s="188" t="s">
        <v>376</v>
      </c>
      <c r="E909" s="188" t="s">
        <v>2239</v>
      </c>
      <c r="F909" s="188" t="s">
        <v>2240</v>
      </c>
      <c r="G909" s="188" t="s">
        <v>2248</v>
      </c>
      <c r="H909" s="187" t="s">
        <v>2241</v>
      </c>
      <c r="I909" s="187" t="s">
        <v>2075</v>
      </c>
      <c r="J909" s="182" t="s">
        <v>2219</v>
      </c>
      <c r="K909" s="183" t="str">
        <f t="shared" si="27"/>
        <v xml:space="preserve">I-Equipos y elementos de laboratorio - Médico        </v>
      </c>
      <c r="L909" s="187">
        <v>1532050101</v>
      </c>
      <c r="M909" s="181"/>
      <c r="N909" s="183" t="str">
        <f t="shared" si="26"/>
        <v xml:space="preserve">Médico            </v>
      </c>
    </row>
    <row r="910" spans="1:14">
      <c r="A910" s="187">
        <v>1532100101</v>
      </c>
      <c r="B910" s="187" t="s">
        <v>2896</v>
      </c>
      <c r="C910" s="188" t="s">
        <v>2068</v>
      </c>
      <c r="D910" s="188" t="s">
        <v>376</v>
      </c>
      <c r="E910" s="188" t="s">
        <v>2239</v>
      </c>
      <c r="F910" s="188" t="s">
        <v>2240</v>
      </c>
      <c r="G910" s="188" t="s">
        <v>2248</v>
      </c>
      <c r="H910" s="187" t="s">
        <v>2241</v>
      </c>
      <c r="I910" s="187" t="s">
        <v>2075</v>
      </c>
      <c r="J910" s="182" t="s">
        <v>2219</v>
      </c>
      <c r="K910" s="183" t="str">
        <f t="shared" si="27"/>
        <v xml:space="preserve">I-Equipos y elementos de laboratorio - Odontològico        </v>
      </c>
      <c r="L910" s="187">
        <v>1532100101</v>
      </c>
      <c r="M910" s="181"/>
      <c r="N910" s="183" t="str">
        <f t="shared" si="26"/>
        <v xml:space="preserve">Odontològico            </v>
      </c>
    </row>
    <row r="911" spans="1:14">
      <c r="A911" s="187">
        <v>1532150101</v>
      </c>
      <c r="B911" s="187" t="s">
        <v>2897</v>
      </c>
      <c r="C911" s="188" t="s">
        <v>2068</v>
      </c>
      <c r="D911" s="188" t="s">
        <v>376</v>
      </c>
      <c r="E911" s="188" t="s">
        <v>2239</v>
      </c>
      <c r="F911" s="188" t="s">
        <v>2240</v>
      </c>
      <c r="G911" s="188" t="s">
        <v>2248</v>
      </c>
      <c r="H911" s="187" t="s">
        <v>2241</v>
      </c>
      <c r="I911" s="187" t="s">
        <v>2075</v>
      </c>
      <c r="J911" s="182" t="s">
        <v>2219</v>
      </c>
      <c r="K911" s="183" t="str">
        <f t="shared" si="27"/>
        <v xml:space="preserve">I-Equipos y elementos de laboratorio - Laboratorio        </v>
      </c>
      <c r="L911" s="187">
        <v>1532150101</v>
      </c>
      <c r="M911" s="181"/>
      <c r="N911" s="183" t="str">
        <f t="shared" si="26"/>
        <v xml:space="preserve">Laboratorio            </v>
      </c>
    </row>
    <row r="912" spans="1:14">
      <c r="A912" s="187">
        <v>1532200101</v>
      </c>
      <c r="B912" s="187" t="s">
        <v>2898</v>
      </c>
      <c r="C912" s="188" t="s">
        <v>2068</v>
      </c>
      <c r="D912" s="188" t="s">
        <v>376</v>
      </c>
      <c r="E912" s="188" t="s">
        <v>2239</v>
      </c>
      <c r="F912" s="188" t="s">
        <v>2240</v>
      </c>
      <c r="G912" s="188" t="s">
        <v>2248</v>
      </c>
      <c r="H912" s="187" t="s">
        <v>2241</v>
      </c>
      <c r="I912" s="187" t="s">
        <v>2075</v>
      </c>
      <c r="J912" s="182" t="s">
        <v>2219</v>
      </c>
      <c r="K912" s="183" t="str">
        <f t="shared" si="27"/>
        <v xml:space="preserve">I-Equipos y elementos de laboratorio - Instrumental        </v>
      </c>
      <c r="L912" s="187">
        <v>1532200101</v>
      </c>
      <c r="M912" s="181"/>
      <c r="N912" s="183" t="str">
        <f t="shared" si="26"/>
        <v xml:space="preserve">Instrumental            </v>
      </c>
    </row>
    <row r="913" spans="1:14">
      <c r="A913" s="187">
        <v>1532959595</v>
      </c>
      <c r="B913" s="187" t="s">
        <v>2854</v>
      </c>
      <c r="C913" s="188" t="s">
        <v>2068</v>
      </c>
      <c r="D913" s="188" t="s">
        <v>376</v>
      </c>
      <c r="E913" s="188" t="s">
        <v>2239</v>
      </c>
      <c r="F913" s="188" t="s">
        <v>2240</v>
      </c>
      <c r="G913" s="188" t="s">
        <v>2248</v>
      </c>
      <c r="H913" s="187" t="s">
        <v>2241</v>
      </c>
      <c r="I913" s="187" t="s">
        <v>2075</v>
      </c>
      <c r="J913" s="182" t="s">
        <v>2219</v>
      </c>
      <c r="K913" s="183" t="str">
        <f t="shared" si="27"/>
        <v xml:space="preserve">I-Equipos y elementos de laboratorio - Otros        </v>
      </c>
      <c r="L913" s="187">
        <v>1532959595</v>
      </c>
      <c r="M913" s="181"/>
      <c r="N913" s="183" t="str">
        <f t="shared" si="26"/>
        <v xml:space="preserve">Otros            </v>
      </c>
    </row>
    <row r="914" spans="1:14">
      <c r="A914" s="187">
        <v>1540050101</v>
      </c>
      <c r="B914" s="187" t="s">
        <v>2899</v>
      </c>
      <c r="C914" s="188" t="s">
        <v>2068</v>
      </c>
      <c r="D914" s="188" t="s">
        <v>376</v>
      </c>
      <c r="E914" s="188" t="s">
        <v>2239</v>
      </c>
      <c r="F914" s="188" t="s">
        <v>2271</v>
      </c>
      <c r="G914" s="188" t="s">
        <v>2248</v>
      </c>
      <c r="H914" s="187" t="s">
        <v>2272</v>
      </c>
      <c r="I914" s="187" t="s">
        <v>2075</v>
      </c>
      <c r="J914" s="182" t="s">
        <v>2219</v>
      </c>
      <c r="K914" s="183" t="str">
        <f t="shared" si="27"/>
        <v xml:space="preserve">I-Vehículos     - Autos Camionetas y Camperos        </v>
      </c>
      <c r="L914" s="187">
        <v>1540050101</v>
      </c>
      <c r="M914" s="181"/>
      <c r="N914" s="183" t="str">
        <f t="shared" si="26"/>
        <v xml:space="preserve">Autos Camionetas y Camperos            </v>
      </c>
    </row>
    <row r="915" spans="1:14">
      <c r="A915" s="187">
        <v>1556050101</v>
      </c>
      <c r="B915" s="187" t="s">
        <v>2900</v>
      </c>
      <c r="C915" s="188" t="s">
        <v>2068</v>
      </c>
      <c r="D915" s="188" t="s">
        <v>376</v>
      </c>
      <c r="E915" s="188" t="s">
        <v>2239</v>
      </c>
      <c r="F915" s="188" t="s">
        <v>2247</v>
      </c>
      <c r="G915" s="188" t="s">
        <v>2248</v>
      </c>
      <c r="H915" s="187" t="s">
        <v>2274</v>
      </c>
      <c r="I915" s="187" t="s">
        <v>2075</v>
      </c>
      <c r="J915" s="182" t="s">
        <v>2219</v>
      </c>
      <c r="K915" s="183" t="str">
        <f t="shared" si="27"/>
        <v xml:space="preserve">I-Acueducto, planta y redes  - Instalaciones para Agua y Energia        </v>
      </c>
      <c r="L915" s="187">
        <v>1556050101</v>
      </c>
      <c r="M915" s="181"/>
      <c r="N915" s="183" t="str">
        <f t="shared" si="26"/>
        <v xml:space="preserve">Instalaciones para Agua y Energia            </v>
      </c>
    </row>
    <row r="916" spans="1:14">
      <c r="A916" s="187">
        <v>1556100101</v>
      </c>
      <c r="B916" s="187" t="s">
        <v>2901</v>
      </c>
      <c r="C916" s="188" t="s">
        <v>2068</v>
      </c>
      <c r="D916" s="188" t="s">
        <v>376</v>
      </c>
      <c r="E916" s="188" t="s">
        <v>2239</v>
      </c>
      <c r="F916" s="188" t="s">
        <v>2247</v>
      </c>
      <c r="G916" s="188" t="s">
        <v>2248</v>
      </c>
      <c r="H916" s="187" t="s">
        <v>2274</v>
      </c>
      <c r="I916" s="187" t="s">
        <v>2075</v>
      </c>
      <c r="J916" s="182" t="s">
        <v>2219</v>
      </c>
      <c r="K916" s="183" t="str">
        <f t="shared" si="27"/>
        <v xml:space="preserve">I-Acueducto, planta y redes  - Acueducto, Acequias y Canalizaciones        </v>
      </c>
      <c r="L916" s="187">
        <v>1556100101</v>
      </c>
      <c r="M916" s="181"/>
      <c r="N916" s="183" t="str">
        <f t="shared" si="26"/>
        <v xml:space="preserve">Acueducto, Acequias y Canalizaciones            </v>
      </c>
    </row>
    <row r="917" spans="1:14">
      <c r="A917" s="187">
        <v>1556150101</v>
      </c>
      <c r="B917" s="187" t="s">
        <v>2902</v>
      </c>
      <c r="C917" s="188" t="s">
        <v>2068</v>
      </c>
      <c r="D917" s="188" t="s">
        <v>376</v>
      </c>
      <c r="E917" s="188" t="s">
        <v>2239</v>
      </c>
      <c r="F917" s="188" t="s">
        <v>2247</v>
      </c>
      <c r="G917" s="188" t="s">
        <v>2248</v>
      </c>
      <c r="H917" s="187" t="s">
        <v>2274</v>
      </c>
      <c r="I917" s="187" t="s">
        <v>2075</v>
      </c>
      <c r="J917" s="182" t="s">
        <v>2219</v>
      </c>
      <c r="K917" s="183" t="str">
        <f t="shared" si="27"/>
        <v xml:space="preserve">I-Acueducto, planta y redes  - Plantas de Generacion Hidraulica        </v>
      </c>
      <c r="L917" s="187">
        <v>1556150101</v>
      </c>
      <c r="M917" s="181"/>
      <c r="N917" s="183" t="str">
        <f t="shared" si="26"/>
        <v xml:space="preserve">Plantas de Generacion Hidraulica            </v>
      </c>
    </row>
    <row r="918" spans="1:14">
      <c r="A918" s="187">
        <v>1556280101</v>
      </c>
      <c r="B918" s="187" t="s">
        <v>2903</v>
      </c>
      <c r="C918" s="188" t="s">
        <v>2068</v>
      </c>
      <c r="D918" s="188" t="s">
        <v>376</v>
      </c>
      <c r="E918" s="188" t="s">
        <v>2239</v>
      </c>
      <c r="F918" s="188" t="s">
        <v>2247</v>
      </c>
      <c r="G918" s="188" t="s">
        <v>2248</v>
      </c>
      <c r="H918" s="187" t="s">
        <v>2274</v>
      </c>
      <c r="I918" s="187" t="s">
        <v>2075</v>
      </c>
      <c r="J918" s="182" t="s">
        <v>2219</v>
      </c>
      <c r="K918" s="183" t="str">
        <f t="shared" si="27"/>
        <v xml:space="preserve">I-Acueducto, planta y redes  - Plantas de Generacion Diesel, Gasolina        </v>
      </c>
      <c r="L918" s="187">
        <v>1556280101</v>
      </c>
      <c r="M918" s="181"/>
      <c r="N918" s="183" t="str">
        <f t="shared" si="26"/>
        <v xml:space="preserve">Plantas de Generacion Diesel, Gasolina            </v>
      </c>
    </row>
    <row r="919" spans="1:14">
      <c r="A919" s="187">
        <v>1556300101</v>
      </c>
      <c r="B919" s="187" t="s">
        <v>2904</v>
      </c>
      <c r="C919" s="188" t="s">
        <v>2068</v>
      </c>
      <c r="D919" s="188" t="s">
        <v>376</v>
      </c>
      <c r="E919" s="188" t="s">
        <v>2239</v>
      </c>
      <c r="F919" s="188" t="s">
        <v>2243</v>
      </c>
      <c r="G919" s="188" t="s">
        <v>2248</v>
      </c>
      <c r="H919" s="187" t="s">
        <v>2278</v>
      </c>
      <c r="I919" s="187" t="s">
        <v>2075</v>
      </c>
      <c r="J919" s="182" t="s">
        <v>2219</v>
      </c>
      <c r="K919" s="183" t="str">
        <f t="shared" si="27"/>
        <v xml:space="preserve">I-Plantas y redes de comunicaci´pn - Plantas de Telecomunicacion        </v>
      </c>
      <c r="L919" s="187">
        <v>1556300101</v>
      </c>
      <c r="M919" s="181"/>
      <c r="N919" s="183" t="str">
        <f t="shared" si="26"/>
        <v xml:space="preserve">Plantas de Telecomunicacion            </v>
      </c>
    </row>
    <row r="920" spans="1:14">
      <c r="A920" s="187">
        <v>1556500101</v>
      </c>
      <c r="B920" s="187" t="s">
        <v>2905</v>
      </c>
      <c r="C920" s="188" t="s">
        <v>2068</v>
      </c>
      <c r="D920" s="188" t="s">
        <v>376</v>
      </c>
      <c r="E920" s="188" t="s">
        <v>2239</v>
      </c>
      <c r="F920" s="188" t="s">
        <v>2243</v>
      </c>
      <c r="G920" s="188" t="s">
        <v>2248</v>
      </c>
      <c r="H920" s="187" t="s">
        <v>2278</v>
      </c>
      <c r="I920" s="187" t="s">
        <v>2075</v>
      </c>
      <c r="J920" s="182" t="s">
        <v>2219</v>
      </c>
      <c r="K920" s="183" t="str">
        <f t="shared" si="27"/>
        <v xml:space="preserve">I-Plantas y redes de comunicaci´pn - Redes de Distribucion        </v>
      </c>
      <c r="L920" s="187">
        <v>1556500101</v>
      </c>
      <c r="M920" s="181"/>
      <c r="N920" s="183" t="str">
        <f t="shared" si="26"/>
        <v xml:space="preserve">Redes de Distribucion            </v>
      </c>
    </row>
    <row r="921" spans="1:14">
      <c r="A921" s="187">
        <v>1556959595</v>
      </c>
      <c r="B921" s="187" t="s">
        <v>2854</v>
      </c>
      <c r="C921" s="188" t="s">
        <v>2068</v>
      </c>
      <c r="D921" s="188" t="s">
        <v>376</v>
      </c>
      <c r="E921" s="188" t="s">
        <v>2239</v>
      </c>
      <c r="F921" s="188" t="s">
        <v>2243</v>
      </c>
      <c r="G921" s="188" t="s">
        <v>2248</v>
      </c>
      <c r="H921" s="187" t="s">
        <v>2278</v>
      </c>
      <c r="I921" s="187" t="s">
        <v>2075</v>
      </c>
      <c r="J921" s="182" t="s">
        <v>2219</v>
      </c>
      <c r="K921" s="183" t="str">
        <f t="shared" si="27"/>
        <v xml:space="preserve">I-Plantas y redes de comunicaci´pn - Otros        </v>
      </c>
      <c r="L921" s="187">
        <v>1556959595</v>
      </c>
      <c r="M921" s="181"/>
      <c r="N921" s="183" t="str">
        <f t="shared" si="26"/>
        <v xml:space="preserve">Otros            </v>
      </c>
    </row>
    <row r="922" spans="1:14">
      <c r="A922" s="187">
        <v>1560050101</v>
      </c>
      <c r="B922" s="187" t="s">
        <v>2906</v>
      </c>
      <c r="C922" s="188" t="s">
        <v>2068</v>
      </c>
      <c r="D922" s="188" t="s">
        <v>376</v>
      </c>
      <c r="E922" s="188" t="s">
        <v>2239</v>
      </c>
      <c r="F922" s="188" t="s">
        <v>2281</v>
      </c>
      <c r="G922" s="188" t="s">
        <v>2248</v>
      </c>
      <c r="H922" s="187" t="s">
        <v>2282</v>
      </c>
      <c r="I922" s="187" t="s">
        <v>2075</v>
      </c>
      <c r="J922" s="182" t="s">
        <v>2219</v>
      </c>
      <c r="K922" s="183" t="str">
        <f t="shared" si="27"/>
        <v xml:space="preserve">I-Otras inversiones    - Armamento de Vigilancia        </v>
      </c>
      <c r="L922" s="187">
        <v>1560050101</v>
      </c>
      <c r="M922" s="181"/>
      <c r="N922" s="183" t="str">
        <f t="shared" si="26"/>
        <v xml:space="preserve">Armamento de Vigilancia            </v>
      </c>
    </row>
    <row r="923" spans="1:14">
      <c r="A923" s="187">
        <v>1584050101</v>
      </c>
      <c r="B923" s="187" t="s">
        <v>2907</v>
      </c>
      <c r="C923" s="188" t="s">
        <v>2068</v>
      </c>
      <c r="D923" s="188" t="s">
        <v>376</v>
      </c>
      <c r="E923" s="188" t="s">
        <v>2239</v>
      </c>
      <c r="F923" s="188" t="s">
        <v>2281</v>
      </c>
      <c r="G923" s="188" t="s">
        <v>2248</v>
      </c>
      <c r="H923" s="187" t="s">
        <v>2284</v>
      </c>
      <c r="I923" s="187" t="s">
        <v>2075</v>
      </c>
      <c r="J923" s="182" t="s">
        <v>2219</v>
      </c>
      <c r="K923" s="183" t="str">
        <f t="shared" si="27"/>
        <v xml:space="preserve">I-Cultivos en desarrollo semovientes  - Ganado Vacuno        </v>
      </c>
      <c r="L923" s="187">
        <v>1584050101</v>
      </c>
      <c r="M923" s="181"/>
      <c r="N923" s="183" t="str">
        <f t="shared" si="26"/>
        <v xml:space="preserve">Ganado Vacuno            </v>
      </c>
    </row>
    <row r="924" spans="1:14">
      <c r="A924" s="187">
        <v>1584050102</v>
      </c>
      <c r="B924" s="187" t="s">
        <v>2908</v>
      </c>
      <c r="C924" s="188" t="s">
        <v>2068</v>
      </c>
      <c r="D924" s="188" t="s">
        <v>376</v>
      </c>
      <c r="E924" s="188" t="s">
        <v>2239</v>
      </c>
      <c r="F924" s="188" t="s">
        <v>2281</v>
      </c>
      <c r="G924" s="188" t="s">
        <v>2248</v>
      </c>
      <c r="H924" s="187" t="s">
        <v>2284</v>
      </c>
      <c r="I924" s="187" t="s">
        <v>2075</v>
      </c>
      <c r="J924" s="182" t="s">
        <v>2219</v>
      </c>
      <c r="K924" s="183" t="str">
        <f t="shared" si="27"/>
        <v xml:space="preserve">I-Cultivos en desarrollo semovientes  - Cultivos en Desarrollo        </v>
      </c>
      <c r="L924" s="187">
        <v>1584050102</v>
      </c>
      <c r="M924" s="181"/>
      <c r="N924" s="183" t="str">
        <f t="shared" si="26"/>
        <v xml:space="preserve">Cultivos en Desarrollo            </v>
      </c>
    </row>
    <row r="925" spans="1:14">
      <c r="A925" s="187">
        <v>1805050101</v>
      </c>
      <c r="B925" s="187" t="s">
        <v>2909</v>
      </c>
      <c r="C925" s="188" t="s">
        <v>2068</v>
      </c>
      <c r="D925" s="188" t="s">
        <v>376</v>
      </c>
      <c r="E925" s="188" t="s">
        <v>2216</v>
      </c>
      <c r="F925" s="187" t="s">
        <v>2237</v>
      </c>
      <c r="G925" s="188" t="s">
        <v>2248</v>
      </c>
      <c r="H925" s="187" t="s">
        <v>2237</v>
      </c>
      <c r="I925" s="187" t="s">
        <v>2075</v>
      </c>
      <c r="J925" s="182" t="s">
        <v>2219</v>
      </c>
      <c r="K925" s="183" t="str">
        <f t="shared" si="27"/>
        <v xml:space="preserve">I-Bienes de arte y cultura - Elementos de Museo        </v>
      </c>
      <c r="L925" s="187">
        <v>1805050101</v>
      </c>
      <c r="M925" s="181"/>
      <c r="N925" s="183" t="str">
        <f t="shared" si="26"/>
        <v xml:space="preserve">Elementos de Museo            </v>
      </c>
    </row>
    <row r="926" spans="1:14">
      <c r="A926" s="187">
        <v>1805050102</v>
      </c>
      <c r="B926" s="187" t="s">
        <v>2910</v>
      </c>
      <c r="C926" s="188" t="s">
        <v>2068</v>
      </c>
      <c r="D926" s="188" t="s">
        <v>376</v>
      </c>
      <c r="E926" s="188" t="s">
        <v>2216</v>
      </c>
      <c r="F926" s="187" t="s">
        <v>2237</v>
      </c>
      <c r="G926" s="188" t="s">
        <v>2248</v>
      </c>
      <c r="H926" s="187" t="s">
        <v>2237</v>
      </c>
      <c r="I926" s="187" t="s">
        <v>2075</v>
      </c>
      <c r="J926" s="182" t="s">
        <v>2219</v>
      </c>
      <c r="K926" s="183" t="str">
        <f t="shared" si="27"/>
        <v xml:space="preserve">I-Bienes de arte y cultura - Monumentos        </v>
      </c>
      <c r="L926" s="187">
        <v>1805050102</v>
      </c>
      <c r="M926" s="181"/>
      <c r="N926" s="183" t="str">
        <f t="shared" si="26"/>
        <v xml:space="preserve">Monumentos            </v>
      </c>
    </row>
    <row r="927" spans="1:14">
      <c r="A927" s="187">
        <v>1805050103</v>
      </c>
      <c r="B927" s="187" t="s">
        <v>2911</v>
      </c>
      <c r="C927" s="188" t="s">
        <v>2068</v>
      </c>
      <c r="D927" s="188" t="s">
        <v>376</v>
      </c>
      <c r="E927" s="188" t="s">
        <v>2216</v>
      </c>
      <c r="F927" s="187" t="s">
        <v>2237</v>
      </c>
      <c r="G927" s="188" t="s">
        <v>2248</v>
      </c>
      <c r="H927" s="187" t="s">
        <v>2237</v>
      </c>
      <c r="I927" s="187" t="s">
        <v>2075</v>
      </c>
      <c r="J927" s="182" t="s">
        <v>2219</v>
      </c>
      <c r="K927" s="183" t="str">
        <f t="shared" si="27"/>
        <v xml:space="preserve">I-Bienes de arte y cultura - Obras de Arte        </v>
      </c>
      <c r="L927" s="187">
        <v>1805050103</v>
      </c>
      <c r="M927" s="181"/>
      <c r="N927" s="183" t="str">
        <f t="shared" si="26"/>
        <v xml:space="preserve">Obras de Arte            </v>
      </c>
    </row>
    <row r="928" spans="1:14">
      <c r="A928" s="187">
        <v>1805100101</v>
      </c>
      <c r="B928" s="187" t="s">
        <v>2912</v>
      </c>
      <c r="C928" s="188" t="s">
        <v>2068</v>
      </c>
      <c r="D928" s="188" t="s">
        <v>376</v>
      </c>
      <c r="E928" s="188" t="s">
        <v>2216</v>
      </c>
      <c r="F928" s="187" t="s">
        <v>2237</v>
      </c>
      <c r="G928" s="188" t="s">
        <v>2248</v>
      </c>
      <c r="H928" s="187" t="s">
        <v>2237</v>
      </c>
      <c r="I928" s="187" t="s">
        <v>2075</v>
      </c>
      <c r="J928" s="182" t="s">
        <v>2219</v>
      </c>
      <c r="K928" s="183" t="str">
        <f t="shared" si="27"/>
        <v xml:space="preserve">I-Bienes de arte y cultura - Bibliotecas        </v>
      </c>
      <c r="L928" s="187">
        <v>1805100101</v>
      </c>
      <c r="M928" s="181"/>
      <c r="N928" s="183" t="str">
        <f t="shared" si="26"/>
        <v xml:space="preserve">Bibliotecas            </v>
      </c>
    </row>
    <row r="929" spans="1:14">
      <c r="A929" s="187">
        <v>1805100102</v>
      </c>
      <c r="B929" s="187" t="s">
        <v>2913</v>
      </c>
      <c r="C929" s="188" t="s">
        <v>2068</v>
      </c>
      <c r="D929" s="188" t="s">
        <v>376</v>
      </c>
      <c r="E929" s="188" t="s">
        <v>2216</v>
      </c>
      <c r="F929" s="187" t="s">
        <v>2237</v>
      </c>
      <c r="G929" s="188" t="s">
        <v>2248</v>
      </c>
      <c r="H929" s="187" t="s">
        <v>2237</v>
      </c>
      <c r="I929" s="187" t="s">
        <v>2075</v>
      </c>
      <c r="J929" s="182" t="s">
        <v>2219</v>
      </c>
      <c r="K929" s="183" t="str">
        <f t="shared" si="27"/>
        <v xml:space="preserve">I-Bienes de arte y cultura - Equipos Industriales        </v>
      </c>
      <c r="L929" s="187">
        <v>1805100102</v>
      </c>
      <c r="M929" s="181"/>
      <c r="N929" s="183" t="str">
        <f t="shared" si="26"/>
        <v xml:space="preserve">Equipos Industriales            </v>
      </c>
    </row>
    <row r="930" spans="1:14">
      <c r="A930" s="187">
        <v>1805100103</v>
      </c>
      <c r="B930" s="187" t="s">
        <v>2914</v>
      </c>
      <c r="C930" s="188" t="s">
        <v>2068</v>
      </c>
      <c r="D930" s="188" t="s">
        <v>376</v>
      </c>
      <c r="E930" s="188" t="s">
        <v>2216</v>
      </c>
      <c r="F930" s="187" t="s">
        <v>2237</v>
      </c>
      <c r="G930" s="188" t="s">
        <v>2248</v>
      </c>
      <c r="H930" s="187" t="s">
        <v>2237</v>
      </c>
      <c r="I930" s="187" t="s">
        <v>2075</v>
      </c>
      <c r="J930" s="182" t="s">
        <v>2219</v>
      </c>
      <c r="K930" s="183" t="str">
        <f t="shared" si="27"/>
        <v xml:space="preserve">I-Bienes de arte y cultura - Escudos y Banderas        </v>
      </c>
      <c r="L930" s="187">
        <v>1805100103</v>
      </c>
      <c r="M930" s="181"/>
      <c r="N930" s="183" t="str">
        <f t="shared" si="26"/>
        <v xml:space="preserve">Escudos y Banderas            </v>
      </c>
    </row>
    <row r="931" spans="1:14">
      <c r="A931" s="187">
        <v>1805959501</v>
      </c>
      <c r="B931" s="187" t="s">
        <v>2915</v>
      </c>
      <c r="C931" s="188" t="s">
        <v>2068</v>
      </c>
      <c r="D931" s="188" t="s">
        <v>376</v>
      </c>
      <c r="E931" s="188" t="s">
        <v>2216</v>
      </c>
      <c r="F931" s="188" t="s">
        <v>2234</v>
      </c>
      <c r="G931" s="188" t="s">
        <v>2248</v>
      </c>
      <c r="H931" s="187" t="s">
        <v>2234</v>
      </c>
      <c r="I931" s="187" t="s">
        <v>2075</v>
      </c>
      <c r="J931" s="182" t="s">
        <v>2219</v>
      </c>
      <c r="K931" s="183" t="str">
        <f t="shared" si="27"/>
        <v xml:space="preserve">I-Bienestar Universitario - Elementos Coreograficos        </v>
      </c>
      <c r="L931" s="187">
        <v>1805959501</v>
      </c>
      <c r="M931" s="181"/>
      <c r="N931" s="183" t="str">
        <f t="shared" si="26"/>
        <v xml:space="preserve">Elementos Coreograficos            </v>
      </c>
    </row>
    <row r="932" spans="1:14">
      <c r="A932" s="187">
        <v>1805959502</v>
      </c>
      <c r="B932" s="187" t="s">
        <v>2913</v>
      </c>
      <c r="C932" s="188" t="s">
        <v>2068</v>
      </c>
      <c r="D932" s="188" t="s">
        <v>376</v>
      </c>
      <c r="E932" s="188" t="s">
        <v>2216</v>
      </c>
      <c r="F932" s="187" t="s">
        <v>2237</v>
      </c>
      <c r="G932" s="188" t="s">
        <v>2248</v>
      </c>
      <c r="H932" s="187" t="s">
        <v>2237</v>
      </c>
      <c r="I932" s="187" t="s">
        <v>2075</v>
      </c>
      <c r="J932" s="182" t="s">
        <v>2219</v>
      </c>
      <c r="K932" s="183" t="str">
        <f t="shared" si="27"/>
        <v xml:space="preserve">I-Bienes de arte y cultura - Equipos Industriales        </v>
      </c>
      <c r="L932" s="187">
        <v>1805959502</v>
      </c>
      <c r="M932" s="181"/>
      <c r="N932" s="183" t="str">
        <f t="shared" si="26"/>
        <v xml:space="preserve">Equipos Industriales            </v>
      </c>
    </row>
    <row r="933" spans="1:14">
      <c r="A933" s="187">
        <v>1805959503</v>
      </c>
      <c r="B933" s="187" t="s">
        <v>2914</v>
      </c>
      <c r="C933" s="188" t="s">
        <v>2068</v>
      </c>
      <c r="D933" s="188" t="s">
        <v>376</v>
      </c>
      <c r="E933" s="188" t="s">
        <v>2216</v>
      </c>
      <c r="F933" s="187" t="s">
        <v>2237</v>
      </c>
      <c r="G933" s="188" t="s">
        <v>2248</v>
      </c>
      <c r="H933" s="187" t="s">
        <v>2237</v>
      </c>
      <c r="I933" s="187" t="s">
        <v>2075</v>
      </c>
      <c r="J933" s="182" t="s">
        <v>2219</v>
      </c>
      <c r="K933" s="183" t="str">
        <f t="shared" si="27"/>
        <v xml:space="preserve">I-Bienes de arte y cultura - Escudos y Banderas        </v>
      </c>
      <c r="L933" s="187">
        <v>1805959503</v>
      </c>
      <c r="M933" s="181"/>
      <c r="N933" s="183" t="str">
        <f t="shared" si="26"/>
        <v xml:space="preserve">Escudos y Banderas            </v>
      </c>
    </row>
    <row r="934" spans="1:14">
      <c r="A934" s="187">
        <v>1805959504</v>
      </c>
      <c r="B934" s="187" t="s">
        <v>2916</v>
      </c>
      <c r="C934" s="188" t="s">
        <v>2068</v>
      </c>
      <c r="D934" s="188" t="s">
        <v>376</v>
      </c>
      <c r="E934" s="188" t="s">
        <v>2216</v>
      </c>
      <c r="F934" s="188" t="s">
        <v>2234</v>
      </c>
      <c r="G934" s="188" t="s">
        <v>2248</v>
      </c>
      <c r="H934" s="187" t="s">
        <v>2234</v>
      </c>
      <c r="I934" s="187" t="s">
        <v>2075</v>
      </c>
      <c r="J934" s="182" t="s">
        <v>2219</v>
      </c>
      <c r="K934" s="183" t="str">
        <f t="shared" si="27"/>
        <v xml:space="preserve">I-Bienestar Universitario - Instrumentos Musicales        </v>
      </c>
      <c r="L934" s="187">
        <v>1805959504</v>
      </c>
      <c r="M934" s="181"/>
      <c r="N934" s="183" t="str">
        <f t="shared" si="26"/>
        <v xml:space="preserve">Instrumentos Musicales            </v>
      </c>
    </row>
    <row r="935" spans="1:14">
      <c r="A935" s="187">
        <v>1805959595</v>
      </c>
      <c r="B935" s="187" t="s">
        <v>2917</v>
      </c>
      <c r="C935" s="188" t="s">
        <v>2068</v>
      </c>
      <c r="D935" s="188" t="s">
        <v>376</v>
      </c>
      <c r="E935" s="188" t="s">
        <v>2216</v>
      </c>
      <c r="F935" s="187" t="s">
        <v>2237</v>
      </c>
      <c r="G935" s="188" t="s">
        <v>2248</v>
      </c>
      <c r="H935" s="187" t="s">
        <v>2237</v>
      </c>
      <c r="I935" s="187" t="s">
        <v>2075</v>
      </c>
      <c r="J935" s="182" t="s">
        <v>2219</v>
      </c>
      <c r="K935" s="183" t="str">
        <f t="shared" si="27"/>
        <v xml:space="preserve">I-Bienes de arte y cultura - Otros Bienes de Arte y Cultura        </v>
      </c>
      <c r="L935" s="187">
        <v>1805959595</v>
      </c>
      <c r="M935" s="181"/>
      <c r="N935" s="183" t="str">
        <f t="shared" si="26"/>
        <v xml:space="preserve">Otros Bienes de Arte y Cultura            </v>
      </c>
    </row>
    <row r="936" spans="1:14">
      <c r="A936" s="187">
        <v>1895200101</v>
      </c>
      <c r="B936" s="187" t="s">
        <v>2918</v>
      </c>
      <c r="C936" s="188" t="s">
        <v>2068</v>
      </c>
      <c r="D936" s="188" t="s">
        <v>376</v>
      </c>
      <c r="E936" s="188" t="s">
        <v>2216</v>
      </c>
      <c r="F936" s="187" t="s">
        <v>2237</v>
      </c>
      <c r="G936" s="188" t="s">
        <v>2248</v>
      </c>
      <c r="H936" s="187" t="s">
        <v>2237</v>
      </c>
      <c r="I936" s="187" t="s">
        <v>2075</v>
      </c>
      <c r="J936" s="182" t="s">
        <v>2219</v>
      </c>
      <c r="K936" s="183" t="str">
        <f t="shared" si="27"/>
        <v xml:space="preserve">I-Bienes de arte y cultura - Bienes Recibidos en Pago        </v>
      </c>
      <c r="L936" s="187">
        <v>1895200101</v>
      </c>
      <c r="M936" s="181"/>
      <c r="N936" s="183" t="str">
        <f t="shared" si="26"/>
        <v xml:space="preserve">Bienes Recibidos en Pago            </v>
      </c>
    </row>
    <row r="937" spans="1:14">
      <c r="A937" s="187">
        <v>1895959595</v>
      </c>
      <c r="B937" s="187" t="s">
        <v>2854</v>
      </c>
      <c r="C937" s="188" t="s">
        <v>2068</v>
      </c>
      <c r="D937" s="188" t="s">
        <v>376</v>
      </c>
      <c r="E937" s="188" t="s">
        <v>2216</v>
      </c>
      <c r="F937" s="187" t="s">
        <v>2237</v>
      </c>
      <c r="G937" s="188" t="s">
        <v>2248</v>
      </c>
      <c r="H937" s="187" t="s">
        <v>2237</v>
      </c>
      <c r="I937" s="187" t="s">
        <v>2075</v>
      </c>
      <c r="J937" s="182" t="s">
        <v>2219</v>
      </c>
      <c r="K937" s="183" t="str">
        <f t="shared" si="27"/>
        <v xml:space="preserve">I-Bienes de arte y cultura - Otros        </v>
      </c>
      <c r="L937" s="187">
        <v>1895959595</v>
      </c>
      <c r="M937" s="181"/>
      <c r="N937" s="183" t="str">
        <f t="shared" si="26"/>
        <v xml:space="preserve">Otros            </v>
      </c>
    </row>
    <row r="938" spans="1:14">
      <c r="A938" s="187">
        <v>1899050101</v>
      </c>
      <c r="B938" s="187" t="s">
        <v>2919</v>
      </c>
      <c r="C938" s="188" t="s">
        <v>2068</v>
      </c>
      <c r="D938" s="188" t="s">
        <v>376</v>
      </c>
      <c r="E938" s="188" t="s">
        <v>2216</v>
      </c>
      <c r="F938" s="187" t="s">
        <v>2237</v>
      </c>
      <c r="G938" s="188" t="s">
        <v>2248</v>
      </c>
      <c r="H938" s="187" t="s">
        <v>2237</v>
      </c>
      <c r="I938" s="187" t="s">
        <v>2075</v>
      </c>
      <c r="J938" s="182" t="s">
        <v>2219</v>
      </c>
      <c r="K938" s="183" t="str">
        <f t="shared" si="27"/>
        <v xml:space="preserve">I-Bienes de arte y cultura - Bienes de Arte y Cultura        </v>
      </c>
      <c r="L938" s="187">
        <v>1899050101</v>
      </c>
      <c r="M938" s="181"/>
      <c r="N938" s="183" t="str">
        <f t="shared" si="26"/>
        <v xml:space="preserve">Bienes de Arte y Cultura            </v>
      </c>
    </row>
    <row r="939" spans="1:14">
      <c r="A939" s="187">
        <v>1899959595</v>
      </c>
      <c r="B939" s="187" t="s">
        <v>2920</v>
      </c>
      <c r="C939" s="188" t="s">
        <v>2068</v>
      </c>
      <c r="D939" s="188" t="s">
        <v>376</v>
      </c>
      <c r="E939" s="188" t="s">
        <v>2216</v>
      </c>
      <c r="F939" s="187" t="s">
        <v>2237</v>
      </c>
      <c r="G939" s="188" t="s">
        <v>2248</v>
      </c>
      <c r="H939" s="187" t="s">
        <v>2237</v>
      </c>
      <c r="I939" s="187" t="s">
        <v>2075</v>
      </c>
      <c r="J939" s="182" t="s">
        <v>2219</v>
      </c>
      <c r="K939" s="183" t="str">
        <f t="shared" si="27"/>
        <v xml:space="preserve">I-Bienes de arte y cultura - Diversos        </v>
      </c>
      <c r="L939" s="187">
        <v>1899959595</v>
      </c>
      <c r="M939" s="181"/>
      <c r="N939" s="183" t="str">
        <f t="shared" si="26"/>
        <v xml:space="preserve">Diversos            </v>
      </c>
    </row>
    <row r="940" spans="1:14">
      <c r="A940" s="189"/>
      <c r="B940" s="189"/>
      <c r="C940" s="190"/>
      <c r="D940" s="190"/>
      <c r="E940" s="190"/>
      <c r="F940" s="190"/>
      <c r="G940" s="189"/>
      <c r="H940" s="189"/>
      <c r="I940" s="189"/>
      <c r="J940" s="189"/>
      <c r="K940" s="189"/>
      <c r="L940" s="181"/>
      <c r="N940" s="183" t="str">
        <f t="shared" si="26"/>
        <v xml:space="preserve">    </v>
      </c>
    </row>
    <row r="941" spans="1:14" s="189" customFormat="1">
      <c r="C941" s="190"/>
      <c r="D941" s="190"/>
      <c r="E941" s="190"/>
      <c r="F941" s="190"/>
    </row>
    <row r="942" spans="1:14">
      <c r="A942" s="181">
        <v>6201021201</v>
      </c>
      <c r="B942" s="181" t="s">
        <v>2921</v>
      </c>
      <c r="C942" s="182" t="s">
        <v>2068</v>
      </c>
      <c r="D942" s="182" t="s">
        <v>368</v>
      </c>
      <c r="E942" s="182" t="s">
        <v>2298</v>
      </c>
      <c r="F942" s="182" t="s">
        <v>2298</v>
      </c>
      <c r="G942" s="181" t="s">
        <v>404</v>
      </c>
      <c r="H942" s="181" t="s">
        <v>2070</v>
      </c>
      <c r="I942" s="181" t="s">
        <v>2075</v>
      </c>
      <c r="J942" s="182" t="s">
        <v>2071</v>
      </c>
      <c r="K942" s="183" t="str">
        <f t="shared" ref="K942:K1005" si="28">CONCATENATE(J942,H942," - ", B942)</f>
        <v xml:space="preserve">G-Actividades Culturales y Deportivas  - Actividades Culturales y Cívicas     </v>
      </c>
      <c r="L942" s="181">
        <v>6201021201</v>
      </c>
      <c r="N942" s="183" t="str">
        <f>+_xlfn.CONCAT(B942," "," "," "," "," ")</f>
        <v xml:space="preserve">Actividades Culturales y Cívicas          </v>
      </c>
    </row>
    <row r="943" spans="1:14">
      <c r="A943" s="181">
        <v>6201021202</v>
      </c>
      <c r="B943" s="181" t="s">
        <v>2922</v>
      </c>
      <c r="C943" s="182" t="s">
        <v>2068</v>
      </c>
      <c r="D943" s="182" t="s">
        <v>368</v>
      </c>
      <c r="E943" s="182" t="s">
        <v>2298</v>
      </c>
      <c r="F943" s="182" t="s">
        <v>2298</v>
      </c>
      <c r="G943" s="181" t="s">
        <v>404</v>
      </c>
      <c r="H943" s="181" t="s">
        <v>2070</v>
      </c>
      <c r="I943" s="181" t="s">
        <v>2075</v>
      </c>
      <c r="J943" s="182" t="s">
        <v>2071</v>
      </c>
      <c r="K943" s="183" t="str">
        <f t="shared" si="28"/>
        <v xml:space="preserve">G-Actividades Culturales y Deportivas  - Actividades Deportivas     </v>
      </c>
      <c r="L943" s="181">
        <v>6201021202</v>
      </c>
      <c r="N943" s="183" t="str">
        <f t="shared" ref="N943:N1006" si="29">+_xlfn.CONCAT(B943," "," "," "," "," ")</f>
        <v xml:space="preserve">Actividades Deportivas          </v>
      </c>
    </row>
    <row r="944" spans="1:14">
      <c r="A944" s="181">
        <v>6201021203</v>
      </c>
      <c r="B944" s="181" t="s">
        <v>2923</v>
      </c>
      <c r="C944" s="182" t="s">
        <v>2068</v>
      </c>
      <c r="D944" s="182" t="s">
        <v>368</v>
      </c>
      <c r="E944" s="182" t="s">
        <v>2298</v>
      </c>
      <c r="F944" s="182" t="s">
        <v>2298</v>
      </c>
      <c r="G944" s="181" t="s">
        <v>404</v>
      </c>
      <c r="H944" s="181" t="s">
        <v>2070</v>
      </c>
      <c r="I944" s="181" t="s">
        <v>2075</v>
      </c>
      <c r="J944" s="182" t="s">
        <v>2071</v>
      </c>
      <c r="K944" s="183" t="str">
        <f t="shared" si="28"/>
        <v xml:space="preserve">G-Actividades Culturales y Deportivas  - Eventos Especiales Y Celebraciones     </v>
      </c>
      <c r="L944" s="181">
        <v>6201021203</v>
      </c>
      <c r="N944" s="183" t="str">
        <f t="shared" si="29"/>
        <v xml:space="preserve">Eventos Especiales Y Celebraciones          </v>
      </c>
    </row>
    <row r="945" spans="1:14">
      <c r="A945" s="181">
        <v>6201020601</v>
      </c>
      <c r="B945" s="181" t="s">
        <v>2924</v>
      </c>
      <c r="C945" s="182" t="s">
        <v>2068</v>
      </c>
      <c r="D945" s="182" t="s">
        <v>368</v>
      </c>
      <c r="E945" s="182" t="s">
        <v>2298</v>
      </c>
      <c r="F945" s="182" t="s">
        <v>2298</v>
      </c>
      <c r="G945" s="181" t="s">
        <v>404</v>
      </c>
      <c r="H945" s="181" t="s">
        <v>2078</v>
      </c>
      <c r="I945" s="181" t="s">
        <v>2075</v>
      </c>
      <c r="J945" s="182" t="s">
        <v>2071</v>
      </c>
      <c r="K945" s="183" t="str">
        <f t="shared" si="28"/>
        <v xml:space="preserve">G-Arrendamientos     - De Terrenos     </v>
      </c>
      <c r="L945" s="181">
        <v>6201020601</v>
      </c>
      <c r="N945" s="183" t="str">
        <f t="shared" si="29"/>
        <v xml:space="preserve">De Terrenos          </v>
      </c>
    </row>
    <row r="946" spans="1:14">
      <c r="A946" s="181">
        <v>6201020602</v>
      </c>
      <c r="B946" s="181" t="s">
        <v>2925</v>
      </c>
      <c r="C946" s="182" t="s">
        <v>2068</v>
      </c>
      <c r="D946" s="182" t="s">
        <v>368</v>
      </c>
      <c r="E946" s="182" t="s">
        <v>2298</v>
      </c>
      <c r="F946" s="182" t="s">
        <v>2298</v>
      </c>
      <c r="G946" s="181" t="s">
        <v>404</v>
      </c>
      <c r="H946" s="181" t="s">
        <v>2078</v>
      </c>
      <c r="I946" s="181" t="s">
        <v>2075</v>
      </c>
      <c r="J946" s="182" t="s">
        <v>2071</v>
      </c>
      <c r="K946" s="183" t="str">
        <f t="shared" si="28"/>
        <v xml:space="preserve">G-Arrendamientos     - Construcciones Y Edificaciones     </v>
      </c>
      <c r="L946" s="181">
        <v>6201020602</v>
      </c>
      <c r="N946" s="183" t="str">
        <f t="shared" si="29"/>
        <v xml:space="preserve">Construcciones Y Edificaciones          </v>
      </c>
    </row>
    <row r="947" spans="1:14">
      <c r="A947" s="181">
        <v>6201020603</v>
      </c>
      <c r="B947" s="181" t="s">
        <v>2926</v>
      </c>
      <c r="C947" s="182" t="s">
        <v>2068</v>
      </c>
      <c r="D947" s="182" t="s">
        <v>368</v>
      </c>
      <c r="E947" s="182" t="s">
        <v>2298</v>
      </c>
      <c r="F947" s="182" t="s">
        <v>2298</v>
      </c>
      <c r="G947" s="181" t="s">
        <v>404</v>
      </c>
      <c r="H947" s="181" t="s">
        <v>2078</v>
      </c>
      <c r="I947" s="181" t="s">
        <v>2075</v>
      </c>
      <c r="J947" s="182" t="s">
        <v>2071</v>
      </c>
      <c r="K947" s="183" t="str">
        <f t="shared" si="28"/>
        <v xml:space="preserve">G-Arrendamientos     - Maquinaria y Equipo     </v>
      </c>
      <c r="L947" s="181">
        <v>6201020603</v>
      </c>
      <c r="N947" s="183" t="str">
        <f t="shared" si="29"/>
        <v xml:space="preserve">Maquinaria y Equipo          </v>
      </c>
    </row>
    <row r="948" spans="1:14">
      <c r="A948" s="181">
        <v>6201020604</v>
      </c>
      <c r="B948" s="181" t="s">
        <v>2927</v>
      </c>
      <c r="C948" s="182" t="s">
        <v>2068</v>
      </c>
      <c r="D948" s="182" t="s">
        <v>368</v>
      </c>
      <c r="E948" s="182" t="s">
        <v>2298</v>
      </c>
      <c r="F948" s="182" t="s">
        <v>2298</v>
      </c>
      <c r="G948" s="181" t="s">
        <v>404</v>
      </c>
      <c r="H948" s="181" t="s">
        <v>2078</v>
      </c>
      <c r="I948" s="181" t="s">
        <v>2075</v>
      </c>
      <c r="J948" s="182" t="s">
        <v>2071</v>
      </c>
      <c r="K948" s="183" t="str">
        <f t="shared" si="28"/>
        <v xml:space="preserve">G-Arrendamientos     - Muebles y Equipo de Oficina     </v>
      </c>
      <c r="L948" s="181">
        <v>6201020604</v>
      </c>
      <c r="N948" s="183" t="str">
        <f t="shared" si="29"/>
        <v xml:space="preserve">Muebles y Equipo de Oficina          </v>
      </c>
    </row>
    <row r="949" spans="1:14">
      <c r="A949" s="181">
        <v>6201020605</v>
      </c>
      <c r="B949" s="181" t="s">
        <v>2928</v>
      </c>
      <c r="C949" s="182" t="s">
        <v>2068</v>
      </c>
      <c r="D949" s="182" t="s">
        <v>368</v>
      </c>
      <c r="E949" s="182" t="s">
        <v>2298</v>
      </c>
      <c r="F949" s="182" t="s">
        <v>2298</v>
      </c>
      <c r="G949" s="181" t="s">
        <v>404</v>
      </c>
      <c r="H949" s="181" t="s">
        <v>2078</v>
      </c>
      <c r="I949" s="181" t="s">
        <v>2075</v>
      </c>
      <c r="J949" s="182" t="s">
        <v>2071</v>
      </c>
      <c r="K949" s="183" t="str">
        <f t="shared" si="28"/>
        <v xml:space="preserve">G-Arrendamientos     - Equipo de Computo     </v>
      </c>
      <c r="L949" s="181">
        <v>6201020605</v>
      </c>
      <c r="N949" s="183" t="str">
        <f t="shared" si="29"/>
        <v xml:space="preserve">Equipo de Computo          </v>
      </c>
    </row>
    <row r="950" spans="1:14">
      <c r="A950" s="181">
        <v>6201020606</v>
      </c>
      <c r="B950" s="181" t="s">
        <v>2929</v>
      </c>
      <c r="C950" s="182" t="s">
        <v>2068</v>
      </c>
      <c r="D950" s="182" t="s">
        <v>368</v>
      </c>
      <c r="E950" s="182" t="s">
        <v>2298</v>
      </c>
      <c r="F950" s="182" t="s">
        <v>2298</v>
      </c>
      <c r="G950" s="181" t="s">
        <v>404</v>
      </c>
      <c r="H950" s="181" t="s">
        <v>2078</v>
      </c>
      <c r="I950" s="181" t="s">
        <v>2075</v>
      </c>
      <c r="J950" s="182" t="s">
        <v>2071</v>
      </c>
      <c r="K950" s="183" t="str">
        <f t="shared" si="28"/>
        <v xml:space="preserve">G-Arrendamientos     - Telecomunicaciones Y Radio     </v>
      </c>
      <c r="L950" s="181">
        <v>6201020606</v>
      </c>
      <c r="N950" s="183" t="str">
        <f t="shared" si="29"/>
        <v xml:space="preserve">Telecomunicaciones Y Radio          </v>
      </c>
    </row>
    <row r="951" spans="1:14">
      <c r="A951" s="181">
        <v>6201020607</v>
      </c>
      <c r="B951" s="181" t="s">
        <v>2930</v>
      </c>
      <c r="C951" s="182" t="s">
        <v>2068</v>
      </c>
      <c r="D951" s="182" t="s">
        <v>368</v>
      </c>
      <c r="E951" s="182" t="s">
        <v>2298</v>
      </c>
      <c r="F951" s="182" t="s">
        <v>2298</v>
      </c>
      <c r="G951" s="181" t="s">
        <v>404</v>
      </c>
      <c r="H951" s="181" t="s">
        <v>2078</v>
      </c>
      <c r="I951" s="181" t="s">
        <v>2075</v>
      </c>
      <c r="J951" s="182" t="s">
        <v>2071</v>
      </c>
      <c r="K951" s="183" t="str">
        <f t="shared" si="28"/>
        <v xml:space="preserve">G-Arrendamientos     - Equipo Medico y de Laboratorio     </v>
      </c>
      <c r="L951" s="181">
        <v>6201020607</v>
      </c>
      <c r="N951" s="183" t="str">
        <f t="shared" si="29"/>
        <v xml:space="preserve">Equipo Medico y de Laboratorio          </v>
      </c>
    </row>
    <row r="952" spans="1:14">
      <c r="A952" s="181">
        <v>6201020608</v>
      </c>
      <c r="B952" s="181" t="s">
        <v>2931</v>
      </c>
      <c r="C952" s="182" t="s">
        <v>2068</v>
      </c>
      <c r="D952" s="182" t="s">
        <v>368</v>
      </c>
      <c r="E952" s="182" t="s">
        <v>2298</v>
      </c>
      <c r="F952" s="182" t="s">
        <v>2298</v>
      </c>
      <c r="G952" s="181" t="s">
        <v>404</v>
      </c>
      <c r="H952" s="181" t="s">
        <v>2078</v>
      </c>
      <c r="I952" s="181" t="s">
        <v>2075</v>
      </c>
      <c r="J952" s="182" t="s">
        <v>2071</v>
      </c>
      <c r="K952" s="183" t="str">
        <f t="shared" si="28"/>
        <v xml:space="preserve">G-Arrendamientos     - Flota y Equipo de Transporte     </v>
      </c>
      <c r="L952" s="181">
        <v>6201020608</v>
      </c>
      <c r="N952" s="183" t="str">
        <f t="shared" si="29"/>
        <v xml:space="preserve">Flota y Equipo de Transporte          </v>
      </c>
    </row>
    <row r="953" spans="1:14">
      <c r="A953" s="181">
        <v>6201020609</v>
      </c>
      <c r="B953" s="181" t="s">
        <v>2932</v>
      </c>
      <c r="C953" s="182" t="s">
        <v>2068</v>
      </c>
      <c r="D953" s="182" t="s">
        <v>368</v>
      </c>
      <c r="E953" s="182" t="s">
        <v>2298</v>
      </c>
      <c r="F953" s="182" t="s">
        <v>2298</v>
      </c>
      <c r="G953" s="181" t="s">
        <v>404</v>
      </c>
      <c r="H953" s="181" t="s">
        <v>2078</v>
      </c>
      <c r="I953" s="181" t="s">
        <v>2075</v>
      </c>
      <c r="J953" s="182" t="s">
        <v>2071</v>
      </c>
      <c r="K953" s="183" t="str">
        <f t="shared" si="28"/>
        <v xml:space="preserve">G-Arrendamientos     - Acueductos Plantas y Redes     </v>
      </c>
      <c r="L953" s="181">
        <v>6201020609</v>
      </c>
      <c r="N953" s="183" t="str">
        <f t="shared" si="29"/>
        <v xml:space="preserve">Acueductos Plantas y Redes          </v>
      </c>
    </row>
    <row r="954" spans="1:14">
      <c r="A954" s="181">
        <v>6201020610</v>
      </c>
      <c r="B954" s="181" t="s">
        <v>2933</v>
      </c>
      <c r="C954" s="182" t="s">
        <v>2068</v>
      </c>
      <c r="D954" s="182" t="s">
        <v>368</v>
      </c>
      <c r="E954" s="182" t="s">
        <v>2298</v>
      </c>
      <c r="F954" s="182" t="s">
        <v>2298</v>
      </c>
      <c r="G954" s="181" t="s">
        <v>404</v>
      </c>
      <c r="H954" s="181" t="s">
        <v>2078</v>
      </c>
      <c r="I954" s="181" t="s">
        <v>2075</v>
      </c>
      <c r="J954" s="182" t="s">
        <v>2071</v>
      </c>
      <c r="K954" s="183" t="str">
        <f t="shared" si="28"/>
        <v xml:space="preserve">G-Arrendamientos     - Otros Arrendamientos     </v>
      </c>
      <c r="L954" s="181">
        <v>6201020610</v>
      </c>
      <c r="N954" s="183" t="str">
        <f t="shared" si="29"/>
        <v xml:space="preserve">Otros Arrendamientos          </v>
      </c>
    </row>
    <row r="955" spans="1:14">
      <c r="A955" s="181">
        <v>6201020901</v>
      </c>
      <c r="B955" s="181" t="s">
        <v>2934</v>
      </c>
      <c r="C955" s="182" t="s">
        <v>2068</v>
      </c>
      <c r="D955" s="182" t="s">
        <v>368</v>
      </c>
      <c r="E955" s="182" t="s">
        <v>2298</v>
      </c>
      <c r="F955" s="182" t="s">
        <v>2298</v>
      </c>
      <c r="G955" s="181" t="s">
        <v>404</v>
      </c>
      <c r="H955" s="181" t="s">
        <v>2100</v>
      </c>
      <c r="I955" s="181" t="s">
        <v>2075</v>
      </c>
      <c r="J955" s="182" t="s">
        <v>2071</v>
      </c>
      <c r="K955" s="183" t="str">
        <f t="shared" si="28"/>
        <v xml:space="preserve">G-Contribuciones y Afiliaciones   - Contribuciones     </v>
      </c>
      <c r="L955" s="181">
        <v>6201020901</v>
      </c>
      <c r="N955" s="183" t="str">
        <f t="shared" si="29"/>
        <v xml:space="preserve">Contribuciones          </v>
      </c>
    </row>
    <row r="956" spans="1:14">
      <c r="A956" s="181">
        <v>6201020902</v>
      </c>
      <c r="B956" s="181" t="s">
        <v>2935</v>
      </c>
      <c r="C956" s="182" t="s">
        <v>2068</v>
      </c>
      <c r="D956" s="182" t="s">
        <v>368</v>
      </c>
      <c r="E956" s="182" t="s">
        <v>2298</v>
      </c>
      <c r="F956" s="182" t="s">
        <v>2298</v>
      </c>
      <c r="G956" s="181" t="s">
        <v>404</v>
      </c>
      <c r="H956" s="181" t="s">
        <v>2100</v>
      </c>
      <c r="I956" s="181" t="s">
        <v>2075</v>
      </c>
      <c r="J956" s="182" t="s">
        <v>2071</v>
      </c>
      <c r="K956" s="183" t="str">
        <f t="shared" si="28"/>
        <v xml:space="preserve">G-Contribuciones y Afiliaciones   - Afiliaciones Y Sostenimiento     </v>
      </c>
      <c r="L956" s="181">
        <v>6201020902</v>
      </c>
      <c r="N956" s="183" t="str">
        <f t="shared" si="29"/>
        <v xml:space="preserve">Afiliaciones Y Sostenimiento          </v>
      </c>
    </row>
    <row r="957" spans="1:14">
      <c r="A957" s="181">
        <v>6201020501</v>
      </c>
      <c r="B957" s="181" t="s">
        <v>2936</v>
      </c>
      <c r="C957" s="182" t="s">
        <v>2068</v>
      </c>
      <c r="D957" s="182" t="s">
        <v>368</v>
      </c>
      <c r="E957" s="182" t="s">
        <v>2298</v>
      </c>
      <c r="F957" s="182" t="s">
        <v>2298</v>
      </c>
      <c r="G957" s="181" t="s">
        <v>404</v>
      </c>
      <c r="H957" s="181" t="s">
        <v>2103</v>
      </c>
      <c r="I957" s="181" t="s">
        <v>2075</v>
      </c>
      <c r="J957" s="182" t="s">
        <v>2071</v>
      </c>
      <c r="K957" s="183" t="str">
        <f t="shared" si="28"/>
        <v xml:space="preserve">G-Gastos de Viaje   - Alojamiento Y Manutencion - Viaticos     </v>
      </c>
      <c r="L957" s="181">
        <v>6201020501</v>
      </c>
      <c r="N957" s="183" t="str">
        <f t="shared" si="29"/>
        <v xml:space="preserve">Alojamiento Y Manutencion - Viaticos          </v>
      </c>
    </row>
    <row r="958" spans="1:14">
      <c r="A958" s="181">
        <v>6201020503</v>
      </c>
      <c r="B958" s="181" t="s">
        <v>2937</v>
      </c>
      <c r="C958" s="182" t="s">
        <v>2068</v>
      </c>
      <c r="D958" s="182" t="s">
        <v>368</v>
      </c>
      <c r="E958" s="182" t="s">
        <v>2298</v>
      </c>
      <c r="F958" s="182" t="s">
        <v>2298</v>
      </c>
      <c r="G958" s="181" t="s">
        <v>404</v>
      </c>
      <c r="H958" s="181" t="s">
        <v>2103</v>
      </c>
      <c r="I958" s="181" t="s">
        <v>2075</v>
      </c>
      <c r="J958" s="182" t="s">
        <v>2071</v>
      </c>
      <c r="K958" s="183" t="str">
        <f t="shared" si="28"/>
        <v xml:space="preserve">G-Gastos de Viaje   - Pasajes Aereos     </v>
      </c>
      <c r="L958" s="181">
        <v>6201020503</v>
      </c>
      <c r="N958" s="183" t="str">
        <f t="shared" si="29"/>
        <v xml:space="preserve">Pasajes Aereos          </v>
      </c>
    </row>
    <row r="959" spans="1:14">
      <c r="A959" s="181">
        <v>6201020505</v>
      </c>
      <c r="B959" s="181" t="s">
        <v>2938</v>
      </c>
      <c r="C959" s="182" t="s">
        <v>2068</v>
      </c>
      <c r="D959" s="182" t="s">
        <v>368</v>
      </c>
      <c r="E959" s="182" t="s">
        <v>2298</v>
      </c>
      <c r="F959" s="182" t="s">
        <v>2298</v>
      </c>
      <c r="G959" s="181" t="s">
        <v>404</v>
      </c>
      <c r="H959" s="181" t="s">
        <v>2103</v>
      </c>
      <c r="I959" s="181" t="s">
        <v>2075</v>
      </c>
      <c r="J959" s="182" t="s">
        <v>2071</v>
      </c>
      <c r="K959" s="183" t="str">
        <f t="shared" si="28"/>
        <v xml:space="preserve">G-Gastos de Viaje   - Pasajaes Terrestres     </v>
      </c>
      <c r="L959" s="181">
        <v>6201020505</v>
      </c>
      <c r="N959" s="183" t="str">
        <f t="shared" si="29"/>
        <v xml:space="preserve">Pasajaes Terrestres          </v>
      </c>
    </row>
    <row r="960" spans="1:14">
      <c r="A960" s="181">
        <v>6201021601</v>
      </c>
      <c r="B960" s="181" t="s">
        <v>2939</v>
      </c>
      <c r="C960" s="182" t="s">
        <v>2068</v>
      </c>
      <c r="D960" s="182" t="s">
        <v>368</v>
      </c>
      <c r="E960" s="182" t="s">
        <v>2298</v>
      </c>
      <c r="F960" s="182" t="s">
        <v>2298</v>
      </c>
      <c r="G960" s="181" t="s">
        <v>404</v>
      </c>
      <c r="H960" s="181" t="s">
        <v>2108</v>
      </c>
      <c r="I960" s="181" t="s">
        <v>2075</v>
      </c>
      <c r="J960" s="182" t="s">
        <v>2071</v>
      </c>
      <c r="K960" s="183" t="str">
        <f t="shared" si="28"/>
        <v xml:space="preserve">G-Gastos Legales    - Notariales     </v>
      </c>
      <c r="L960" s="181">
        <v>6201021601</v>
      </c>
      <c r="N960" s="183" t="str">
        <f t="shared" si="29"/>
        <v xml:space="preserve">Notariales          </v>
      </c>
    </row>
    <row r="961" spans="1:14">
      <c r="A961" s="181">
        <v>6201021602</v>
      </c>
      <c r="B961" s="181" t="s">
        <v>2940</v>
      </c>
      <c r="C961" s="182" t="s">
        <v>2068</v>
      </c>
      <c r="D961" s="182" t="s">
        <v>368</v>
      </c>
      <c r="E961" s="182" t="s">
        <v>2298</v>
      </c>
      <c r="F961" s="182" t="s">
        <v>2298</v>
      </c>
      <c r="G961" s="181" t="s">
        <v>404</v>
      </c>
      <c r="H961" s="181" t="s">
        <v>2108</v>
      </c>
      <c r="I961" s="181" t="s">
        <v>2075</v>
      </c>
      <c r="J961" s="182" t="s">
        <v>2071</v>
      </c>
      <c r="K961" s="183" t="str">
        <f t="shared" si="28"/>
        <v xml:space="preserve">G-Gastos Legales    - Tramites y Licencias     </v>
      </c>
      <c r="L961" s="181">
        <v>6201021602</v>
      </c>
      <c r="N961" s="183" t="str">
        <f t="shared" si="29"/>
        <v xml:space="preserve">Tramites y Licencias          </v>
      </c>
    </row>
    <row r="962" spans="1:14">
      <c r="A962" s="181">
        <v>6201020201</v>
      </c>
      <c r="B962" s="181" t="s">
        <v>2941</v>
      </c>
      <c r="C962" s="182" t="s">
        <v>2068</v>
      </c>
      <c r="D962" s="182" t="s">
        <v>368</v>
      </c>
      <c r="E962" s="182" t="s">
        <v>2298</v>
      </c>
      <c r="F962" s="182" t="s">
        <v>2298</v>
      </c>
      <c r="G962" s="181" t="s">
        <v>404</v>
      </c>
      <c r="H962" s="181" t="s">
        <v>2111</v>
      </c>
      <c r="I962" s="181" t="s">
        <v>2075</v>
      </c>
      <c r="J962" s="182" t="s">
        <v>2071</v>
      </c>
      <c r="K962" s="183" t="str">
        <f t="shared" si="28"/>
        <v xml:space="preserve">G-Honorarios     - Asesoria Juridica     </v>
      </c>
      <c r="L962" s="181">
        <v>6201020201</v>
      </c>
      <c r="N962" s="183" t="str">
        <f t="shared" si="29"/>
        <v xml:space="preserve">Asesoria Juridica          </v>
      </c>
    </row>
    <row r="963" spans="1:14">
      <c r="A963" s="181">
        <v>6201020203</v>
      </c>
      <c r="B963" s="181" t="s">
        <v>2942</v>
      </c>
      <c r="C963" s="182" t="s">
        <v>2068</v>
      </c>
      <c r="D963" s="182" t="s">
        <v>368</v>
      </c>
      <c r="E963" s="182" t="s">
        <v>2298</v>
      </c>
      <c r="F963" s="182" t="s">
        <v>2298</v>
      </c>
      <c r="G963" s="181" t="s">
        <v>404</v>
      </c>
      <c r="H963" s="181" t="s">
        <v>2111</v>
      </c>
      <c r="I963" s="181" t="s">
        <v>2075</v>
      </c>
      <c r="J963" s="182" t="s">
        <v>2071</v>
      </c>
      <c r="K963" s="183" t="str">
        <f t="shared" si="28"/>
        <v xml:space="preserve">G-Honorarios     - Asesoria Técnica     </v>
      </c>
      <c r="L963" s="181">
        <v>6201020203</v>
      </c>
      <c r="N963" s="183" t="str">
        <f t="shared" si="29"/>
        <v xml:space="preserve">Asesoria Técnica          </v>
      </c>
    </row>
    <row r="964" spans="1:14">
      <c r="A964" s="181">
        <v>6201080101</v>
      </c>
      <c r="B964" s="181" t="s">
        <v>2943</v>
      </c>
      <c r="C964" s="182" t="s">
        <v>2068</v>
      </c>
      <c r="D964" s="182" t="s">
        <v>368</v>
      </c>
      <c r="E964" s="182" t="s">
        <v>2298</v>
      </c>
      <c r="F964" s="182" t="s">
        <v>2298</v>
      </c>
      <c r="G964" s="181" t="s">
        <v>404</v>
      </c>
      <c r="H964" s="181" t="s">
        <v>2120</v>
      </c>
      <c r="I964" s="181" t="s">
        <v>2075</v>
      </c>
      <c r="J964" s="182" t="s">
        <v>2071</v>
      </c>
      <c r="K964" s="183" t="str">
        <f t="shared" si="28"/>
        <v xml:space="preserve">G-Impuestos     - Industria y Comercio     </v>
      </c>
      <c r="L964" s="181">
        <v>6201080101</v>
      </c>
      <c r="N964" s="183" t="str">
        <f t="shared" si="29"/>
        <v xml:space="preserve">Industria y Comercio          </v>
      </c>
    </row>
    <row r="965" spans="1:14">
      <c r="A965" s="181">
        <v>6201080102</v>
      </c>
      <c r="B965" s="181" t="s">
        <v>2944</v>
      </c>
      <c r="C965" s="182" t="s">
        <v>2068</v>
      </c>
      <c r="D965" s="182" t="s">
        <v>368</v>
      </c>
      <c r="E965" s="182" t="s">
        <v>2298</v>
      </c>
      <c r="F965" s="182" t="s">
        <v>2298</v>
      </c>
      <c r="G965" s="181" t="s">
        <v>404</v>
      </c>
      <c r="H965" s="181" t="s">
        <v>2120</v>
      </c>
      <c r="I965" s="181" t="s">
        <v>2075</v>
      </c>
      <c r="J965" s="182" t="s">
        <v>2071</v>
      </c>
      <c r="K965" s="183" t="str">
        <f t="shared" si="28"/>
        <v xml:space="preserve">G-Impuestos     - Timbres     </v>
      </c>
      <c r="L965" s="181">
        <v>6201080102</v>
      </c>
      <c r="N965" s="183" t="str">
        <f t="shared" si="29"/>
        <v xml:space="preserve">Timbres          </v>
      </c>
    </row>
    <row r="966" spans="1:14">
      <c r="A966" s="181">
        <v>6201080103</v>
      </c>
      <c r="B966" s="181" t="s">
        <v>2945</v>
      </c>
      <c r="C966" s="182" t="s">
        <v>2068</v>
      </c>
      <c r="D966" s="182" t="s">
        <v>368</v>
      </c>
      <c r="E966" s="182" t="s">
        <v>2298</v>
      </c>
      <c r="F966" s="182" t="s">
        <v>2298</v>
      </c>
      <c r="G966" s="181" t="s">
        <v>404</v>
      </c>
      <c r="H966" s="181" t="s">
        <v>2120</v>
      </c>
      <c r="I966" s="181" t="s">
        <v>2075</v>
      </c>
      <c r="J966" s="182" t="s">
        <v>2071</v>
      </c>
      <c r="K966" s="183" t="str">
        <f t="shared" si="28"/>
        <v xml:space="preserve">G-Impuestos     - Propiedad Raiz     </v>
      </c>
      <c r="L966" s="181">
        <v>6201080103</v>
      </c>
      <c r="N966" s="183" t="str">
        <f t="shared" si="29"/>
        <v xml:space="preserve">Propiedad Raiz          </v>
      </c>
    </row>
    <row r="967" spans="1:14">
      <c r="A967" s="181">
        <v>6201080104</v>
      </c>
      <c r="B967" s="181" t="s">
        <v>2946</v>
      </c>
      <c r="C967" s="182" t="s">
        <v>2068</v>
      </c>
      <c r="D967" s="182" t="s">
        <v>368</v>
      </c>
      <c r="E967" s="182" t="s">
        <v>2298</v>
      </c>
      <c r="F967" s="182" t="s">
        <v>2298</v>
      </c>
      <c r="G967" s="181" t="s">
        <v>404</v>
      </c>
      <c r="H967" s="181" t="s">
        <v>2120</v>
      </c>
      <c r="I967" s="181" t="s">
        <v>2075</v>
      </c>
      <c r="J967" s="182" t="s">
        <v>2071</v>
      </c>
      <c r="K967" s="183" t="str">
        <f t="shared" si="28"/>
        <v xml:space="preserve">G-Impuestos     - Valorizacion     </v>
      </c>
      <c r="L967" s="181">
        <v>6201080104</v>
      </c>
      <c r="N967" s="183" t="str">
        <f t="shared" si="29"/>
        <v xml:space="preserve">Valorizacion          </v>
      </c>
    </row>
    <row r="968" spans="1:14">
      <c r="A968" s="181">
        <v>6201080105</v>
      </c>
      <c r="B968" s="181" t="s">
        <v>2947</v>
      </c>
      <c r="C968" s="182" t="s">
        <v>2068</v>
      </c>
      <c r="D968" s="182" t="s">
        <v>368</v>
      </c>
      <c r="E968" s="182" t="s">
        <v>2298</v>
      </c>
      <c r="F968" s="182" t="s">
        <v>2298</v>
      </c>
      <c r="G968" s="181" t="s">
        <v>404</v>
      </c>
      <c r="H968" s="181" t="s">
        <v>2120</v>
      </c>
      <c r="I968" s="181" t="s">
        <v>2075</v>
      </c>
      <c r="J968" s="182" t="s">
        <v>2071</v>
      </c>
      <c r="K968" s="183" t="str">
        <f t="shared" si="28"/>
        <v xml:space="preserve">G-Impuestos     - Vehiculos     </v>
      </c>
      <c r="L968" s="181">
        <v>6201080105</v>
      </c>
      <c r="N968" s="183" t="str">
        <f t="shared" si="29"/>
        <v xml:space="preserve">Vehiculos          </v>
      </c>
    </row>
    <row r="969" spans="1:14">
      <c r="A969" s="181">
        <v>6201080106</v>
      </c>
      <c r="B969" s="181" t="s">
        <v>2948</v>
      </c>
      <c r="C969" s="182" t="s">
        <v>2068</v>
      </c>
      <c r="D969" s="182" t="s">
        <v>368</v>
      </c>
      <c r="E969" s="182" t="s">
        <v>2298</v>
      </c>
      <c r="F969" s="182" t="s">
        <v>2298</v>
      </c>
      <c r="G969" s="181" t="s">
        <v>404</v>
      </c>
      <c r="H969" s="181" t="s">
        <v>2120</v>
      </c>
      <c r="I969" s="181" t="s">
        <v>2075</v>
      </c>
      <c r="J969" s="182" t="s">
        <v>2071</v>
      </c>
      <c r="K969" s="183" t="str">
        <f t="shared" si="28"/>
        <v xml:space="preserve">G-Impuestos     - Estampillas Pro Hospital Universitario     </v>
      </c>
      <c r="L969" s="181">
        <v>6201080106</v>
      </c>
      <c r="N969" s="183" t="str">
        <f t="shared" si="29"/>
        <v xml:space="preserve">Estampillas Pro Hospital Universitario          </v>
      </c>
    </row>
    <row r="970" spans="1:14">
      <c r="A970" s="181">
        <v>6201080107</v>
      </c>
      <c r="B970" s="181" t="s">
        <v>2949</v>
      </c>
      <c r="C970" s="182" t="s">
        <v>2068</v>
      </c>
      <c r="D970" s="182" t="s">
        <v>368</v>
      </c>
      <c r="E970" s="182" t="s">
        <v>2298</v>
      </c>
      <c r="F970" s="182" t="s">
        <v>2298</v>
      </c>
      <c r="G970" s="181" t="s">
        <v>404</v>
      </c>
      <c r="H970" s="181" t="s">
        <v>2120</v>
      </c>
      <c r="I970" s="181" t="s">
        <v>2075</v>
      </c>
      <c r="J970" s="182" t="s">
        <v>2071</v>
      </c>
      <c r="K970" s="183" t="str">
        <f t="shared" si="28"/>
        <v xml:space="preserve">G-Impuestos     - Estampillas Pro-Dot y Des Tercera Edad     </v>
      </c>
      <c r="L970" s="181">
        <v>6201080107</v>
      </c>
      <c r="N970" s="183" t="str">
        <f t="shared" si="29"/>
        <v xml:space="preserve">Estampillas Pro-Dot y Des Tercera Edad          </v>
      </c>
    </row>
    <row r="971" spans="1:14">
      <c r="A971" s="181">
        <v>6201080108</v>
      </c>
      <c r="B971" s="181" t="s">
        <v>2950</v>
      </c>
      <c r="C971" s="182" t="s">
        <v>2068</v>
      </c>
      <c r="D971" s="182" t="s">
        <v>368</v>
      </c>
      <c r="E971" s="182" t="s">
        <v>2298</v>
      </c>
      <c r="F971" s="182" t="s">
        <v>2298</v>
      </c>
      <c r="G971" s="181" t="s">
        <v>404</v>
      </c>
      <c r="H971" s="181" t="s">
        <v>2120</v>
      </c>
      <c r="I971" s="181" t="s">
        <v>2075</v>
      </c>
      <c r="J971" s="182" t="s">
        <v>2071</v>
      </c>
      <c r="K971" s="183" t="str">
        <f t="shared" si="28"/>
        <v xml:space="preserve">G-Impuestos     - Estampillas Procultura     </v>
      </c>
      <c r="L971" s="181">
        <v>6201080108</v>
      </c>
      <c r="N971" s="183" t="str">
        <f t="shared" si="29"/>
        <v xml:space="preserve">Estampillas Procultura          </v>
      </c>
    </row>
    <row r="972" spans="1:14">
      <c r="A972" s="181">
        <v>6201020701</v>
      </c>
      <c r="B972" s="181" t="s">
        <v>2924</v>
      </c>
      <c r="C972" s="182" t="s">
        <v>2068</v>
      </c>
      <c r="D972" s="182" t="s">
        <v>368</v>
      </c>
      <c r="E972" s="182" t="s">
        <v>2298</v>
      </c>
      <c r="F972" s="182" t="s">
        <v>2298</v>
      </c>
      <c r="G972" s="181" t="s">
        <v>404</v>
      </c>
      <c r="H972" s="181" t="s">
        <v>2129</v>
      </c>
      <c r="I972" s="181" t="s">
        <v>2075</v>
      </c>
      <c r="J972" s="182" t="s">
        <v>2071</v>
      </c>
      <c r="K972" s="183" t="str">
        <f t="shared" si="28"/>
        <v xml:space="preserve">G-Mantenimientos     - De Terrenos     </v>
      </c>
      <c r="L972" s="181">
        <v>6201020701</v>
      </c>
      <c r="N972" s="183" t="str">
        <f t="shared" si="29"/>
        <v xml:space="preserve">De Terrenos          </v>
      </c>
    </row>
    <row r="973" spans="1:14">
      <c r="A973" s="181">
        <v>6201020702</v>
      </c>
      <c r="B973" s="181" t="s">
        <v>2925</v>
      </c>
      <c r="C973" s="182" t="s">
        <v>2068</v>
      </c>
      <c r="D973" s="182" t="s">
        <v>368</v>
      </c>
      <c r="E973" s="182" t="s">
        <v>2298</v>
      </c>
      <c r="F973" s="182" t="s">
        <v>2298</v>
      </c>
      <c r="G973" s="181" t="s">
        <v>404</v>
      </c>
      <c r="H973" s="181" t="s">
        <v>2129</v>
      </c>
      <c r="I973" s="181" t="s">
        <v>2075</v>
      </c>
      <c r="J973" s="182" t="s">
        <v>2071</v>
      </c>
      <c r="K973" s="183" t="str">
        <f t="shared" si="28"/>
        <v xml:space="preserve">G-Mantenimientos     - Construcciones Y Edificaciones     </v>
      </c>
      <c r="L973" s="181">
        <v>6201020702</v>
      </c>
      <c r="N973" s="183" t="str">
        <f t="shared" si="29"/>
        <v xml:space="preserve">Construcciones Y Edificaciones          </v>
      </c>
    </row>
    <row r="974" spans="1:14">
      <c r="A974" s="181">
        <v>6201020703</v>
      </c>
      <c r="B974" s="181" t="s">
        <v>2926</v>
      </c>
      <c r="C974" s="182" t="s">
        <v>2068</v>
      </c>
      <c r="D974" s="182" t="s">
        <v>368</v>
      </c>
      <c r="E974" s="182" t="s">
        <v>2298</v>
      </c>
      <c r="F974" s="182" t="s">
        <v>2298</v>
      </c>
      <c r="G974" s="181" t="s">
        <v>404</v>
      </c>
      <c r="H974" s="181" t="s">
        <v>2129</v>
      </c>
      <c r="I974" s="181" t="s">
        <v>2075</v>
      </c>
      <c r="J974" s="182" t="s">
        <v>2071</v>
      </c>
      <c r="K974" s="183" t="str">
        <f t="shared" si="28"/>
        <v xml:space="preserve">G-Mantenimientos     - Maquinaria y Equipo     </v>
      </c>
      <c r="L974" s="181">
        <v>6201020703</v>
      </c>
      <c r="N974" s="183" t="str">
        <f t="shared" si="29"/>
        <v xml:space="preserve">Maquinaria y Equipo          </v>
      </c>
    </row>
    <row r="975" spans="1:14">
      <c r="A975" s="181">
        <v>6201020704</v>
      </c>
      <c r="B975" s="181" t="s">
        <v>2927</v>
      </c>
      <c r="C975" s="182" t="s">
        <v>2068</v>
      </c>
      <c r="D975" s="182" t="s">
        <v>368</v>
      </c>
      <c r="E975" s="182" t="s">
        <v>2298</v>
      </c>
      <c r="F975" s="182" t="s">
        <v>2298</v>
      </c>
      <c r="G975" s="181" t="s">
        <v>404</v>
      </c>
      <c r="H975" s="181" t="s">
        <v>2129</v>
      </c>
      <c r="I975" s="181" t="s">
        <v>2075</v>
      </c>
      <c r="J975" s="182" t="s">
        <v>2071</v>
      </c>
      <c r="K975" s="183" t="str">
        <f t="shared" si="28"/>
        <v xml:space="preserve">G-Mantenimientos     - Muebles y Equipo de Oficina     </v>
      </c>
      <c r="L975" s="181">
        <v>6201020704</v>
      </c>
      <c r="N975" s="183" t="str">
        <f t="shared" si="29"/>
        <v xml:space="preserve">Muebles y Equipo de Oficina          </v>
      </c>
    </row>
    <row r="976" spans="1:14">
      <c r="A976" s="181">
        <v>6201020705</v>
      </c>
      <c r="B976" s="181" t="s">
        <v>2928</v>
      </c>
      <c r="C976" s="182" t="s">
        <v>2068</v>
      </c>
      <c r="D976" s="182" t="s">
        <v>368</v>
      </c>
      <c r="E976" s="182" t="s">
        <v>2298</v>
      </c>
      <c r="F976" s="182" t="s">
        <v>2298</v>
      </c>
      <c r="G976" s="181" t="s">
        <v>404</v>
      </c>
      <c r="H976" s="181" t="s">
        <v>2129</v>
      </c>
      <c r="I976" s="181" t="s">
        <v>2075</v>
      </c>
      <c r="J976" s="182" t="s">
        <v>2071</v>
      </c>
      <c r="K976" s="183" t="str">
        <f t="shared" si="28"/>
        <v xml:space="preserve">G-Mantenimientos     - Equipo de Computo     </v>
      </c>
      <c r="L976" s="181">
        <v>6201020705</v>
      </c>
      <c r="N976" s="183" t="str">
        <f t="shared" si="29"/>
        <v xml:space="preserve">Equipo de Computo          </v>
      </c>
    </row>
    <row r="977" spans="1:14">
      <c r="A977" s="181">
        <v>6201020706</v>
      </c>
      <c r="B977" s="181" t="s">
        <v>2929</v>
      </c>
      <c r="C977" s="182" t="s">
        <v>2068</v>
      </c>
      <c r="D977" s="182" t="s">
        <v>368</v>
      </c>
      <c r="E977" s="182" t="s">
        <v>2298</v>
      </c>
      <c r="F977" s="182" t="s">
        <v>2298</v>
      </c>
      <c r="G977" s="181" t="s">
        <v>404</v>
      </c>
      <c r="H977" s="181" t="s">
        <v>2129</v>
      </c>
      <c r="I977" s="181" t="s">
        <v>2075</v>
      </c>
      <c r="J977" s="182" t="s">
        <v>2071</v>
      </c>
      <c r="K977" s="183" t="str">
        <f t="shared" si="28"/>
        <v xml:space="preserve">G-Mantenimientos     - Telecomunicaciones Y Radio     </v>
      </c>
      <c r="L977" s="181">
        <v>6201020706</v>
      </c>
      <c r="N977" s="183" t="str">
        <f t="shared" si="29"/>
        <v xml:space="preserve">Telecomunicaciones Y Radio          </v>
      </c>
    </row>
    <row r="978" spans="1:14">
      <c r="A978" s="181">
        <v>6201020707</v>
      </c>
      <c r="B978" s="181" t="s">
        <v>2930</v>
      </c>
      <c r="C978" s="182" t="s">
        <v>2068</v>
      </c>
      <c r="D978" s="182" t="s">
        <v>368</v>
      </c>
      <c r="E978" s="182" t="s">
        <v>2298</v>
      </c>
      <c r="F978" s="182" t="s">
        <v>2298</v>
      </c>
      <c r="G978" s="181" t="s">
        <v>404</v>
      </c>
      <c r="H978" s="181" t="s">
        <v>2129</v>
      </c>
      <c r="I978" s="181" t="s">
        <v>2075</v>
      </c>
      <c r="J978" s="182" t="s">
        <v>2071</v>
      </c>
      <c r="K978" s="183" t="str">
        <f t="shared" si="28"/>
        <v xml:space="preserve">G-Mantenimientos     - Equipo Medico y de Laboratorio     </v>
      </c>
      <c r="L978" s="181">
        <v>6201020707</v>
      </c>
      <c r="N978" s="183" t="str">
        <f t="shared" si="29"/>
        <v xml:space="preserve">Equipo Medico y de Laboratorio          </v>
      </c>
    </row>
    <row r="979" spans="1:14">
      <c r="A979" s="181">
        <v>6201020708</v>
      </c>
      <c r="B979" s="181" t="s">
        <v>2931</v>
      </c>
      <c r="C979" s="182" t="s">
        <v>2068</v>
      </c>
      <c r="D979" s="182" t="s">
        <v>368</v>
      </c>
      <c r="E979" s="182" t="s">
        <v>2298</v>
      </c>
      <c r="F979" s="182" t="s">
        <v>2298</v>
      </c>
      <c r="G979" s="181" t="s">
        <v>404</v>
      </c>
      <c r="H979" s="181" t="s">
        <v>2129</v>
      </c>
      <c r="I979" s="181" t="s">
        <v>2075</v>
      </c>
      <c r="J979" s="182" t="s">
        <v>2071</v>
      </c>
      <c r="K979" s="183" t="str">
        <f t="shared" si="28"/>
        <v xml:space="preserve">G-Mantenimientos     - Flota y Equipo de Transporte     </v>
      </c>
      <c r="L979" s="181">
        <v>6201020708</v>
      </c>
      <c r="N979" s="183" t="str">
        <f t="shared" si="29"/>
        <v xml:space="preserve">Flota y Equipo de Transporte          </v>
      </c>
    </row>
    <row r="980" spans="1:14">
      <c r="A980" s="181">
        <v>6201020709</v>
      </c>
      <c r="B980" s="181" t="s">
        <v>2932</v>
      </c>
      <c r="C980" s="182" t="s">
        <v>2068</v>
      </c>
      <c r="D980" s="182" t="s">
        <v>368</v>
      </c>
      <c r="E980" s="182" t="s">
        <v>2298</v>
      </c>
      <c r="F980" s="182" t="s">
        <v>2298</v>
      </c>
      <c r="G980" s="181" t="s">
        <v>404</v>
      </c>
      <c r="H980" s="181" t="s">
        <v>2129</v>
      </c>
      <c r="I980" s="181" t="s">
        <v>2075</v>
      </c>
      <c r="J980" s="182" t="s">
        <v>2071</v>
      </c>
      <c r="K980" s="183" t="str">
        <f t="shared" si="28"/>
        <v xml:space="preserve">G-Mantenimientos     - Acueductos Plantas y Redes     </v>
      </c>
      <c r="L980" s="181">
        <v>6201020709</v>
      </c>
      <c r="N980" s="183" t="str">
        <f t="shared" si="29"/>
        <v xml:space="preserve">Acueductos Plantas y Redes          </v>
      </c>
    </row>
    <row r="981" spans="1:14">
      <c r="A981" s="181">
        <v>6201020710</v>
      </c>
      <c r="B981" s="181" t="s">
        <v>2951</v>
      </c>
      <c r="C981" s="182" t="s">
        <v>2068</v>
      </c>
      <c r="D981" s="182" t="s">
        <v>368</v>
      </c>
      <c r="E981" s="182" t="s">
        <v>2298</v>
      </c>
      <c r="F981" s="182" t="s">
        <v>2298</v>
      </c>
      <c r="G981" s="181" t="s">
        <v>404</v>
      </c>
      <c r="H981" s="181" t="s">
        <v>2129</v>
      </c>
      <c r="I981" s="181" t="s">
        <v>2075</v>
      </c>
      <c r="J981" s="182" t="s">
        <v>2071</v>
      </c>
      <c r="K981" s="183" t="str">
        <f t="shared" si="28"/>
        <v xml:space="preserve">G-Mantenimientos     - Arreglos Ornamentales     </v>
      </c>
      <c r="L981" s="181">
        <v>6201020710</v>
      </c>
      <c r="N981" s="183" t="str">
        <f t="shared" si="29"/>
        <v xml:space="preserve">Arreglos Ornamentales          </v>
      </c>
    </row>
    <row r="982" spans="1:14">
      <c r="A982" s="181">
        <v>6201020711</v>
      </c>
      <c r="B982" s="181" t="s">
        <v>2952</v>
      </c>
      <c r="C982" s="182" t="s">
        <v>2068</v>
      </c>
      <c r="D982" s="182" t="s">
        <v>368</v>
      </c>
      <c r="E982" s="182" t="s">
        <v>2298</v>
      </c>
      <c r="F982" s="182" t="s">
        <v>2298</v>
      </c>
      <c r="G982" s="181" t="s">
        <v>404</v>
      </c>
      <c r="H982" s="181" t="s">
        <v>2129</v>
      </c>
      <c r="I982" s="181" t="s">
        <v>2075</v>
      </c>
      <c r="J982" s="182" t="s">
        <v>2071</v>
      </c>
      <c r="K982" s="183" t="str">
        <f t="shared" si="28"/>
        <v xml:space="preserve">G-Mantenimientos     - Repaciones Locativas     </v>
      </c>
      <c r="L982" s="181">
        <v>6201020711</v>
      </c>
      <c r="N982" s="183" t="str">
        <f t="shared" si="29"/>
        <v xml:space="preserve">Repaciones Locativas          </v>
      </c>
    </row>
    <row r="983" spans="1:14">
      <c r="A983" s="181">
        <v>6201020712</v>
      </c>
      <c r="B983" s="181" t="s">
        <v>2953</v>
      </c>
      <c r="C983" s="182" t="s">
        <v>2068</v>
      </c>
      <c r="D983" s="182" t="s">
        <v>368</v>
      </c>
      <c r="E983" s="182" t="s">
        <v>2298</v>
      </c>
      <c r="F983" s="182" t="s">
        <v>2298</v>
      </c>
      <c r="G983" s="181" t="s">
        <v>404</v>
      </c>
      <c r="H983" s="181" t="s">
        <v>2129</v>
      </c>
      <c r="I983" s="181" t="s">
        <v>2075</v>
      </c>
      <c r="J983" s="182" t="s">
        <v>2071</v>
      </c>
      <c r="K983" s="183" t="str">
        <f t="shared" si="28"/>
        <v xml:space="preserve">G-Mantenimientos     - Otros Mantenimientos y Reparaciones     </v>
      </c>
      <c r="L983" s="181">
        <v>6201020712</v>
      </c>
      <c r="N983" s="183" t="str">
        <f t="shared" si="29"/>
        <v xml:space="preserve">Otros Mantenimientos y Reparaciones          </v>
      </c>
    </row>
    <row r="984" spans="1:14">
      <c r="A984" s="181">
        <v>6201021501</v>
      </c>
      <c r="B984" s="181" t="s">
        <v>2954</v>
      </c>
      <c r="C984" s="182" t="s">
        <v>2068</v>
      </c>
      <c r="D984" s="182" t="s">
        <v>368</v>
      </c>
      <c r="E984" s="182" t="s">
        <v>2298</v>
      </c>
      <c r="F984" s="182" t="s">
        <v>2298</v>
      </c>
      <c r="G984" s="181" t="s">
        <v>404</v>
      </c>
      <c r="H984" s="181" t="s">
        <v>2138</v>
      </c>
      <c r="I984" s="181" t="s">
        <v>2075</v>
      </c>
      <c r="J984" s="182" t="s">
        <v>2071</v>
      </c>
      <c r="K984" s="183" t="str">
        <f t="shared" si="28"/>
        <v xml:space="preserve">G-Materiales y Suministros   - Elemetos de Aseo y Cafeteria     </v>
      </c>
      <c r="L984" s="181">
        <v>6201021501</v>
      </c>
      <c r="N984" s="183" t="str">
        <f t="shared" si="29"/>
        <v xml:space="preserve">Elemetos de Aseo y Cafeteria          </v>
      </c>
    </row>
    <row r="985" spans="1:14">
      <c r="A985" s="181">
        <v>6201021801</v>
      </c>
      <c r="B985" s="181" t="s">
        <v>2955</v>
      </c>
      <c r="C985" s="182" t="s">
        <v>2068</v>
      </c>
      <c r="D985" s="182" t="s">
        <v>368</v>
      </c>
      <c r="E985" s="182" t="s">
        <v>2298</v>
      </c>
      <c r="F985" s="182" t="s">
        <v>2298</v>
      </c>
      <c r="G985" s="181" t="s">
        <v>404</v>
      </c>
      <c r="H985" s="181" t="s">
        <v>2138</v>
      </c>
      <c r="I985" s="181" t="s">
        <v>2075</v>
      </c>
      <c r="J985" s="182" t="s">
        <v>2071</v>
      </c>
      <c r="K985" s="183" t="str">
        <f t="shared" si="28"/>
        <v xml:space="preserve">G-Materiales y Suministros   - Armamento De Vigilancia     </v>
      </c>
      <c r="L985" s="181">
        <v>6201021801</v>
      </c>
      <c r="N985" s="183" t="str">
        <f t="shared" si="29"/>
        <v xml:space="preserve">Armamento De Vigilancia          </v>
      </c>
    </row>
    <row r="986" spans="1:14">
      <c r="A986" s="181">
        <v>6201021802</v>
      </c>
      <c r="B986" s="181" t="s">
        <v>2956</v>
      </c>
      <c r="C986" s="182" t="s">
        <v>2068</v>
      </c>
      <c r="D986" s="182" t="s">
        <v>368</v>
      </c>
      <c r="E986" s="182" t="s">
        <v>2298</v>
      </c>
      <c r="F986" s="182" t="s">
        <v>2298</v>
      </c>
      <c r="G986" s="181" t="s">
        <v>404</v>
      </c>
      <c r="H986" s="181" t="s">
        <v>2138</v>
      </c>
      <c r="I986" s="181" t="s">
        <v>2075</v>
      </c>
      <c r="J986" s="182" t="s">
        <v>2071</v>
      </c>
      <c r="K986" s="183" t="str">
        <f t="shared" si="28"/>
        <v xml:space="preserve">G-Materiales y Suministros   - Elementos de Computador Y Telecomunicaion     </v>
      </c>
      <c r="L986" s="181">
        <v>6201021802</v>
      </c>
      <c r="N986" s="183" t="str">
        <f t="shared" si="29"/>
        <v xml:space="preserve">Elementos de Computador Y Telecomunicaion          </v>
      </c>
    </row>
    <row r="987" spans="1:14">
      <c r="A987" s="181">
        <v>6201021803</v>
      </c>
      <c r="B987" s="181" t="s">
        <v>2957</v>
      </c>
      <c r="C987" s="182" t="s">
        <v>2068</v>
      </c>
      <c r="D987" s="182" t="s">
        <v>368</v>
      </c>
      <c r="E987" s="182" t="s">
        <v>2298</v>
      </c>
      <c r="F987" s="182" t="s">
        <v>2298</v>
      </c>
      <c r="G987" s="181" t="s">
        <v>404</v>
      </c>
      <c r="H987" s="181" t="s">
        <v>2138</v>
      </c>
      <c r="I987" s="181" t="s">
        <v>2075</v>
      </c>
      <c r="J987" s="182" t="s">
        <v>2071</v>
      </c>
      <c r="K987" s="183" t="str">
        <f t="shared" si="28"/>
        <v xml:space="preserve">G-Materiales y Suministros   - Elementos de Fotografia Y Audiovisuales     </v>
      </c>
      <c r="L987" s="181">
        <v>6201021803</v>
      </c>
      <c r="N987" s="183" t="str">
        <f t="shared" si="29"/>
        <v xml:space="preserve">Elementos de Fotografia Y Audiovisuales          </v>
      </c>
    </row>
    <row r="988" spans="1:14">
      <c r="A988" s="181">
        <v>6201021804</v>
      </c>
      <c r="B988" s="181" t="s">
        <v>2958</v>
      </c>
      <c r="C988" s="182" t="s">
        <v>2068</v>
      </c>
      <c r="D988" s="182" t="s">
        <v>368</v>
      </c>
      <c r="E988" s="182" t="s">
        <v>2298</v>
      </c>
      <c r="F988" s="182" t="s">
        <v>2298</v>
      </c>
      <c r="G988" s="181" t="s">
        <v>404</v>
      </c>
      <c r="H988" s="181" t="s">
        <v>2138</v>
      </c>
      <c r="I988" s="181" t="s">
        <v>2075</v>
      </c>
      <c r="J988" s="182" t="s">
        <v>2071</v>
      </c>
      <c r="K988" s="183" t="str">
        <f t="shared" si="28"/>
        <v xml:space="preserve">G-Materiales y Suministros   - Elementos de Imprenta     </v>
      </c>
      <c r="L988" s="181">
        <v>6201021804</v>
      </c>
      <c r="N988" s="183" t="str">
        <f t="shared" si="29"/>
        <v xml:space="preserve">Elementos de Imprenta          </v>
      </c>
    </row>
    <row r="989" spans="1:14">
      <c r="A989" s="181">
        <v>6201021805</v>
      </c>
      <c r="B989" s="181" t="s">
        <v>2959</v>
      </c>
      <c r="C989" s="182" t="s">
        <v>2068</v>
      </c>
      <c r="D989" s="182" t="s">
        <v>368</v>
      </c>
      <c r="E989" s="182" t="s">
        <v>2298</v>
      </c>
      <c r="F989" s="182" t="s">
        <v>2298</v>
      </c>
      <c r="G989" s="181" t="s">
        <v>404</v>
      </c>
      <c r="H989" s="181" t="s">
        <v>2138</v>
      </c>
      <c r="I989" s="181" t="s">
        <v>2075</v>
      </c>
      <c r="J989" s="182" t="s">
        <v>2071</v>
      </c>
      <c r="K989" s="183" t="str">
        <f t="shared" si="28"/>
        <v xml:space="preserve">G-Materiales y Suministros   - Elementos Electricos Y Electronicos     </v>
      </c>
      <c r="L989" s="181">
        <v>6201021805</v>
      </c>
      <c r="N989" s="183" t="str">
        <f t="shared" si="29"/>
        <v xml:space="preserve">Elementos Electricos Y Electronicos          </v>
      </c>
    </row>
    <row r="990" spans="1:14">
      <c r="A990" s="181">
        <v>6201021806</v>
      </c>
      <c r="B990" s="181" t="s">
        <v>2960</v>
      </c>
      <c r="C990" s="182" t="s">
        <v>2068</v>
      </c>
      <c r="D990" s="182" t="s">
        <v>368</v>
      </c>
      <c r="E990" s="182" t="s">
        <v>2298</v>
      </c>
      <c r="F990" s="182" t="s">
        <v>2298</v>
      </c>
      <c r="G990" s="181" t="s">
        <v>404</v>
      </c>
      <c r="H990" s="181" t="s">
        <v>2138</v>
      </c>
      <c r="I990" s="181" t="s">
        <v>2075</v>
      </c>
      <c r="J990" s="182" t="s">
        <v>2071</v>
      </c>
      <c r="K990" s="183" t="str">
        <f t="shared" si="28"/>
        <v xml:space="preserve">G-Materiales y Suministros   - Herramientas     </v>
      </c>
      <c r="L990" s="181">
        <v>6201021806</v>
      </c>
      <c r="N990" s="183" t="str">
        <f t="shared" si="29"/>
        <v xml:space="preserve">Herramientas          </v>
      </c>
    </row>
    <row r="991" spans="1:14">
      <c r="A991" s="181">
        <v>6201021807</v>
      </c>
      <c r="B991" s="181" t="s">
        <v>2961</v>
      </c>
      <c r="C991" s="182" t="s">
        <v>2068</v>
      </c>
      <c r="D991" s="182" t="s">
        <v>368</v>
      </c>
      <c r="E991" s="182" t="s">
        <v>2298</v>
      </c>
      <c r="F991" s="182" t="s">
        <v>2298</v>
      </c>
      <c r="G991" s="181" t="s">
        <v>404</v>
      </c>
      <c r="H991" s="181" t="s">
        <v>2138</v>
      </c>
      <c r="I991" s="181" t="s">
        <v>2075</v>
      </c>
      <c r="J991" s="182" t="s">
        <v>2071</v>
      </c>
      <c r="K991" s="183" t="str">
        <f t="shared" si="28"/>
        <v xml:space="preserve">G-Materiales y Suministros   - Repuestos en General     </v>
      </c>
      <c r="L991" s="181">
        <v>6201021807</v>
      </c>
      <c r="N991" s="183" t="str">
        <f t="shared" si="29"/>
        <v xml:space="preserve">Repuestos en General          </v>
      </c>
    </row>
    <row r="992" spans="1:14">
      <c r="A992" s="181">
        <v>6201021808</v>
      </c>
      <c r="B992" s="181" t="s">
        <v>2962</v>
      </c>
      <c r="C992" s="182" t="s">
        <v>2068</v>
      </c>
      <c r="D992" s="182" t="s">
        <v>368</v>
      </c>
      <c r="E992" s="182" t="s">
        <v>2298</v>
      </c>
      <c r="F992" s="182" t="s">
        <v>2298</v>
      </c>
      <c r="G992" s="181" t="s">
        <v>404</v>
      </c>
      <c r="H992" s="181" t="s">
        <v>2138</v>
      </c>
      <c r="I992" s="181" t="s">
        <v>2075</v>
      </c>
      <c r="J992" s="182" t="s">
        <v>2071</v>
      </c>
      <c r="K992" s="183" t="str">
        <f t="shared" si="28"/>
        <v xml:space="preserve">G-Materiales y Suministros   - Elementos de Ferreteria     </v>
      </c>
      <c r="L992" s="181">
        <v>6201021808</v>
      </c>
      <c r="N992" s="183" t="str">
        <f t="shared" si="29"/>
        <v xml:space="preserve">Elementos de Ferreteria          </v>
      </c>
    </row>
    <row r="993" spans="1:14">
      <c r="A993" s="181">
        <v>6201021809</v>
      </c>
      <c r="B993" s="181" t="s">
        <v>2963</v>
      </c>
      <c r="C993" s="182" t="s">
        <v>2068</v>
      </c>
      <c r="D993" s="182" t="s">
        <v>368</v>
      </c>
      <c r="E993" s="182" t="s">
        <v>2298</v>
      </c>
      <c r="F993" s="182" t="s">
        <v>2298</v>
      </c>
      <c r="G993" s="181" t="s">
        <v>404</v>
      </c>
      <c r="H993" s="181" t="s">
        <v>2138</v>
      </c>
      <c r="I993" s="181" t="s">
        <v>2075</v>
      </c>
      <c r="J993" s="182" t="s">
        <v>2071</v>
      </c>
      <c r="K993" s="183" t="str">
        <f t="shared" si="28"/>
        <v xml:space="preserve">G-Materiales y Suministros   - Elementos de Lenceria Y Roperia     </v>
      </c>
      <c r="L993" s="181">
        <v>6201021809</v>
      </c>
      <c r="N993" s="183" t="str">
        <f t="shared" si="29"/>
        <v xml:space="preserve">Elementos de Lenceria Y Roperia          </v>
      </c>
    </row>
    <row r="994" spans="1:14">
      <c r="A994" s="181">
        <v>6201021810</v>
      </c>
      <c r="B994" s="181" t="s">
        <v>2964</v>
      </c>
      <c r="C994" s="182" t="s">
        <v>2068</v>
      </c>
      <c r="D994" s="182" t="s">
        <v>368</v>
      </c>
      <c r="E994" s="182" t="s">
        <v>2298</v>
      </c>
      <c r="F994" s="182" t="s">
        <v>2298</v>
      </c>
      <c r="G994" s="181" t="s">
        <v>404</v>
      </c>
      <c r="H994" s="181" t="s">
        <v>2138</v>
      </c>
      <c r="I994" s="181" t="s">
        <v>2075</v>
      </c>
      <c r="J994" s="182" t="s">
        <v>2071</v>
      </c>
      <c r="K994" s="183" t="str">
        <f t="shared" si="28"/>
        <v xml:space="preserve">G-Materiales y Suministros   - Banderas Y Escudos     </v>
      </c>
      <c r="L994" s="181">
        <v>6201021810</v>
      </c>
      <c r="N994" s="183" t="str">
        <f t="shared" si="29"/>
        <v xml:space="preserve">Banderas Y Escudos          </v>
      </c>
    </row>
    <row r="995" spans="1:14">
      <c r="A995" s="181">
        <v>6201021814</v>
      </c>
      <c r="B995" s="181" t="s">
        <v>2965</v>
      </c>
      <c r="C995" s="182" t="s">
        <v>2068</v>
      </c>
      <c r="D995" s="182" t="s">
        <v>368</v>
      </c>
      <c r="E995" s="182" t="s">
        <v>2298</v>
      </c>
      <c r="F995" s="182" t="s">
        <v>2298</v>
      </c>
      <c r="G995" s="181" t="s">
        <v>404</v>
      </c>
      <c r="H995" s="181" t="s">
        <v>2138</v>
      </c>
      <c r="I995" s="181" t="s">
        <v>2075</v>
      </c>
      <c r="J995" s="182" t="s">
        <v>2071</v>
      </c>
      <c r="K995" s="183" t="str">
        <f t="shared" si="28"/>
        <v xml:space="preserve">G-Materiales y Suministros   - Emvases y Empaques     </v>
      </c>
      <c r="L995" s="181">
        <v>6201021814</v>
      </c>
      <c r="N995" s="183" t="str">
        <f t="shared" si="29"/>
        <v xml:space="preserve">Emvases y Empaques          </v>
      </c>
    </row>
    <row r="996" spans="1:14">
      <c r="A996" s="181">
        <v>6201022001</v>
      </c>
      <c r="B996" s="181" t="s">
        <v>2966</v>
      </c>
      <c r="C996" s="182" t="s">
        <v>2068</v>
      </c>
      <c r="D996" s="182" t="s">
        <v>368</v>
      </c>
      <c r="E996" s="182" t="s">
        <v>2298</v>
      </c>
      <c r="F996" s="182" t="s">
        <v>2298</v>
      </c>
      <c r="G996" s="181" t="s">
        <v>404</v>
      </c>
      <c r="H996" s="181" t="s">
        <v>2138</v>
      </c>
      <c r="I996" s="181" t="s">
        <v>2075</v>
      </c>
      <c r="J996" s="182" t="s">
        <v>2071</v>
      </c>
      <c r="K996" s="183" t="str">
        <f t="shared" si="28"/>
        <v xml:space="preserve">G-Materiales y Suministros   - Utiles Papeleria y Fotocopias     </v>
      </c>
      <c r="L996" s="181">
        <v>6201022001</v>
      </c>
      <c r="N996" s="183" t="str">
        <f t="shared" si="29"/>
        <v xml:space="preserve">Utiles Papeleria y Fotocopias          </v>
      </c>
    </row>
    <row r="997" spans="1:14">
      <c r="A997" s="181">
        <v>6201022002</v>
      </c>
      <c r="B997" s="181" t="s">
        <v>2967</v>
      </c>
      <c r="C997" s="182" t="s">
        <v>2068</v>
      </c>
      <c r="D997" s="182" t="s">
        <v>368</v>
      </c>
      <c r="E997" s="182" t="s">
        <v>2298</v>
      </c>
      <c r="F997" s="182" t="s">
        <v>2298</v>
      </c>
      <c r="G997" s="181" t="s">
        <v>404</v>
      </c>
      <c r="H997" s="181" t="s">
        <v>2138</v>
      </c>
      <c r="I997" s="181" t="s">
        <v>2075</v>
      </c>
      <c r="J997" s="182" t="s">
        <v>2071</v>
      </c>
      <c r="K997" s="183" t="str">
        <f t="shared" si="28"/>
        <v xml:space="preserve">G-Materiales y Suministros   - Diplomas     </v>
      </c>
      <c r="L997" s="181">
        <v>6201022002</v>
      </c>
      <c r="N997" s="183" t="str">
        <f t="shared" si="29"/>
        <v xml:space="preserve">Diplomas          </v>
      </c>
    </row>
    <row r="998" spans="1:14">
      <c r="A998" s="181">
        <v>6201021001</v>
      </c>
      <c r="B998" s="181" t="s">
        <v>2968</v>
      </c>
      <c r="C998" s="182" t="s">
        <v>2068</v>
      </c>
      <c r="D998" s="182" t="s">
        <v>368</v>
      </c>
      <c r="E998" s="182" t="s">
        <v>2298</v>
      </c>
      <c r="F998" s="182" t="s">
        <v>2298</v>
      </c>
      <c r="G998" s="181" t="s">
        <v>404</v>
      </c>
      <c r="H998" s="181" t="s">
        <v>2155</v>
      </c>
      <c r="I998" s="181" t="s">
        <v>2075</v>
      </c>
      <c r="J998" s="182" t="s">
        <v>2071</v>
      </c>
      <c r="K998" s="183" t="str">
        <f t="shared" si="28"/>
        <v xml:space="preserve">G-Otros Gastos    - Correo Porte y Telegramas     </v>
      </c>
      <c r="L998" s="181">
        <v>6201021001</v>
      </c>
      <c r="N998" s="183" t="str">
        <f t="shared" si="29"/>
        <v xml:space="preserve">Correo Porte y Telegramas          </v>
      </c>
    </row>
    <row r="999" spans="1:14">
      <c r="A999" s="181">
        <v>6201021002</v>
      </c>
      <c r="B999" s="181" t="s">
        <v>2969</v>
      </c>
      <c r="C999" s="182" t="s">
        <v>2068</v>
      </c>
      <c r="D999" s="182" t="s">
        <v>368</v>
      </c>
      <c r="E999" s="182" t="s">
        <v>2298</v>
      </c>
      <c r="F999" s="182" t="s">
        <v>2298</v>
      </c>
      <c r="G999" s="181" t="s">
        <v>404</v>
      </c>
      <c r="H999" s="181" t="s">
        <v>2155</v>
      </c>
      <c r="I999" s="181" t="s">
        <v>2075</v>
      </c>
      <c r="J999" s="182" t="s">
        <v>2071</v>
      </c>
      <c r="K999" s="183" t="str">
        <f t="shared" si="28"/>
        <v xml:space="preserve">G-Otros Gastos    - Combustibles y lubricantes     </v>
      </c>
      <c r="L999" s="181">
        <v>6201021002</v>
      </c>
      <c r="N999" s="183" t="str">
        <f t="shared" si="29"/>
        <v xml:space="preserve">Combustibles y lubricantes          </v>
      </c>
    </row>
    <row r="1000" spans="1:14">
      <c r="A1000" s="181">
        <v>6201021003</v>
      </c>
      <c r="B1000" s="181" t="s">
        <v>2970</v>
      </c>
      <c r="C1000" s="182" t="s">
        <v>2068</v>
      </c>
      <c r="D1000" s="182" t="s">
        <v>368</v>
      </c>
      <c r="E1000" s="182" t="s">
        <v>2298</v>
      </c>
      <c r="F1000" s="182" t="s">
        <v>2298</v>
      </c>
      <c r="G1000" s="181" t="s">
        <v>404</v>
      </c>
      <c r="H1000" s="181" t="s">
        <v>2155</v>
      </c>
      <c r="I1000" s="181" t="s">
        <v>2075</v>
      </c>
      <c r="J1000" s="182" t="s">
        <v>2071</v>
      </c>
      <c r="K1000" s="183" t="str">
        <f t="shared" si="28"/>
        <v xml:space="preserve">G-Otros Gastos    - Taxis y Buses     </v>
      </c>
      <c r="L1000" s="181">
        <v>6201021003</v>
      </c>
      <c r="N1000" s="183" t="str">
        <f t="shared" si="29"/>
        <v xml:space="preserve">Taxis y Buses          </v>
      </c>
    </row>
    <row r="1001" spans="1:14">
      <c r="A1001" s="181">
        <v>6201021004</v>
      </c>
      <c r="B1001" s="181" t="s">
        <v>2971</v>
      </c>
      <c r="C1001" s="182" t="s">
        <v>2068</v>
      </c>
      <c r="D1001" s="182" t="s">
        <v>368</v>
      </c>
      <c r="E1001" s="182" t="s">
        <v>2298</v>
      </c>
      <c r="F1001" s="182" t="s">
        <v>2298</v>
      </c>
      <c r="G1001" s="181" t="s">
        <v>404</v>
      </c>
      <c r="H1001" s="181" t="s">
        <v>2155</v>
      </c>
      <c r="I1001" s="181" t="s">
        <v>2075</v>
      </c>
      <c r="J1001" s="182" t="s">
        <v>2071</v>
      </c>
      <c r="K1001" s="183" t="str">
        <f t="shared" si="28"/>
        <v xml:space="preserve">G-Otros Gastos    - Parqueaderos     </v>
      </c>
      <c r="L1001" s="181">
        <v>6201021004</v>
      </c>
      <c r="N1001" s="183" t="str">
        <f t="shared" si="29"/>
        <v xml:space="preserve">Parqueaderos          </v>
      </c>
    </row>
    <row r="1002" spans="1:14">
      <c r="A1002" s="181">
        <v>6201021005</v>
      </c>
      <c r="B1002" s="181" t="s">
        <v>2972</v>
      </c>
      <c r="C1002" s="182" t="s">
        <v>2068</v>
      </c>
      <c r="D1002" s="182" t="s">
        <v>368</v>
      </c>
      <c r="E1002" s="182" t="s">
        <v>2298</v>
      </c>
      <c r="F1002" s="182" t="s">
        <v>2298</v>
      </c>
      <c r="G1002" s="181" t="s">
        <v>404</v>
      </c>
      <c r="H1002" s="181" t="s">
        <v>2155</v>
      </c>
      <c r="I1002" s="181" t="s">
        <v>2075</v>
      </c>
      <c r="J1002" s="182" t="s">
        <v>2071</v>
      </c>
      <c r="K1002" s="183" t="str">
        <f t="shared" si="28"/>
        <v xml:space="preserve">G-Otros Gastos    - Gastos Funebres     </v>
      </c>
      <c r="L1002" s="181">
        <v>6201021005</v>
      </c>
      <c r="N1002" s="183" t="str">
        <f t="shared" si="29"/>
        <v xml:space="preserve">Gastos Funebres          </v>
      </c>
    </row>
    <row r="1003" spans="1:14">
      <c r="A1003" s="181">
        <v>6201021007</v>
      </c>
      <c r="B1003" s="181" t="s">
        <v>2973</v>
      </c>
      <c r="C1003" s="182" t="s">
        <v>2068</v>
      </c>
      <c r="D1003" s="182" t="s">
        <v>368</v>
      </c>
      <c r="E1003" s="182" t="s">
        <v>2298</v>
      </c>
      <c r="F1003" s="182" t="s">
        <v>2298</v>
      </c>
      <c r="G1003" s="181" t="s">
        <v>404</v>
      </c>
      <c r="H1003" s="181" t="s">
        <v>2155</v>
      </c>
      <c r="I1003" s="181" t="s">
        <v>2075</v>
      </c>
      <c r="J1003" s="182" t="s">
        <v>2071</v>
      </c>
      <c r="K1003" s="183" t="str">
        <f t="shared" si="28"/>
        <v xml:space="preserve">G-Otros Gastos    - Fondo de Sostenibilidad Icetex     </v>
      </c>
      <c r="L1003" s="181">
        <v>6201021007</v>
      </c>
      <c r="N1003" s="183" t="str">
        <f t="shared" si="29"/>
        <v xml:space="preserve">Fondo de Sostenibilidad Icetex          </v>
      </c>
    </row>
    <row r="1004" spans="1:14">
      <c r="A1004" s="181">
        <v>6201021008</v>
      </c>
      <c r="B1004" s="181" t="s">
        <v>2974</v>
      </c>
      <c r="C1004" s="182" t="s">
        <v>2068</v>
      </c>
      <c r="D1004" s="182" t="s">
        <v>368</v>
      </c>
      <c r="E1004" s="182" t="s">
        <v>2298</v>
      </c>
      <c r="F1004" s="182" t="s">
        <v>2298</v>
      </c>
      <c r="G1004" s="181" t="s">
        <v>404</v>
      </c>
      <c r="H1004" s="181" t="s">
        <v>2155</v>
      </c>
      <c r="I1004" s="181" t="s">
        <v>2075</v>
      </c>
      <c r="J1004" s="182" t="s">
        <v>2071</v>
      </c>
      <c r="K1004" s="183" t="str">
        <f t="shared" si="28"/>
        <v xml:space="preserve">G-Otros Gastos    - Obsequios Premios y Distinciones     </v>
      </c>
      <c r="L1004" s="181">
        <v>6201021008</v>
      </c>
      <c r="N1004" s="183" t="str">
        <f t="shared" si="29"/>
        <v xml:space="preserve">Obsequios Premios y Distinciones          </v>
      </c>
    </row>
    <row r="1005" spans="1:14">
      <c r="A1005" s="181">
        <v>6201021204</v>
      </c>
      <c r="B1005" s="181" t="s">
        <v>2975</v>
      </c>
      <c r="C1005" s="182" t="s">
        <v>2068</v>
      </c>
      <c r="D1005" s="182" t="s">
        <v>368</v>
      </c>
      <c r="E1005" s="182" t="s">
        <v>2298</v>
      </c>
      <c r="F1005" s="182" t="s">
        <v>2298</v>
      </c>
      <c r="G1005" s="181" t="s">
        <v>404</v>
      </c>
      <c r="H1005" s="181" t="s">
        <v>2155</v>
      </c>
      <c r="I1005" s="181" t="s">
        <v>2075</v>
      </c>
      <c r="J1005" s="182" t="s">
        <v>2071</v>
      </c>
      <c r="K1005" s="183" t="str">
        <f t="shared" si="28"/>
        <v xml:space="preserve">G-Otros Gastos    - Gastos Ceremoniales de Grado     </v>
      </c>
      <c r="L1005" s="181">
        <v>6201021204</v>
      </c>
      <c r="N1005" s="183" t="str">
        <f t="shared" si="29"/>
        <v xml:space="preserve">Gastos Ceremoniales de Grado          </v>
      </c>
    </row>
    <row r="1006" spans="1:14">
      <c r="A1006" s="181">
        <v>6201021401</v>
      </c>
      <c r="B1006" s="181" t="s">
        <v>2976</v>
      </c>
      <c r="C1006" s="182" t="s">
        <v>2068</v>
      </c>
      <c r="D1006" s="182" t="s">
        <v>368</v>
      </c>
      <c r="E1006" s="182" t="s">
        <v>2298</v>
      </c>
      <c r="F1006" s="182" t="s">
        <v>2298</v>
      </c>
      <c r="G1006" s="181" t="s">
        <v>404</v>
      </c>
      <c r="H1006" s="181" t="s">
        <v>2155</v>
      </c>
      <c r="I1006" s="181" t="s">
        <v>2075</v>
      </c>
      <c r="J1006" s="182" t="s">
        <v>2071</v>
      </c>
      <c r="K1006" s="183" t="str">
        <f t="shared" ref="K1006:K1069" si="30">CONCATENATE(J1006,H1006," - ", B1006)</f>
        <v xml:space="preserve">G-Otros Gastos    - Casino Y Restaurante     </v>
      </c>
      <c r="L1006" s="181">
        <v>6201021401</v>
      </c>
      <c r="N1006" s="183" t="str">
        <f t="shared" si="29"/>
        <v xml:space="preserve">Casino Y Restaurante          </v>
      </c>
    </row>
    <row r="1007" spans="1:14">
      <c r="A1007" s="181">
        <v>6201022201</v>
      </c>
      <c r="B1007" s="181" t="s">
        <v>2977</v>
      </c>
      <c r="C1007" s="182" t="s">
        <v>2068</v>
      </c>
      <c r="D1007" s="182" t="s">
        <v>368</v>
      </c>
      <c r="E1007" s="182" t="s">
        <v>2298</v>
      </c>
      <c r="F1007" s="182" t="s">
        <v>2298</v>
      </c>
      <c r="G1007" s="181" t="s">
        <v>404</v>
      </c>
      <c r="H1007" s="181" t="s">
        <v>2155</v>
      </c>
      <c r="I1007" s="181" t="s">
        <v>2075</v>
      </c>
      <c r="J1007" s="182" t="s">
        <v>2071</v>
      </c>
      <c r="K1007" s="183" t="str">
        <f t="shared" si="30"/>
        <v xml:space="preserve">G-Otros Gastos    - Gastos Convenios     </v>
      </c>
      <c r="L1007" s="181">
        <v>6201022201</v>
      </c>
      <c r="N1007" s="183" t="str">
        <f t="shared" ref="N1007:N1070" si="31">+_xlfn.CONCAT(B1007," "," "," "," "," ")</f>
        <v xml:space="preserve">Gastos Convenios          </v>
      </c>
    </row>
    <row r="1008" spans="1:14">
      <c r="A1008" s="181">
        <v>6201022301</v>
      </c>
      <c r="B1008" s="181" t="s">
        <v>2978</v>
      </c>
      <c r="C1008" s="182" t="s">
        <v>2068</v>
      </c>
      <c r="D1008" s="182" t="s">
        <v>368</v>
      </c>
      <c r="E1008" s="182" t="s">
        <v>2298</v>
      </c>
      <c r="F1008" s="182" t="s">
        <v>2298</v>
      </c>
      <c r="G1008" s="181" t="s">
        <v>404</v>
      </c>
      <c r="H1008" s="181" t="s">
        <v>2155</v>
      </c>
      <c r="I1008" s="181" t="s">
        <v>2075</v>
      </c>
      <c r="J1008" s="182" t="s">
        <v>2071</v>
      </c>
      <c r="K1008" s="183" t="str">
        <f t="shared" si="30"/>
        <v xml:space="preserve">G-Otros Gastos    - Becas Sala General     </v>
      </c>
      <c r="L1008" s="181">
        <v>6201022301</v>
      </c>
      <c r="N1008" s="183" t="str">
        <f t="shared" si="31"/>
        <v xml:space="preserve">Becas Sala General          </v>
      </c>
    </row>
    <row r="1009" spans="1:14">
      <c r="A1009" s="181">
        <v>6201022302</v>
      </c>
      <c r="B1009" s="181" t="s">
        <v>2979</v>
      </c>
      <c r="C1009" s="182" t="s">
        <v>2068</v>
      </c>
      <c r="D1009" s="182" t="s">
        <v>368</v>
      </c>
      <c r="E1009" s="182" t="s">
        <v>2298</v>
      </c>
      <c r="F1009" s="182" t="s">
        <v>2298</v>
      </c>
      <c r="G1009" s="181" t="s">
        <v>404</v>
      </c>
      <c r="H1009" s="181" t="s">
        <v>2155</v>
      </c>
      <c r="I1009" s="181" t="s">
        <v>2075</v>
      </c>
      <c r="J1009" s="182" t="s">
        <v>2071</v>
      </c>
      <c r="K1009" s="183" t="str">
        <f t="shared" si="30"/>
        <v xml:space="preserve">G-Otros Gastos    - Becas Consiliatura     </v>
      </c>
      <c r="L1009" s="181">
        <v>6201022302</v>
      </c>
      <c r="N1009" s="183" t="str">
        <f t="shared" si="31"/>
        <v xml:space="preserve">Becas Consiliatura          </v>
      </c>
    </row>
    <row r="1010" spans="1:14">
      <c r="A1010" s="181">
        <v>6201020303</v>
      </c>
      <c r="B1010" s="181" t="s">
        <v>2980</v>
      </c>
      <c r="C1010" s="182" t="s">
        <v>2068</v>
      </c>
      <c r="D1010" s="182" t="s">
        <v>368</v>
      </c>
      <c r="E1010" s="182" t="s">
        <v>2298</v>
      </c>
      <c r="F1010" s="182" t="s">
        <v>2298</v>
      </c>
      <c r="G1010" s="181" t="s">
        <v>404</v>
      </c>
      <c r="H1010" s="181" t="s">
        <v>2182</v>
      </c>
      <c r="I1010" s="181" t="s">
        <v>2075</v>
      </c>
      <c r="J1010" s="182" t="s">
        <v>2071</v>
      </c>
      <c r="K1010" s="183" t="str">
        <f t="shared" si="30"/>
        <v xml:space="preserve">G-Publicidad     - Publicidad Y Propaganda     </v>
      </c>
      <c r="L1010" s="181">
        <v>6201020303</v>
      </c>
      <c r="N1010" s="183" t="str">
        <f t="shared" si="31"/>
        <v xml:space="preserve">Publicidad Y Propaganda          </v>
      </c>
    </row>
    <row r="1011" spans="1:14">
      <c r="A1011" s="181">
        <v>6201021301</v>
      </c>
      <c r="B1011" s="181" t="s">
        <v>2981</v>
      </c>
      <c r="C1011" s="182" t="s">
        <v>2068</v>
      </c>
      <c r="D1011" s="182" t="s">
        <v>368</v>
      </c>
      <c r="E1011" s="182" t="s">
        <v>2298</v>
      </c>
      <c r="F1011" s="182" t="s">
        <v>2298</v>
      </c>
      <c r="G1011" s="181" t="s">
        <v>404</v>
      </c>
      <c r="H1011" s="181" t="s">
        <v>2184</v>
      </c>
      <c r="I1011" s="181" t="s">
        <v>2075</v>
      </c>
      <c r="J1011" s="182" t="s">
        <v>2071</v>
      </c>
      <c r="K1011" s="183" t="str">
        <f t="shared" si="30"/>
        <v xml:space="preserve">G-Seguridad Industrial    - Seguridad Induatrial y Señalizaciones     </v>
      </c>
      <c r="L1011" s="181">
        <v>6201021301</v>
      </c>
      <c r="N1011" s="183" t="str">
        <f t="shared" si="31"/>
        <v xml:space="preserve">Seguridad Induatrial y Señalizaciones          </v>
      </c>
    </row>
    <row r="1012" spans="1:14">
      <c r="A1012" s="181">
        <v>6201020801</v>
      </c>
      <c r="B1012" s="181" t="s">
        <v>2982</v>
      </c>
      <c r="C1012" s="182" t="s">
        <v>2068</v>
      </c>
      <c r="D1012" s="182" t="s">
        <v>368</v>
      </c>
      <c r="E1012" s="182" t="s">
        <v>2298</v>
      </c>
      <c r="F1012" s="182" t="s">
        <v>2298</v>
      </c>
      <c r="G1012" s="181" t="s">
        <v>404</v>
      </c>
      <c r="H1012" s="181" t="s">
        <v>2186</v>
      </c>
      <c r="I1012" s="181" t="s">
        <v>2075</v>
      </c>
      <c r="J1012" s="182" t="s">
        <v>2071</v>
      </c>
      <c r="K1012" s="183" t="str">
        <f t="shared" si="30"/>
        <v xml:space="preserve">G-Seguros     - Manejo     </v>
      </c>
      <c r="L1012" s="181">
        <v>6201020801</v>
      </c>
      <c r="N1012" s="183" t="str">
        <f t="shared" si="31"/>
        <v xml:space="preserve">Manejo          </v>
      </c>
    </row>
    <row r="1013" spans="1:14">
      <c r="A1013" s="181">
        <v>6201020802</v>
      </c>
      <c r="B1013" s="181" t="s">
        <v>2983</v>
      </c>
      <c r="C1013" s="182" t="s">
        <v>2068</v>
      </c>
      <c r="D1013" s="182" t="s">
        <v>368</v>
      </c>
      <c r="E1013" s="182" t="s">
        <v>2298</v>
      </c>
      <c r="F1013" s="182" t="s">
        <v>2298</v>
      </c>
      <c r="G1013" s="181" t="s">
        <v>404</v>
      </c>
      <c r="H1013" s="181" t="s">
        <v>2186</v>
      </c>
      <c r="I1013" s="181" t="s">
        <v>2075</v>
      </c>
      <c r="J1013" s="182" t="s">
        <v>2071</v>
      </c>
      <c r="K1013" s="183" t="str">
        <f t="shared" si="30"/>
        <v xml:space="preserve">G-Seguros     - Cumplimiento     </v>
      </c>
      <c r="L1013" s="181">
        <v>6201020802</v>
      </c>
      <c r="N1013" s="183" t="str">
        <f t="shared" si="31"/>
        <v xml:space="preserve">Cumplimiento          </v>
      </c>
    </row>
    <row r="1014" spans="1:14">
      <c r="A1014" s="181">
        <v>6201020803</v>
      </c>
      <c r="B1014" s="181" t="s">
        <v>2984</v>
      </c>
      <c r="C1014" s="182" t="s">
        <v>2068</v>
      </c>
      <c r="D1014" s="182" t="s">
        <v>368</v>
      </c>
      <c r="E1014" s="182" t="s">
        <v>2298</v>
      </c>
      <c r="F1014" s="182" t="s">
        <v>2298</v>
      </c>
      <c r="G1014" s="181" t="s">
        <v>404</v>
      </c>
      <c r="H1014" s="181" t="s">
        <v>2186</v>
      </c>
      <c r="I1014" s="181" t="s">
        <v>2075</v>
      </c>
      <c r="J1014" s="182" t="s">
        <v>2071</v>
      </c>
      <c r="K1014" s="183" t="str">
        <f t="shared" si="30"/>
        <v xml:space="preserve">G-Seguros     - Corriente Debil     </v>
      </c>
      <c r="L1014" s="181">
        <v>6201020803</v>
      </c>
      <c r="N1014" s="183" t="str">
        <f t="shared" si="31"/>
        <v xml:space="preserve">Corriente Debil          </v>
      </c>
    </row>
    <row r="1015" spans="1:14">
      <c r="A1015" s="181">
        <v>6201020804</v>
      </c>
      <c r="B1015" s="181" t="s">
        <v>2985</v>
      </c>
      <c r="C1015" s="182" t="s">
        <v>2068</v>
      </c>
      <c r="D1015" s="182" t="s">
        <v>368</v>
      </c>
      <c r="E1015" s="182" t="s">
        <v>2298</v>
      </c>
      <c r="F1015" s="182" t="s">
        <v>2298</v>
      </c>
      <c r="G1015" s="181" t="s">
        <v>404</v>
      </c>
      <c r="H1015" s="181" t="s">
        <v>2186</v>
      </c>
      <c r="I1015" s="181" t="s">
        <v>2075</v>
      </c>
      <c r="J1015" s="182" t="s">
        <v>2071</v>
      </c>
      <c r="K1015" s="183" t="str">
        <f t="shared" si="30"/>
        <v xml:space="preserve">G-Seguros     - Incendio     </v>
      </c>
      <c r="L1015" s="181">
        <v>6201020804</v>
      </c>
      <c r="N1015" s="183" t="str">
        <f t="shared" si="31"/>
        <v xml:space="preserve">Incendio          </v>
      </c>
    </row>
    <row r="1016" spans="1:14">
      <c r="A1016" s="181">
        <v>6201020805</v>
      </c>
      <c r="B1016" s="181" t="s">
        <v>2986</v>
      </c>
      <c r="C1016" s="182" t="s">
        <v>2068</v>
      </c>
      <c r="D1016" s="182" t="s">
        <v>368</v>
      </c>
      <c r="E1016" s="182" t="s">
        <v>2298</v>
      </c>
      <c r="F1016" s="182" t="s">
        <v>2298</v>
      </c>
      <c r="G1016" s="181" t="s">
        <v>404</v>
      </c>
      <c r="H1016" s="181" t="s">
        <v>2186</v>
      </c>
      <c r="I1016" s="181" t="s">
        <v>2075</v>
      </c>
      <c r="J1016" s="182" t="s">
        <v>2071</v>
      </c>
      <c r="K1016" s="183" t="str">
        <f t="shared" si="30"/>
        <v xml:space="preserve">G-Seguros     - Terremoto     </v>
      </c>
      <c r="L1016" s="181">
        <v>6201020805</v>
      </c>
      <c r="N1016" s="183" t="str">
        <f t="shared" si="31"/>
        <v xml:space="preserve">Terremoto          </v>
      </c>
    </row>
    <row r="1017" spans="1:14">
      <c r="A1017" s="181">
        <v>6201020806</v>
      </c>
      <c r="B1017" s="181" t="s">
        <v>2987</v>
      </c>
      <c r="C1017" s="182" t="s">
        <v>2068</v>
      </c>
      <c r="D1017" s="182" t="s">
        <v>368</v>
      </c>
      <c r="E1017" s="182" t="s">
        <v>2298</v>
      </c>
      <c r="F1017" s="182" t="s">
        <v>2298</v>
      </c>
      <c r="G1017" s="181" t="s">
        <v>404</v>
      </c>
      <c r="H1017" s="181" t="s">
        <v>2186</v>
      </c>
      <c r="I1017" s="181" t="s">
        <v>2075</v>
      </c>
      <c r="J1017" s="182" t="s">
        <v>2071</v>
      </c>
      <c r="K1017" s="183" t="str">
        <f t="shared" si="30"/>
        <v xml:space="preserve">G-Seguros     - Sustraccion y Hurto     </v>
      </c>
      <c r="L1017" s="181">
        <v>6201020806</v>
      </c>
      <c r="N1017" s="183" t="str">
        <f t="shared" si="31"/>
        <v xml:space="preserve">Sustraccion y Hurto          </v>
      </c>
    </row>
    <row r="1018" spans="1:14">
      <c r="A1018" s="181">
        <v>6201020807</v>
      </c>
      <c r="B1018" s="181" t="s">
        <v>2931</v>
      </c>
      <c r="C1018" s="182" t="s">
        <v>2068</v>
      </c>
      <c r="D1018" s="182" t="s">
        <v>368</v>
      </c>
      <c r="E1018" s="182" t="s">
        <v>2298</v>
      </c>
      <c r="F1018" s="182" t="s">
        <v>2298</v>
      </c>
      <c r="G1018" s="181" t="s">
        <v>404</v>
      </c>
      <c r="H1018" s="181" t="s">
        <v>2186</v>
      </c>
      <c r="I1018" s="181" t="s">
        <v>2075</v>
      </c>
      <c r="J1018" s="182" t="s">
        <v>2071</v>
      </c>
      <c r="K1018" s="183" t="str">
        <f t="shared" si="30"/>
        <v xml:space="preserve">G-Seguros     - Flota y Equipo de Transporte     </v>
      </c>
      <c r="L1018" s="181">
        <v>6201020807</v>
      </c>
      <c r="N1018" s="183" t="str">
        <f t="shared" si="31"/>
        <v xml:space="preserve">Flota y Equipo de Transporte          </v>
      </c>
    </row>
    <row r="1019" spans="1:14">
      <c r="A1019" s="181">
        <v>6201020808</v>
      </c>
      <c r="B1019" s="181" t="s">
        <v>2988</v>
      </c>
      <c r="C1019" s="182" t="s">
        <v>2068</v>
      </c>
      <c r="D1019" s="182" t="s">
        <v>368</v>
      </c>
      <c r="E1019" s="182" t="s">
        <v>2298</v>
      </c>
      <c r="F1019" s="182" t="s">
        <v>2298</v>
      </c>
      <c r="G1019" s="181" t="s">
        <v>404</v>
      </c>
      <c r="H1019" s="181" t="s">
        <v>2186</v>
      </c>
      <c r="I1019" s="181" t="s">
        <v>2075</v>
      </c>
      <c r="J1019" s="182" t="s">
        <v>2071</v>
      </c>
      <c r="K1019" s="183" t="str">
        <f t="shared" si="30"/>
        <v xml:space="preserve">G-Seguros     - Poliza Estudiantil     </v>
      </c>
      <c r="L1019" s="181">
        <v>6201020808</v>
      </c>
      <c r="N1019" s="183" t="str">
        <f t="shared" si="31"/>
        <v xml:space="preserve">Poliza Estudiantil          </v>
      </c>
    </row>
    <row r="1020" spans="1:14">
      <c r="A1020" s="181">
        <v>6201020809</v>
      </c>
      <c r="B1020" s="181" t="s">
        <v>2989</v>
      </c>
      <c r="C1020" s="182" t="s">
        <v>2068</v>
      </c>
      <c r="D1020" s="182" t="s">
        <v>368</v>
      </c>
      <c r="E1020" s="182" t="s">
        <v>2298</v>
      </c>
      <c r="F1020" s="182" t="s">
        <v>2298</v>
      </c>
      <c r="G1020" s="181" t="s">
        <v>404</v>
      </c>
      <c r="H1020" s="181" t="s">
        <v>2186</v>
      </c>
      <c r="I1020" s="181" t="s">
        <v>2075</v>
      </c>
      <c r="J1020" s="182" t="s">
        <v>2071</v>
      </c>
      <c r="K1020" s="183" t="str">
        <f t="shared" si="30"/>
        <v xml:space="preserve">G-Seguros     - Responsabilidad Civil     </v>
      </c>
      <c r="L1020" s="181">
        <v>6201020809</v>
      </c>
      <c r="N1020" s="183" t="str">
        <f t="shared" si="31"/>
        <v xml:space="preserve">Responsabilidad Civil          </v>
      </c>
    </row>
    <row r="1021" spans="1:14">
      <c r="A1021" s="181">
        <v>6201020810</v>
      </c>
      <c r="B1021" s="181" t="s">
        <v>2990</v>
      </c>
      <c r="C1021" s="182" t="s">
        <v>2068</v>
      </c>
      <c r="D1021" s="182" t="s">
        <v>368</v>
      </c>
      <c r="E1021" s="182" t="s">
        <v>2298</v>
      </c>
      <c r="F1021" s="182" t="s">
        <v>2298</v>
      </c>
      <c r="G1021" s="181" t="s">
        <v>404</v>
      </c>
      <c r="H1021" s="181" t="s">
        <v>2186</v>
      </c>
      <c r="I1021" s="181" t="s">
        <v>2075</v>
      </c>
      <c r="J1021" s="182" t="s">
        <v>2071</v>
      </c>
      <c r="K1021" s="183" t="str">
        <f t="shared" si="30"/>
        <v xml:space="preserve">G-Seguros     - Rotura de Maquina     </v>
      </c>
      <c r="L1021" s="181">
        <v>6201020810</v>
      </c>
      <c r="N1021" s="183" t="str">
        <f t="shared" si="31"/>
        <v xml:space="preserve">Rotura de Maquina          </v>
      </c>
    </row>
    <row r="1022" spans="1:14">
      <c r="A1022" s="181">
        <v>6201020811</v>
      </c>
      <c r="B1022" s="181" t="s">
        <v>2991</v>
      </c>
      <c r="C1022" s="182" t="s">
        <v>2068</v>
      </c>
      <c r="D1022" s="182" t="s">
        <v>368</v>
      </c>
      <c r="E1022" s="182" t="s">
        <v>2298</v>
      </c>
      <c r="F1022" s="182" t="s">
        <v>2298</v>
      </c>
      <c r="G1022" s="181" t="s">
        <v>404</v>
      </c>
      <c r="H1022" s="181" t="s">
        <v>2186</v>
      </c>
      <c r="I1022" s="181" t="s">
        <v>2075</v>
      </c>
      <c r="J1022" s="182" t="s">
        <v>2071</v>
      </c>
      <c r="K1022" s="183" t="str">
        <f t="shared" si="30"/>
        <v xml:space="preserve">G-Seguros     - Obligatorio de Accidente     </v>
      </c>
      <c r="L1022" s="181">
        <v>6201020811</v>
      </c>
      <c r="N1022" s="183" t="str">
        <f t="shared" si="31"/>
        <v xml:space="preserve">Obligatorio de Accidente          </v>
      </c>
    </row>
    <row r="1023" spans="1:14">
      <c r="A1023" s="181">
        <v>6201020812</v>
      </c>
      <c r="B1023" s="181" t="s">
        <v>2992</v>
      </c>
      <c r="C1023" s="182" t="s">
        <v>2068</v>
      </c>
      <c r="D1023" s="182" t="s">
        <v>368</v>
      </c>
      <c r="E1023" s="182" t="s">
        <v>2298</v>
      </c>
      <c r="F1023" s="182" t="s">
        <v>2298</v>
      </c>
      <c r="G1023" s="181" t="s">
        <v>404</v>
      </c>
      <c r="H1023" s="181" t="s">
        <v>2186</v>
      </c>
      <c r="I1023" s="181" t="s">
        <v>2075</v>
      </c>
      <c r="J1023" s="182" t="s">
        <v>2071</v>
      </c>
      <c r="K1023" s="183" t="str">
        <f t="shared" si="30"/>
        <v xml:space="preserve">G-Seguros     - Lucro Cesante     </v>
      </c>
      <c r="L1023" s="181">
        <v>6201020812</v>
      </c>
      <c r="N1023" s="183" t="str">
        <f t="shared" si="31"/>
        <v xml:space="preserve">Lucro Cesante          </v>
      </c>
    </row>
    <row r="1024" spans="1:14">
      <c r="A1024" s="181">
        <v>6201020813</v>
      </c>
      <c r="B1024" s="181" t="s">
        <v>2993</v>
      </c>
      <c r="C1024" s="182" t="s">
        <v>2068</v>
      </c>
      <c r="D1024" s="182" t="s">
        <v>368</v>
      </c>
      <c r="E1024" s="182" t="s">
        <v>2298</v>
      </c>
      <c r="F1024" s="182" t="s">
        <v>2298</v>
      </c>
      <c r="G1024" s="181" t="s">
        <v>404</v>
      </c>
      <c r="H1024" s="181" t="s">
        <v>2186</v>
      </c>
      <c r="I1024" s="181" t="s">
        <v>2075</v>
      </c>
      <c r="J1024" s="182" t="s">
        <v>2071</v>
      </c>
      <c r="K1024" s="183" t="str">
        <f t="shared" si="30"/>
        <v xml:space="preserve">G-Seguros     - Transporte de Mercancia     </v>
      </c>
      <c r="L1024" s="181">
        <v>6201020813</v>
      </c>
      <c r="N1024" s="183" t="str">
        <f t="shared" si="31"/>
        <v xml:space="preserve">Transporte de Mercancia          </v>
      </c>
    </row>
    <row r="1025" spans="1:14">
      <c r="A1025" s="181">
        <v>6201020814</v>
      </c>
      <c r="B1025" s="181" t="s">
        <v>2994</v>
      </c>
      <c r="C1025" s="182" t="s">
        <v>2068</v>
      </c>
      <c r="D1025" s="182" t="s">
        <v>368</v>
      </c>
      <c r="E1025" s="182" t="s">
        <v>2298</v>
      </c>
      <c r="F1025" s="182" t="s">
        <v>2298</v>
      </c>
      <c r="G1025" s="181" t="s">
        <v>404</v>
      </c>
      <c r="H1025" s="181" t="s">
        <v>2186</v>
      </c>
      <c r="I1025" s="181" t="s">
        <v>2075</v>
      </c>
      <c r="J1025" s="182" t="s">
        <v>2071</v>
      </c>
      <c r="K1025" s="183" t="str">
        <f t="shared" si="30"/>
        <v xml:space="preserve">G-Seguros     - Otros Seguros     </v>
      </c>
      <c r="L1025" s="181">
        <v>6201020814</v>
      </c>
      <c r="N1025" s="183" t="str">
        <f t="shared" si="31"/>
        <v xml:space="preserve">Otros Seguros          </v>
      </c>
    </row>
    <row r="1026" spans="1:14">
      <c r="A1026" s="181">
        <v>6201020815</v>
      </c>
      <c r="B1026" s="181" t="s">
        <v>2995</v>
      </c>
      <c r="C1026" s="182" t="s">
        <v>2068</v>
      </c>
      <c r="D1026" s="182" t="s">
        <v>368</v>
      </c>
      <c r="E1026" s="182" t="s">
        <v>2298</v>
      </c>
      <c r="F1026" s="182" t="s">
        <v>2298</v>
      </c>
      <c r="G1026" s="181" t="s">
        <v>404</v>
      </c>
      <c r="H1026" s="181" t="s">
        <v>2186</v>
      </c>
      <c r="I1026" s="181" t="s">
        <v>2075</v>
      </c>
      <c r="J1026" s="182" t="s">
        <v>2071</v>
      </c>
      <c r="K1026" s="183" t="str">
        <f t="shared" si="30"/>
        <v xml:space="preserve">G-Seguros     - ACTIVOS MENORES (2) S.M.M.L.V     </v>
      </c>
      <c r="L1026" s="181">
        <v>6201020815</v>
      </c>
      <c r="N1026" s="183" t="str">
        <f t="shared" si="31"/>
        <v xml:space="preserve">ACTIVOS MENORES (2) S.M.M.L.V          </v>
      </c>
    </row>
    <row r="1027" spans="1:14">
      <c r="A1027" s="181">
        <v>6201020401</v>
      </c>
      <c r="B1027" s="181" t="s">
        <v>2996</v>
      </c>
      <c r="C1027" s="182" t="s">
        <v>2068</v>
      </c>
      <c r="D1027" s="182" t="s">
        <v>368</v>
      </c>
      <c r="E1027" s="182" t="s">
        <v>2298</v>
      </c>
      <c r="F1027" s="182" t="s">
        <v>2298</v>
      </c>
      <c r="G1027" s="181" t="s">
        <v>404</v>
      </c>
      <c r="H1027" s="181" t="s">
        <v>2201</v>
      </c>
      <c r="I1027" s="181" t="s">
        <v>2075</v>
      </c>
      <c r="J1027" s="182" t="s">
        <v>2071</v>
      </c>
      <c r="K1027" s="183" t="str">
        <f t="shared" si="30"/>
        <v xml:space="preserve">G-Servicios Públicos    - Aseo     </v>
      </c>
      <c r="L1027" s="181">
        <v>6201020401</v>
      </c>
      <c r="N1027" s="183" t="str">
        <f t="shared" si="31"/>
        <v xml:space="preserve">Aseo          </v>
      </c>
    </row>
    <row r="1028" spans="1:14">
      <c r="A1028" s="181">
        <v>6201020402</v>
      </c>
      <c r="B1028" s="181" t="s">
        <v>2997</v>
      </c>
      <c r="C1028" s="182" t="s">
        <v>2068</v>
      </c>
      <c r="D1028" s="182" t="s">
        <v>368</v>
      </c>
      <c r="E1028" s="182" t="s">
        <v>2298</v>
      </c>
      <c r="F1028" s="182" t="s">
        <v>2298</v>
      </c>
      <c r="G1028" s="181" t="s">
        <v>404</v>
      </c>
      <c r="H1028" s="181" t="s">
        <v>2201</v>
      </c>
      <c r="I1028" s="181" t="s">
        <v>2075</v>
      </c>
      <c r="J1028" s="182" t="s">
        <v>2071</v>
      </c>
      <c r="K1028" s="183" t="str">
        <f t="shared" si="30"/>
        <v xml:space="preserve">G-Servicios Públicos    - Acueducto Y Alcantarillado     </v>
      </c>
      <c r="L1028" s="181">
        <v>6201020402</v>
      </c>
      <c r="N1028" s="183" t="str">
        <f t="shared" si="31"/>
        <v xml:space="preserve">Acueducto Y Alcantarillado          </v>
      </c>
    </row>
    <row r="1029" spans="1:14">
      <c r="A1029" s="181">
        <v>6201020403</v>
      </c>
      <c r="B1029" s="181" t="s">
        <v>2998</v>
      </c>
      <c r="C1029" s="182" t="s">
        <v>2068</v>
      </c>
      <c r="D1029" s="182" t="s">
        <v>368</v>
      </c>
      <c r="E1029" s="182" t="s">
        <v>2298</v>
      </c>
      <c r="F1029" s="182" t="s">
        <v>2298</v>
      </c>
      <c r="G1029" s="181" t="s">
        <v>404</v>
      </c>
      <c r="H1029" s="181" t="s">
        <v>2201</v>
      </c>
      <c r="I1029" s="181" t="s">
        <v>2075</v>
      </c>
      <c r="J1029" s="182" t="s">
        <v>2071</v>
      </c>
      <c r="K1029" s="183" t="str">
        <f t="shared" si="30"/>
        <v xml:space="preserve">G-Servicios Públicos    - Energia Electrica     </v>
      </c>
      <c r="L1029" s="181">
        <v>6201020403</v>
      </c>
      <c r="N1029" s="183" t="str">
        <f t="shared" si="31"/>
        <v xml:space="preserve">Energia Electrica          </v>
      </c>
    </row>
    <row r="1030" spans="1:14">
      <c r="A1030" s="181">
        <v>6201020404</v>
      </c>
      <c r="B1030" s="181" t="s">
        <v>2999</v>
      </c>
      <c r="C1030" s="182" t="s">
        <v>2068</v>
      </c>
      <c r="D1030" s="182" t="s">
        <v>368</v>
      </c>
      <c r="E1030" s="182" t="s">
        <v>2298</v>
      </c>
      <c r="F1030" s="182" t="s">
        <v>2298</v>
      </c>
      <c r="G1030" s="181" t="s">
        <v>404</v>
      </c>
      <c r="H1030" s="181" t="s">
        <v>2201</v>
      </c>
      <c r="I1030" s="181" t="s">
        <v>2075</v>
      </c>
      <c r="J1030" s="182" t="s">
        <v>2071</v>
      </c>
      <c r="K1030" s="183" t="str">
        <f t="shared" si="30"/>
        <v xml:space="preserve">G-Servicios Públicos    - Telefono     </v>
      </c>
      <c r="L1030" s="181">
        <v>6201020404</v>
      </c>
      <c r="N1030" s="183" t="str">
        <f t="shared" si="31"/>
        <v xml:space="preserve">Telefono          </v>
      </c>
    </row>
    <row r="1031" spans="1:14">
      <c r="A1031" s="181">
        <v>6201020405</v>
      </c>
      <c r="B1031" s="181" t="s">
        <v>3000</v>
      </c>
      <c r="C1031" s="182" t="s">
        <v>2068</v>
      </c>
      <c r="D1031" s="182" t="s">
        <v>368</v>
      </c>
      <c r="E1031" s="182" t="s">
        <v>2298</v>
      </c>
      <c r="F1031" s="182" t="s">
        <v>2298</v>
      </c>
      <c r="G1031" s="181" t="s">
        <v>404</v>
      </c>
      <c r="H1031" s="181" t="s">
        <v>2201</v>
      </c>
      <c r="I1031" s="181" t="s">
        <v>2075</v>
      </c>
      <c r="J1031" s="182" t="s">
        <v>2071</v>
      </c>
      <c r="K1031" s="183" t="str">
        <f t="shared" si="30"/>
        <v xml:space="preserve">G-Servicios Públicos    - Telefono Celular     </v>
      </c>
      <c r="L1031" s="181">
        <v>6201020405</v>
      </c>
      <c r="N1031" s="183" t="str">
        <f t="shared" si="31"/>
        <v xml:space="preserve">Telefono Celular          </v>
      </c>
    </row>
    <row r="1032" spans="1:14">
      <c r="A1032" s="181">
        <v>6201020406</v>
      </c>
      <c r="B1032" s="181" t="s">
        <v>3001</v>
      </c>
      <c r="C1032" s="182" t="s">
        <v>2068</v>
      </c>
      <c r="D1032" s="182" t="s">
        <v>368</v>
      </c>
      <c r="E1032" s="182" t="s">
        <v>2298</v>
      </c>
      <c r="F1032" s="182" t="s">
        <v>2298</v>
      </c>
      <c r="G1032" s="181" t="s">
        <v>404</v>
      </c>
      <c r="H1032" s="181" t="s">
        <v>2201</v>
      </c>
      <c r="I1032" s="181" t="s">
        <v>2075</v>
      </c>
      <c r="J1032" s="182" t="s">
        <v>2071</v>
      </c>
      <c r="K1032" s="183" t="str">
        <f t="shared" si="30"/>
        <v xml:space="preserve">G-Servicios Públicos    - Internet     </v>
      </c>
      <c r="L1032" s="181">
        <v>6201020406</v>
      </c>
      <c r="N1032" s="183" t="str">
        <f t="shared" si="31"/>
        <v xml:space="preserve">Internet          </v>
      </c>
    </row>
    <row r="1033" spans="1:14">
      <c r="A1033" s="181">
        <v>6201020407</v>
      </c>
      <c r="B1033" s="181" t="s">
        <v>3002</v>
      </c>
      <c r="C1033" s="182" t="s">
        <v>2068</v>
      </c>
      <c r="D1033" s="182" t="s">
        <v>368</v>
      </c>
      <c r="E1033" s="182" t="s">
        <v>2298</v>
      </c>
      <c r="F1033" s="182" t="s">
        <v>2298</v>
      </c>
      <c r="G1033" s="181" t="s">
        <v>404</v>
      </c>
      <c r="H1033" s="181" t="s">
        <v>2201</v>
      </c>
      <c r="I1033" s="181" t="s">
        <v>2075</v>
      </c>
      <c r="J1033" s="182" t="s">
        <v>2071</v>
      </c>
      <c r="K1033" s="183" t="str">
        <f t="shared" si="30"/>
        <v xml:space="preserve">G-Servicios Públicos    - Gas     </v>
      </c>
      <c r="L1033" s="181">
        <v>6201020407</v>
      </c>
      <c r="N1033" s="183" t="str">
        <f t="shared" si="31"/>
        <v xml:space="preserve">Gas          </v>
      </c>
    </row>
    <row r="1034" spans="1:14">
      <c r="A1034" s="181">
        <v>6201020408</v>
      </c>
      <c r="B1034" s="181" t="s">
        <v>3003</v>
      </c>
      <c r="C1034" s="182" t="s">
        <v>2068</v>
      </c>
      <c r="D1034" s="182" t="s">
        <v>368</v>
      </c>
      <c r="E1034" s="182" t="s">
        <v>2298</v>
      </c>
      <c r="F1034" s="182" t="s">
        <v>2298</v>
      </c>
      <c r="G1034" s="181" t="s">
        <v>404</v>
      </c>
      <c r="H1034" s="181" t="s">
        <v>2201</v>
      </c>
      <c r="I1034" s="181" t="s">
        <v>2075</v>
      </c>
      <c r="J1034" s="182" t="s">
        <v>2071</v>
      </c>
      <c r="K1034" s="183" t="str">
        <f t="shared" si="30"/>
        <v xml:space="preserve">G-Servicios Públicos    - Tv Satelital     </v>
      </c>
      <c r="L1034" s="181">
        <v>6201020408</v>
      </c>
      <c r="N1034" s="183" t="str">
        <f t="shared" si="31"/>
        <v xml:space="preserve">Tv Satelital          </v>
      </c>
    </row>
    <row r="1035" spans="1:14">
      <c r="A1035" s="181">
        <v>6201020301</v>
      </c>
      <c r="B1035" s="181" t="s">
        <v>3004</v>
      </c>
      <c r="C1035" s="182" t="s">
        <v>2068</v>
      </c>
      <c r="D1035" s="182" t="s">
        <v>368</v>
      </c>
      <c r="E1035" s="182" t="s">
        <v>2298</v>
      </c>
      <c r="F1035" s="182" t="s">
        <v>2298</v>
      </c>
      <c r="G1035" s="181" t="s">
        <v>404</v>
      </c>
      <c r="H1035" s="181" t="s">
        <v>2210</v>
      </c>
      <c r="I1035" s="181" t="s">
        <v>2075</v>
      </c>
      <c r="J1035" s="182" t="s">
        <v>2071</v>
      </c>
      <c r="K1035" s="183" t="str">
        <f t="shared" si="30"/>
        <v xml:space="preserve">G-Servicios Técnicos    - Asistencia Tenica     </v>
      </c>
      <c r="L1035" s="181">
        <v>6201020301</v>
      </c>
      <c r="N1035" s="183" t="str">
        <f t="shared" si="31"/>
        <v xml:space="preserve">Asistencia Tenica          </v>
      </c>
    </row>
    <row r="1036" spans="1:14">
      <c r="A1036" s="181">
        <v>6201020304</v>
      </c>
      <c r="B1036" s="181" t="s">
        <v>3005</v>
      </c>
      <c r="C1036" s="182" t="s">
        <v>2068</v>
      </c>
      <c r="D1036" s="182" t="s">
        <v>368</v>
      </c>
      <c r="E1036" s="182" t="s">
        <v>2298</v>
      </c>
      <c r="F1036" s="182" t="s">
        <v>2298</v>
      </c>
      <c r="G1036" s="181" t="s">
        <v>404</v>
      </c>
      <c r="H1036" s="181" t="s">
        <v>2210</v>
      </c>
      <c r="I1036" s="181" t="s">
        <v>2075</v>
      </c>
      <c r="J1036" s="182" t="s">
        <v>2071</v>
      </c>
      <c r="K1036" s="183" t="str">
        <f t="shared" si="30"/>
        <v xml:space="preserve">G-Servicios Técnicos    - Transporte Fletes Y Acarreos     </v>
      </c>
      <c r="L1036" s="181">
        <v>6201020304</v>
      </c>
      <c r="N1036" s="183" t="str">
        <f t="shared" si="31"/>
        <v xml:space="preserve">Transporte Fletes Y Acarreos          </v>
      </c>
    </row>
    <row r="1037" spans="1:14">
      <c r="A1037" s="181">
        <v>6201020305</v>
      </c>
      <c r="B1037" s="181" t="s">
        <v>3006</v>
      </c>
      <c r="C1037" s="182" t="s">
        <v>2068</v>
      </c>
      <c r="D1037" s="182" t="s">
        <v>368</v>
      </c>
      <c r="E1037" s="182" t="s">
        <v>2298</v>
      </c>
      <c r="F1037" s="182" t="s">
        <v>2298</v>
      </c>
      <c r="G1037" s="181" t="s">
        <v>404</v>
      </c>
      <c r="H1037" s="181" t="s">
        <v>2210</v>
      </c>
      <c r="I1037" s="181" t="s">
        <v>2075</v>
      </c>
      <c r="J1037" s="182" t="s">
        <v>2071</v>
      </c>
      <c r="K1037" s="183" t="str">
        <f t="shared" si="30"/>
        <v xml:space="preserve">G-Servicios Técnicos    - Encuadernacion Y Empaste     </v>
      </c>
      <c r="L1037" s="181">
        <v>6201020305</v>
      </c>
      <c r="N1037" s="183" t="str">
        <f t="shared" si="31"/>
        <v xml:space="preserve">Encuadernacion Y Empaste          </v>
      </c>
    </row>
    <row r="1038" spans="1:14">
      <c r="A1038" s="181">
        <v>6201020306</v>
      </c>
      <c r="B1038" s="181" t="s">
        <v>3007</v>
      </c>
      <c r="C1038" s="182" t="s">
        <v>2068</v>
      </c>
      <c r="D1038" s="182" t="s">
        <v>368</v>
      </c>
      <c r="E1038" s="182" t="s">
        <v>2298</v>
      </c>
      <c r="F1038" s="182" t="s">
        <v>2298</v>
      </c>
      <c r="G1038" s="181" t="s">
        <v>404</v>
      </c>
      <c r="H1038" s="181" t="s">
        <v>2210</v>
      </c>
      <c r="I1038" s="181" t="s">
        <v>2075</v>
      </c>
      <c r="J1038" s="182" t="s">
        <v>2071</v>
      </c>
      <c r="K1038" s="183" t="str">
        <f t="shared" si="30"/>
        <v xml:space="preserve">G-Servicios Técnicos    - Inhumacion de Cadaveres     </v>
      </c>
      <c r="L1038" s="181">
        <v>6201020306</v>
      </c>
      <c r="N1038" s="183" t="str">
        <f t="shared" si="31"/>
        <v xml:space="preserve">Inhumacion de Cadaveres          </v>
      </c>
    </row>
    <row r="1039" spans="1:14">
      <c r="A1039" s="181">
        <v>6201020307</v>
      </c>
      <c r="B1039" s="181" t="s">
        <v>3008</v>
      </c>
      <c r="C1039" s="182" t="s">
        <v>2068</v>
      </c>
      <c r="D1039" s="182" t="s">
        <v>368</v>
      </c>
      <c r="E1039" s="182" t="s">
        <v>2298</v>
      </c>
      <c r="F1039" s="182" t="s">
        <v>2298</v>
      </c>
      <c r="G1039" s="181" t="s">
        <v>404</v>
      </c>
      <c r="H1039" s="181" t="s">
        <v>2210</v>
      </c>
      <c r="I1039" s="181" t="s">
        <v>2075</v>
      </c>
      <c r="J1039" s="182" t="s">
        <v>2071</v>
      </c>
      <c r="K1039" s="183" t="str">
        <f t="shared" si="30"/>
        <v xml:space="preserve">G-Servicios Técnicos    - Grabacion y Produccion     </v>
      </c>
      <c r="L1039" s="181">
        <v>6201020307</v>
      </c>
      <c r="N1039" s="183" t="str">
        <f t="shared" si="31"/>
        <v xml:space="preserve">Grabacion y Produccion          </v>
      </c>
    </row>
    <row r="1040" spans="1:14">
      <c r="A1040" s="181">
        <v>6201020310</v>
      </c>
      <c r="B1040" s="181" t="s">
        <v>3009</v>
      </c>
      <c r="C1040" s="182" t="s">
        <v>2068</v>
      </c>
      <c r="D1040" s="182" t="s">
        <v>368</v>
      </c>
      <c r="E1040" s="182" t="s">
        <v>2298</v>
      </c>
      <c r="F1040" s="182" t="s">
        <v>2298</v>
      </c>
      <c r="G1040" s="181" t="s">
        <v>404</v>
      </c>
      <c r="H1040" s="181" t="s">
        <v>2210</v>
      </c>
      <c r="I1040" s="181" t="s">
        <v>2075</v>
      </c>
      <c r="J1040" s="182" t="s">
        <v>2071</v>
      </c>
      <c r="K1040" s="183" t="str">
        <f t="shared" si="30"/>
        <v xml:space="preserve">G-Servicios Técnicos    - Microfilmacion     </v>
      </c>
      <c r="L1040" s="181">
        <v>6201020310</v>
      </c>
      <c r="N1040" s="183" t="str">
        <f t="shared" si="31"/>
        <v xml:space="preserve">Microfilmacion          </v>
      </c>
    </row>
    <row r="1041" spans="1:14">
      <c r="A1041" s="181">
        <v>6201020311</v>
      </c>
      <c r="B1041" s="181" t="s">
        <v>3010</v>
      </c>
      <c r="C1041" s="182" t="s">
        <v>2068</v>
      </c>
      <c r="D1041" s="182" t="s">
        <v>368</v>
      </c>
      <c r="E1041" s="182" t="s">
        <v>2298</v>
      </c>
      <c r="F1041" s="182" t="s">
        <v>2298</v>
      </c>
      <c r="G1041" s="181" t="s">
        <v>404</v>
      </c>
      <c r="H1041" s="181" t="s">
        <v>2210</v>
      </c>
      <c r="I1041" s="181" t="s">
        <v>2075</v>
      </c>
      <c r="J1041" s="182" t="s">
        <v>2071</v>
      </c>
      <c r="K1041" s="183" t="str">
        <f t="shared" si="30"/>
        <v xml:space="preserve">G-Servicios Técnicos    - Musica Ambiental     </v>
      </c>
      <c r="L1041" s="181">
        <v>6201020311</v>
      </c>
      <c r="N1041" s="183" t="str">
        <f t="shared" si="31"/>
        <v xml:space="preserve">Musica Ambiental          </v>
      </c>
    </row>
    <row r="1042" spans="1:14">
      <c r="A1042" s="181">
        <v>6201020312</v>
      </c>
      <c r="B1042" s="181" t="s">
        <v>3011</v>
      </c>
      <c r="C1042" s="182" t="s">
        <v>2068</v>
      </c>
      <c r="D1042" s="182" t="s">
        <v>368</v>
      </c>
      <c r="E1042" s="182" t="s">
        <v>2298</v>
      </c>
      <c r="F1042" s="182" t="s">
        <v>2298</v>
      </c>
      <c r="G1042" s="181" t="s">
        <v>404</v>
      </c>
      <c r="H1042" s="181" t="s">
        <v>2210</v>
      </c>
      <c r="I1042" s="181" t="s">
        <v>2075</v>
      </c>
      <c r="J1042" s="182" t="s">
        <v>2071</v>
      </c>
      <c r="K1042" s="183" t="str">
        <f t="shared" si="30"/>
        <v xml:space="preserve">G-Servicios Técnicos    - Otros     </v>
      </c>
      <c r="L1042" s="181">
        <v>6201020312</v>
      </c>
      <c r="N1042" s="183" t="str">
        <f t="shared" si="31"/>
        <v xml:space="preserve">Otros          </v>
      </c>
    </row>
    <row r="1043" spans="1:14" s="189" customFormat="1">
      <c r="A1043" s="189">
        <v>6201020502</v>
      </c>
      <c r="B1043" s="189" t="s">
        <v>3012</v>
      </c>
      <c r="C1043" s="190" t="s">
        <v>2068</v>
      </c>
      <c r="D1043" s="190" t="s">
        <v>376</v>
      </c>
      <c r="E1043" s="190" t="s">
        <v>2216</v>
      </c>
      <c r="F1043" s="190" t="s">
        <v>2217</v>
      </c>
      <c r="G1043" s="189" t="s">
        <v>404</v>
      </c>
      <c r="H1043" s="189" t="s">
        <v>2218</v>
      </c>
      <c r="I1043" s="189" t="s">
        <v>2075</v>
      </c>
      <c r="J1043" s="190" t="s">
        <v>2219</v>
      </c>
      <c r="K1043" s="183" t="str">
        <f t="shared" si="30"/>
        <v xml:space="preserve">I-Movilidad académica    - Alojamiento Y Manutencion - Viaticos al Exterior     </v>
      </c>
      <c r="L1043" s="189">
        <v>6201020502</v>
      </c>
      <c r="N1043" s="183" t="str">
        <f t="shared" si="31"/>
        <v xml:space="preserve">Alojamiento Y Manutencion - Viaticos al Exterior          </v>
      </c>
    </row>
    <row r="1044" spans="1:14" s="189" customFormat="1">
      <c r="A1044" s="189">
        <v>6201020504</v>
      </c>
      <c r="B1044" s="189" t="s">
        <v>3013</v>
      </c>
      <c r="C1044" s="190" t="s">
        <v>2068</v>
      </c>
      <c r="D1044" s="190" t="s">
        <v>376</v>
      </c>
      <c r="E1044" s="190" t="s">
        <v>2216</v>
      </c>
      <c r="F1044" s="190" t="s">
        <v>2217</v>
      </c>
      <c r="G1044" s="189" t="s">
        <v>404</v>
      </c>
      <c r="H1044" s="189" t="s">
        <v>2218</v>
      </c>
      <c r="I1044" s="189" t="s">
        <v>2075</v>
      </c>
      <c r="J1044" s="190" t="s">
        <v>2219</v>
      </c>
      <c r="K1044" s="183" t="str">
        <f t="shared" si="30"/>
        <v xml:space="preserve">I-Movilidad académica    - Pasajes Aereos - Al Exterior     </v>
      </c>
      <c r="L1044" s="189">
        <v>6201020504</v>
      </c>
      <c r="N1044" s="183" t="str">
        <f t="shared" si="31"/>
        <v xml:space="preserve">Pasajes Aereos - Al Exterior          </v>
      </c>
    </row>
    <row r="1045" spans="1:14" s="189" customFormat="1">
      <c r="A1045" s="189">
        <v>6201021101</v>
      </c>
      <c r="B1045" s="189" t="s">
        <v>3014</v>
      </c>
      <c r="C1045" s="190" t="s">
        <v>2068</v>
      </c>
      <c r="D1045" s="190" t="s">
        <v>376</v>
      </c>
      <c r="E1045" s="190" t="s">
        <v>2216</v>
      </c>
      <c r="F1045" s="190" t="s">
        <v>2228</v>
      </c>
      <c r="G1045" s="189" t="s">
        <v>404</v>
      </c>
      <c r="H1045" s="189" t="s">
        <v>2229</v>
      </c>
      <c r="I1045" s="189" t="s">
        <v>2075</v>
      </c>
      <c r="J1045" s="190" t="s">
        <v>2219</v>
      </c>
      <c r="K1045" s="183" t="str">
        <f t="shared" si="30"/>
        <v xml:space="preserve">I-Material Bibliográfico - Suscripciones Periodicos y revistas     </v>
      </c>
      <c r="L1045" s="189">
        <v>6201021101</v>
      </c>
      <c r="N1045" s="183" t="str">
        <f t="shared" si="31"/>
        <v xml:space="preserve">Suscripciones Periodicos y revistas          </v>
      </c>
    </row>
    <row r="1046" spans="1:14" s="189" customFormat="1">
      <c r="A1046" s="189">
        <v>6201021102</v>
      </c>
      <c r="B1046" s="189" t="s">
        <v>3015</v>
      </c>
      <c r="C1046" s="190" t="s">
        <v>2068</v>
      </c>
      <c r="D1046" s="190" t="s">
        <v>376</v>
      </c>
      <c r="E1046" s="190" t="s">
        <v>2216</v>
      </c>
      <c r="F1046" s="190" t="s">
        <v>2228</v>
      </c>
      <c r="G1046" s="189" t="s">
        <v>404</v>
      </c>
      <c r="H1046" s="189" t="s">
        <v>2229</v>
      </c>
      <c r="I1046" s="189" t="s">
        <v>2075</v>
      </c>
      <c r="J1046" s="190" t="s">
        <v>2219</v>
      </c>
      <c r="K1046" s="183" t="str">
        <f t="shared" si="30"/>
        <v xml:space="preserve">I-Material Bibliográfico - Libros     </v>
      </c>
      <c r="L1046" s="189">
        <v>6201021102</v>
      </c>
      <c r="N1046" s="183" t="str">
        <f t="shared" si="31"/>
        <v xml:space="preserve">Libros          </v>
      </c>
    </row>
    <row r="1047" spans="1:14" s="189" customFormat="1">
      <c r="A1047" s="189">
        <v>6201021103</v>
      </c>
      <c r="B1047" s="189" t="s">
        <v>3016</v>
      </c>
      <c r="C1047" s="190" t="s">
        <v>2068</v>
      </c>
      <c r="D1047" s="190" t="s">
        <v>376</v>
      </c>
      <c r="E1047" s="190" t="s">
        <v>2216</v>
      </c>
      <c r="F1047" s="190" t="s">
        <v>389</v>
      </c>
      <c r="G1047" s="189" t="s">
        <v>404</v>
      </c>
      <c r="H1047" s="189" t="s">
        <v>2226</v>
      </c>
      <c r="I1047" s="189" t="s">
        <v>2075</v>
      </c>
      <c r="J1047" s="190" t="s">
        <v>2219</v>
      </c>
      <c r="K1047" s="183" t="str">
        <f t="shared" si="30"/>
        <v xml:space="preserve">I-Publicaciones     - Publicaciones     </v>
      </c>
      <c r="L1047" s="189">
        <v>6201021103</v>
      </c>
      <c r="N1047" s="183" t="str">
        <f t="shared" si="31"/>
        <v xml:space="preserve">Publicaciones          </v>
      </c>
    </row>
    <row r="1048" spans="1:14" s="189" customFormat="1">
      <c r="A1048" s="189">
        <v>6201021104</v>
      </c>
      <c r="B1048" s="189" t="s">
        <v>3017</v>
      </c>
      <c r="C1048" s="190" t="s">
        <v>2068</v>
      </c>
      <c r="D1048" s="190" t="s">
        <v>376</v>
      </c>
      <c r="E1048" s="190" t="s">
        <v>2216</v>
      </c>
      <c r="F1048" s="190" t="s">
        <v>2228</v>
      </c>
      <c r="G1048" s="189" t="s">
        <v>404</v>
      </c>
      <c r="H1048" s="189" t="s">
        <v>2229</v>
      </c>
      <c r="I1048" s="189" t="s">
        <v>2075</v>
      </c>
      <c r="J1048" s="190" t="s">
        <v>2219</v>
      </c>
      <c r="K1048" s="183" t="str">
        <f t="shared" si="30"/>
        <v xml:space="preserve">I-Material Bibliográfico - Suscripiones en Bases de Datos     </v>
      </c>
      <c r="L1048" s="189">
        <v>6201021104</v>
      </c>
      <c r="N1048" s="183" t="str">
        <f t="shared" si="31"/>
        <v xml:space="preserve">Suscripiones en Bases de Datos          </v>
      </c>
    </row>
    <row r="1049" spans="1:14" s="189" customFormat="1">
      <c r="A1049" s="189">
        <v>6201021701</v>
      </c>
      <c r="B1049" s="189" t="s">
        <v>3018</v>
      </c>
      <c r="C1049" s="190" t="s">
        <v>2068</v>
      </c>
      <c r="D1049" s="190" t="s">
        <v>376</v>
      </c>
      <c r="E1049" s="190" t="s">
        <v>2239</v>
      </c>
      <c r="F1049" s="190" t="s">
        <v>2243</v>
      </c>
      <c r="G1049" s="189" t="s">
        <v>404</v>
      </c>
      <c r="H1049" s="189" t="s">
        <v>2244</v>
      </c>
      <c r="I1049" s="189" t="s">
        <v>2075</v>
      </c>
      <c r="J1049" s="190" t="s">
        <v>2219</v>
      </c>
      <c r="K1049" s="183" t="str">
        <f t="shared" si="30"/>
        <v xml:space="preserve">I-Programas de Computador   - Programas para Computacion Sotfware     </v>
      </c>
      <c r="L1049" s="189">
        <v>6201021701</v>
      </c>
      <c r="N1049" s="183" t="str">
        <f t="shared" si="31"/>
        <v xml:space="preserve">Programas para Computacion Sotfware          </v>
      </c>
    </row>
    <row r="1050" spans="1:14" s="189" customFormat="1">
      <c r="A1050" s="189">
        <v>6201021811</v>
      </c>
      <c r="B1050" s="189" t="s">
        <v>3019</v>
      </c>
      <c r="C1050" s="190" t="s">
        <v>2068</v>
      </c>
      <c r="D1050" s="190" t="s">
        <v>376</v>
      </c>
      <c r="E1050" s="190" t="s">
        <v>2216</v>
      </c>
      <c r="F1050" s="190" t="s">
        <v>2234</v>
      </c>
      <c r="G1050" s="189" t="s">
        <v>404</v>
      </c>
      <c r="H1050" s="189" t="s">
        <v>2234</v>
      </c>
      <c r="I1050" s="189" t="s">
        <v>2075</v>
      </c>
      <c r="J1050" s="190" t="s">
        <v>2219</v>
      </c>
      <c r="K1050" s="183" t="str">
        <f t="shared" si="30"/>
        <v xml:space="preserve">I-Bienestar Universitario - Vestuarios y Uniformes     </v>
      </c>
      <c r="L1050" s="189">
        <v>6201021811</v>
      </c>
      <c r="N1050" s="183" t="str">
        <f t="shared" si="31"/>
        <v xml:space="preserve">Vestuarios y Uniformes          </v>
      </c>
    </row>
    <row r="1051" spans="1:14" s="189" customFormat="1">
      <c r="A1051" s="189">
        <v>6201021812</v>
      </c>
      <c r="B1051" s="189" t="s">
        <v>3020</v>
      </c>
      <c r="C1051" s="190" t="s">
        <v>2068</v>
      </c>
      <c r="D1051" s="190" t="s">
        <v>376</v>
      </c>
      <c r="E1051" s="190" t="s">
        <v>2216</v>
      </c>
      <c r="F1051" s="190" t="s">
        <v>2237</v>
      </c>
      <c r="G1051" s="189" t="s">
        <v>404</v>
      </c>
      <c r="H1051" s="189" t="s">
        <v>2237</v>
      </c>
      <c r="I1051" s="189" t="s">
        <v>2075</v>
      </c>
      <c r="J1051" s="190" t="s">
        <v>2219</v>
      </c>
      <c r="K1051" s="183" t="str">
        <f t="shared" si="30"/>
        <v xml:space="preserve">I-Bienes de arte y cultura - Obras De Arte Y Elementos De Museo     </v>
      </c>
      <c r="L1051" s="189">
        <v>6201021812</v>
      </c>
      <c r="N1051" s="183" t="str">
        <f t="shared" si="31"/>
        <v xml:space="preserve">Obras De Arte Y Elementos De Museo          </v>
      </c>
    </row>
    <row r="1052" spans="1:14" s="189" customFormat="1">
      <c r="A1052" s="189">
        <v>6201021813</v>
      </c>
      <c r="B1052" s="189" t="s">
        <v>3021</v>
      </c>
      <c r="C1052" s="190" t="s">
        <v>2068</v>
      </c>
      <c r="D1052" s="190" t="s">
        <v>376</v>
      </c>
      <c r="E1052" s="190" t="s">
        <v>2239</v>
      </c>
      <c r="F1052" s="190" t="s">
        <v>2240</v>
      </c>
      <c r="G1052" s="189" t="s">
        <v>404</v>
      </c>
      <c r="H1052" s="189" t="s">
        <v>2241</v>
      </c>
      <c r="I1052" s="189" t="s">
        <v>2075</v>
      </c>
      <c r="J1052" s="190" t="s">
        <v>2219</v>
      </c>
      <c r="K1052" s="183" t="str">
        <f t="shared" si="30"/>
        <v xml:space="preserve">I-Equipos y elementos de laboratorio - Reactivos y Elementos de laboratorio     </v>
      </c>
      <c r="L1052" s="189">
        <v>6201021813</v>
      </c>
      <c r="N1052" s="183" t="str">
        <f t="shared" si="31"/>
        <v xml:space="preserve">Reactivos y Elementos de laboratorio          </v>
      </c>
    </row>
    <row r="1053" spans="1:14" s="189" customFormat="1">
      <c r="A1053" s="189">
        <v>6201021815</v>
      </c>
      <c r="B1053" s="189" t="s">
        <v>3022</v>
      </c>
      <c r="C1053" s="190" t="s">
        <v>2068</v>
      </c>
      <c r="D1053" s="190" t="s">
        <v>376</v>
      </c>
      <c r="E1053" s="190" t="s">
        <v>2216</v>
      </c>
      <c r="F1053" s="190" t="s">
        <v>2231</v>
      </c>
      <c r="G1053" s="189" t="s">
        <v>404</v>
      </c>
      <c r="H1053" s="189" t="s">
        <v>2232</v>
      </c>
      <c r="I1053" s="189" t="s">
        <v>2075</v>
      </c>
      <c r="J1053" s="190" t="s">
        <v>2219</v>
      </c>
      <c r="K1053" s="183" t="str">
        <f t="shared" si="30"/>
        <v xml:space="preserve">I-Activos Menores    - Activos Menores (2) Salarios Minimos     </v>
      </c>
      <c r="L1053" s="189">
        <v>6201021815</v>
      </c>
      <c r="N1053" s="183" t="str">
        <f t="shared" si="31"/>
        <v xml:space="preserve">Activos Menores (2) Salarios Minimos          </v>
      </c>
    </row>
    <row r="1054" spans="1:14" s="189" customFormat="1">
      <c r="A1054" s="189">
        <v>6201021901</v>
      </c>
      <c r="B1054" s="189" t="s">
        <v>3023</v>
      </c>
      <c r="C1054" s="190" t="s">
        <v>2068</v>
      </c>
      <c r="D1054" s="190" t="s">
        <v>376</v>
      </c>
      <c r="E1054" s="190" t="s">
        <v>2216</v>
      </c>
      <c r="F1054" s="190" t="s">
        <v>2234</v>
      </c>
      <c r="G1054" s="189" t="s">
        <v>404</v>
      </c>
      <c r="H1054" s="189" t="s">
        <v>2234</v>
      </c>
      <c r="I1054" s="189" t="s">
        <v>2075</v>
      </c>
      <c r="J1054" s="190" t="s">
        <v>2219</v>
      </c>
      <c r="K1054" s="183" t="str">
        <f t="shared" si="30"/>
        <v xml:space="preserve">I-Bienestar Universitario - Material Didactico     </v>
      </c>
      <c r="L1054" s="189">
        <v>6201021901</v>
      </c>
      <c r="N1054" s="183" t="str">
        <f t="shared" si="31"/>
        <v xml:space="preserve">Material Didactico          </v>
      </c>
    </row>
    <row r="1055" spans="1:14" s="189" customFormat="1">
      <c r="A1055" s="189">
        <v>6201021902</v>
      </c>
      <c r="B1055" s="189" t="s">
        <v>3024</v>
      </c>
      <c r="C1055" s="190" t="s">
        <v>2068</v>
      </c>
      <c r="D1055" s="190" t="s">
        <v>376</v>
      </c>
      <c r="E1055" s="190" t="s">
        <v>2216</v>
      </c>
      <c r="F1055" s="190" t="s">
        <v>2234</v>
      </c>
      <c r="G1055" s="189" t="s">
        <v>404</v>
      </c>
      <c r="H1055" s="189" t="s">
        <v>2234</v>
      </c>
      <c r="I1055" s="189" t="s">
        <v>2075</v>
      </c>
      <c r="J1055" s="190" t="s">
        <v>2219</v>
      </c>
      <c r="K1055" s="183" t="str">
        <f t="shared" si="30"/>
        <v xml:space="preserve">I-Bienestar Universitario - Instrumentos musicales     </v>
      </c>
      <c r="L1055" s="189">
        <v>6201021902</v>
      </c>
      <c r="N1055" s="183" t="str">
        <f t="shared" si="31"/>
        <v xml:space="preserve">Instrumentos musicales          </v>
      </c>
    </row>
    <row r="1056" spans="1:14" s="189" customFormat="1">
      <c r="A1056" s="189">
        <v>6201021903</v>
      </c>
      <c r="B1056" s="189" t="s">
        <v>3025</v>
      </c>
      <c r="C1056" s="190" t="s">
        <v>2068</v>
      </c>
      <c r="D1056" s="190" t="s">
        <v>376</v>
      </c>
      <c r="E1056" s="190" t="s">
        <v>2216</v>
      </c>
      <c r="F1056" s="190" t="s">
        <v>2234</v>
      </c>
      <c r="G1056" s="189" t="s">
        <v>404</v>
      </c>
      <c r="H1056" s="189" t="s">
        <v>2234</v>
      </c>
      <c r="I1056" s="189" t="s">
        <v>2075</v>
      </c>
      <c r="J1056" s="190" t="s">
        <v>2219</v>
      </c>
      <c r="K1056" s="183" t="str">
        <f t="shared" si="30"/>
        <v xml:space="preserve">I-Bienestar Universitario - Elementos deportivos     </v>
      </c>
      <c r="L1056" s="189">
        <v>6201021903</v>
      </c>
      <c r="N1056" s="183" t="str">
        <f t="shared" si="31"/>
        <v xml:space="preserve">Elementos deportivos          </v>
      </c>
    </row>
    <row r="1057" spans="1:14" s="189" customFormat="1">
      <c r="A1057" s="189">
        <v>6201022101</v>
      </c>
      <c r="B1057" s="189" t="s">
        <v>3026</v>
      </c>
      <c r="C1057" s="190" t="s">
        <v>2068</v>
      </c>
      <c r="D1057" s="190" t="s">
        <v>376</v>
      </c>
      <c r="E1057" s="190" t="s">
        <v>2216</v>
      </c>
      <c r="F1057" s="190" t="s">
        <v>2221</v>
      </c>
      <c r="G1057" s="189" t="s">
        <v>404</v>
      </c>
      <c r="H1057" s="189" t="s">
        <v>2402</v>
      </c>
      <c r="I1057" s="189" t="s">
        <v>2075</v>
      </c>
      <c r="J1057" s="190" t="s">
        <v>2219</v>
      </c>
      <c r="K1057" s="183" t="str">
        <f t="shared" si="30"/>
        <v xml:space="preserve">I-Capacitación Estudiantes    - Capacitacion Estudiantes Congresos Simposios Seminarios     </v>
      </c>
      <c r="L1057" s="189">
        <v>6201022101</v>
      </c>
      <c r="N1057" s="183" t="str">
        <f t="shared" si="31"/>
        <v xml:space="preserve">Capacitacion Estudiantes Congresos Simposios Seminarios          </v>
      </c>
    </row>
    <row r="1058" spans="1:14" s="189" customFormat="1">
      <c r="A1058" s="189">
        <v>6201022102</v>
      </c>
      <c r="B1058" s="189" t="s">
        <v>3027</v>
      </c>
      <c r="C1058" s="190" t="s">
        <v>2068</v>
      </c>
      <c r="D1058" s="190" t="s">
        <v>376</v>
      </c>
      <c r="E1058" s="190" t="s">
        <v>2216</v>
      </c>
      <c r="F1058" s="190" t="s">
        <v>2221</v>
      </c>
      <c r="G1058" s="189" t="s">
        <v>404</v>
      </c>
      <c r="H1058" s="189" t="s">
        <v>2222</v>
      </c>
      <c r="I1058" s="189" t="s">
        <v>2075</v>
      </c>
      <c r="J1058" s="190" t="s">
        <v>2219</v>
      </c>
      <c r="K1058" s="183" t="str">
        <f t="shared" si="30"/>
        <v xml:space="preserve">I-Capacitación Egresados    - Becas Egresados     </v>
      </c>
      <c r="L1058" s="189">
        <v>6201022102</v>
      </c>
      <c r="N1058" s="183" t="str">
        <f t="shared" si="31"/>
        <v xml:space="preserve">Becas Egresados          </v>
      </c>
    </row>
    <row r="1059" spans="1:14" s="189" customFormat="1">
      <c r="A1059" s="189">
        <v>6201030103</v>
      </c>
      <c r="B1059" s="189" t="s">
        <v>3028</v>
      </c>
      <c r="C1059" s="190" t="s">
        <v>2068</v>
      </c>
      <c r="D1059" s="190" t="s">
        <v>376</v>
      </c>
      <c r="E1059" s="190" t="s">
        <v>2216</v>
      </c>
      <c r="F1059" s="190" t="s">
        <v>2405</v>
      </c>
      <c r="G1059" s="189" t="s">
        <v>404</v>
      </c>
      <c r="H1059" s="189" t="s">
        <v>2406</v>
      </c>
      <c r="I1059" s="189" t="s">
        <v>2407</v>
      </c>
      <c r="J1059" s="190" t="s">
        <v>2219</v>
      </c>
      <c r="K1059" s="183" t="str">
        <f t="shared" si="30"/>
        <v xml:space="preserve">I-Capacitación Docente    - Licencias Remuneradas     </v>
      </c>
      <c r="L1059" s="189">
        <v>6201030103</v>
      </c>
      <c r="N1059" s="183" t="str">
        <f t="shared" si="31"/>
        <v xml:space="preserve">Licencias Remuneradas          </v>
      </c>
    </row>
    <row r="1060" spans="1:14" s="189" customFormat="1">
      <c r="A1060" s="189">
        <v>6201030203</v>
      </c>
      <c r="B1060" s="189" t="s">
        <v>3028</v>
      </c>
      <c r="C1060" s="190" t="s">
        <v>2068</v>
      </c>
      <c r="D1060" s="190" t="s">
        <v>376</v>
      </c>
      <c r="E1060" s="190" t="s">
        <v>2216</v>
      </c>
      <c r="F1060" s="190" t="s">
        <v>2405</v>
      </c>
      <c r="G1060" s="189" t="s">
        <v>404</v>
      </c>
      <c r="H1060" s="189" t="s">
        <v>2406</v>
      </c>
      <c r="I1060" s="189" t="s">
        <v>2408</v>
      </c>
      <c r="J1060" s="190" t="s">
        <v>2219</v>
      </c>
      <c r="K1060" s="183" t="str">
        <f t="shared" si="30"/>
        <v xml:space="preserve">I-Capacitación Docente    - Licencias Remuneradas     </v>
      </c>
      <c r="L1060" s="189">
        <v>6201030203</v>
      </c>
      <c r="N1060" s="183" t="str">
        <f t="shared" si="31"/>
        <v xml:space="preserve">Licencias Remuneradas          </v>
      </c>
    </row>
    <row r="1061" spans="1:14" s="189" customFormat="1">
      <c r="A1061" s="189">
        <v>6201030303</v>
      </c>
      <c r="B1061" s="189" t="s">
        <v>3028</v>
      </c>
      <c r="C1061" s="190" t="s">
        <v>2068</v>
      </c>
      <c r="D1061" s="190" t="s">
        <v>376</v>
      </c>
      <c r="E1061" s="190" t="s">
        <v>2216</v>
      </c>
      <c r="F1061" s="190" t="s">
        <v>2405</v>
      </c>
      <c r="G1061" s="189" t="s">
        <v>404</v>
      </c>
      <c r="H1061" s="189" t="s">
        <v>2406</v>
      </c>
      <c r="I1061" s="189" t="s">
        <v>2409</v>
      </c>
      <c r="J1061" s="190" t="s">
        <v>2219</v>
      </c>
      <c r="K1061" s="183" t="str">
        <f t="shared" si="30"/>
        <v xml:space="preserve">I-Capacitación Docente    - Licencias Remuneradas     </v>
      </c>
      <c r="L1061" s="189">
        <v>6201030303</v>
      </c>
      <c r="N1061" s="183" t="str">
        <f t="shared" si="31"/>
        <v xml:space="preserve">Licencias Remuneradas          </v>
      </c>
    </row>
    <row r="1062" spans="1:14" s="189" customFormat="1">
      <c r="A1062" s="189">
        <v>6201030403</v>
      </c>
      <c r="B1062" s="189" t="s">
        <v>3028</v>
      </c>
      <c r="C1062" s="190" t="s">
        <v>2068</v>
      </c>
      <c r="D1062" s="190" t="s">
        <v>376</v>
      </c>
      <c r="E1062" s="190" t="s">
        <v>2216</v>
      </c>
      <c r="F1062" s="190" t="s">
        <v>2405</v>
      </c>
      <c r="G1062" s="189" t="s">
        <v>404</v>
      </c>
      <c r="H1062" s="189" t="s">
        <v>2406</v>
      </c>
      <c r="I1062" s="189" t="s">
        <v>2410</v>
      </c>
      <c r="J1062" s="190" t="s">
        <v>2219</v>
      </c>
      <c r="K1062" s="183" t="str">
        <f t="shared" si="30"/>
        <v xml:space="preserve">I-Capacitación Docente    - Licencias Remuneradas     </v>
      </c>
      <c r="L1062" s="189">
        <v>6201030403</v>
      </c>
      <c r="N1062" s="183" t="str">
        <f t="shared" si="31"/>
        <v xml:space="preserve">Licencias Remuneradas          </v>
      </c>
    </row>
    <row r="1063" spans="1:14" s="189" customFormat="1">
      <c r="A1063" s="189">
        <v>6201100302</v>
      </c>
      <c r="B1063" s="189" t="s">
        <v>3029</v>
      </c>
      <c r="C1063" s="190" t="s">
        <v>2068</v>
      </c>
      <c r="D1063" s="190" t="s">
        <v>376</v>
      </c>
      <c r="E1063" s="190" t="s">
        <v>2216</v>
      </c>
      <c r="F1063" s="190" t="s">
        <v>2405</v>
      </c>
      <c r="G1063" s="189" t="s">
        <v>404</v>
      </c>
      <c r="H1063" s="189" t="s">
        <v>2406</v>
      </c>
      <c r="I1063" s="189" t="s">
        <v>2410</v>
      </c>
      <c r="J1063" s="190" t="s">
        <v>2219</v>
      </c>
      <c r="K1063" s="183" t="str">
        <f t="shared" si="30"/>
        <v xml:space="preserve">I-Capacitación Docente    - Capacitacion a Docentes     </v>
      </c>
      <c r="L1063" s="189">
        <v>6201100302</v>
      </c>
      <c r="N1063" s="183" t="str">
        <f t="shared" si="31"/>
        <v xml:space="preserve">Capacitacion a Docentes          </v>
      </c>
    </row>
    <row r="1064" spans="1:14" s="189" customFormat="1">
      <c r="A1064" s="189">
        <v>6201100402</v>
      </c>
      <c r="B1064" s="189" t="s">
        <v>3029</v>
      </c>
      <c r="C1064" s="190" t="s">
        <v>2068</v>
      </c>
      <c r="D1064" s="190" t="s">
        <v>376</v>
      </c>
      <c r="E1064" s="190" t="s">
        <v>2216</v>
      </c>
      <c r="F1064" s="190" t="s">
        <v>2405</v>
      </c>
      <c r="G1064" s="189" t="s">
        <v>404</v>
      </c>
      <c r="H1064" s="189" t="s">
        <v>2406</v>
      </c>
      <c r="I1064" s="189" t="s">
        <v>2410</v>
      </c>
      <c r="J1064" s="190" t="s">
        <v>2219</v>
      </c>
      <c r="K1064" s="183" t="str">
        <f t="shared" si="30"/>
        <v xml:space="preserve">I-Capacitación Docente    - Capacitacion a Docentes     </v>
      </c>
      <c r="L1064" s="189">
        <v>6201100402</v>
      </c>
      <c r="N1064" s="183" t="str">
        <f t="shared" si="31"/>
        <v xml:space="preserve">Capacitacion a Docentes          </v>
      </c>
    </row>
    <row r="1065" spans="1:14" s="189" customFormat="1">
      <c r="A1065" s="189">
        <v>1504050101</v>
      </c>
      <c r="B1065" s="189" t="s">
        <v>3030</v>
      </c>
      <c r="C1065" s="190" t="s">
        <v>2068</v>
      </c>
      <c r="D1065" s="190" t="s">
        <v>376</v>
      </c>
      <c r="E1065" s="190" t="s">
        <v>2246</v>
      </c>
      <c r="F1065" s="190" t="s">
        <v>2247</v>
      </c>
      <c r="G1065" s="189" t="s">
        <v>2248</v>
      </c>
      <c r="H1065" s="189" t="s">
        <v>2077</v>
      </c>
      <c r="I1065" s="189" t="s">
        <v>2075</v>
      </c>
      <c r="J1065" s="190" t="s">
        <v>2219</v>
      </c>
      <c r="K1065" s="183" t="str">
        <f t="shared" si="30"/>
        <v xml:space="preserve">I-Terrenos - Urbanos     </v>
      </c>
      <c r="L1065" s="189">
        <v>1504050101</v>
      </c>
      <c r="N1065" s="183" t="str">
        <f t="shared" si="31"/>
        <v xml:space="preserve">Urbanos          </v>
      </c>
    </row>
    <row r="1066" spans="1:14" s="189" customFormat="1">
      <c r="A1066" s="189">
        <v>1504100101</v>
      </c>
      <c r="B1066" s="189" t="s">
        <v>3031</v>
      </c>
      <c r="C1066" s="190" t="s">
        <v>2068</v>
      </c>
      <c r="D1066" s="190" t="s">
        <v>376</v>
      </c>
      <c r="E1066" s="190" t="s">
        <v>2246</v>
      </c>
      <c r="F1066" s="190" t="s">
        <v>2247</v>
      </c>
      <c r="G1066" s="189" t="s">
        <v>2248</v>
      </c>
      <c r="H1066" s="189" t="s">
        <v>2077</v>
      </c>
      <c r="I1066" s="189" t="s">
        <v>2075</v>
      </c>
      <c r="J1066" s="190" t="s">
        <v>2219</v>
      </c>
      <c r="K1066" s="183" t="str">
        <f t="shared" si="30"/>
        <v xml:space="preserve">I-Terrenos - Rurales     </v>
      </c>
      <c r="L1066" s="189">
        <v>1504100101</v>
      </c>
      <c r="N1066" s="183" t="str">
        <f t="shared" si="31"/>
        <v xml:space="preserve">Rurales          </v>
      </c>
    </row>
    <row r="1067" spans="1:14" s="189" customFormat="1">
      <c r="A1067" s="189">
        <v>1508050101</v>
      </c>
      <c r="B1067" s="189" t="s">
        <v>3032</v>
      </c>
      <c r="C1067" s="190" t="s">
        <v>2068</v>
      </c>
      <c r="D1067" s="190" t="s">
        <v>376</v>
      </c>
      <c r="E1067" s="190" t="s">
        <v>2246</v>
      </c>
      <c r="F1067" s="190" t="s">
        <v>2247</v>
      </c>
      <c r="G1067" s="189" t="s">
        <v>2248</v>
      </c>
      <c r="H1067" s="189" t="s">
        <v>2250</v>
      </c>
      <c r="I1067" s="189" t="s">
        <v>2075</v>
      </c>
      <c r="J1067" s="190" t="s">
        <v>2219</v>
      </c>
      <c r="K1067" s="183" t="str">
        <f t="shared" si="30"/>
        <v xml:space="preserve">I-Construcciones y Edificaciones   - Construcciones y Edificaciones     </v>
      </c>
      <c r="L1067" s="189">
        <v>1508050101</v>
      </c>
      <c r="N1067" s="183" t="str">
        <f t="shared" si="31"/>
        <v xml:space="preserve">Construcciones y Edificaciones          </v>
      </c>
    </row>
    <row r="1068" spans="1:14" s="189" customFormat="1">
      <c r="A1068" s="189">
        <v>1516050101</v>
      </c>
      <c r="B1068" s="189" t="s">
        <v>3033</v>
      </c>
      <c r="C1068" s="190" t="s">
        <v>2068</v>
      </c>
      <c r="D1068" s="190" t="s">
        <v>376</v>
      </c>
      <c r="E1068" s="190" t="s">
        <v>2246</v>
      </c>
      <c r="F1068" s="190" t="s">
        <v>2247</v>
      </c>
      <c r="G1068" s="189" t="s">
        <v>2248</v>
      </c>
      <c r="H1068" s="189" t="s">
        <v>2250</v>
      </c>
      <c r="I1068" s="189" t="s">
        <v>2075</v>
      </c>
      <c r="J1068" s="190" t="s">
        <v>2219</v>
      </c>
      <c r="K1068" s="183" t="str">
        <f t="shared" si="30"/>
        <v xml:space="preserve">I-Construcciones y Edificaciones   - Edificios     </v>
      </c>
      <c r="L1068" s="189">
        <v>1516050101</v>
      </c>
      <c r="N1068" s="183" t="str">
        <f t="shared" si="31"/>
        <v xml:space="preserve">Edificios          </v>
      </c>
    </row>
    <row r="1069" spans="1:14" s="189" customFormat="1">
      <c r="A1069" s="189">
        <v>1516100101</v>
      </c>
      <c r="B1069" s="189" t="s">
        <v>3034</v>
      </c>
      <c r="C1069" s="190" t="s">
        <v>2068</v>
      </c>
      <c r="D1069" s="190" t="s">
        <v>376</v>
      </c>
      <c r="E1069" s="190" t="s">
        <v>2246</v>
      </c>
      <c r="F1069" s="190" t="s">
        <v>2247</v>
      </c>
      <c r="G1069" s="189" t="s">
        <v>2248</v>
      </c>
      <c r="H1069" s="189" t="s">
        <v>2250</v>
      </c>
      <c r="I1069" s="189" t="s">
        <v>2075</v>
      </c>
      <c r="J1069" s="190" t="s">
        <v>2219</v>
      </c>
      <c r="K1069" s="183" t="str">
        <f t="shared" si="30"/>
        <v xml:space="preserve">I-Construcciones y Edificaciones   - Oficinas     </v>
      </c>
      <c r="L1069" s="189">
        <v>1516100101</v>
      </c>
      <c r="N1069" s="183" t="str">
        <f t="shared" si="31"/>
        <v xml:space="preserve">Oficinas          </v>
      </c>
    </row>
    <row r="1070" spans="1:14" s="189" customFormat="1">
      <c r="A1070" s="189">
        <v>1516150101</v>
      </c>
      <c r="B1070" s="189" t="s">
        <v>3035</v>
      </c>
      <c r="C1070" s="190" t="s">
        <v>2068</v>
      </c>
      <c r="D1070" s="190" t="s">
        <v>376</v>
      </c>
      <c r="E1070" s="190" t="s">
        <v>2246</v>
      </c>
      <c r="F1070" s="190" t="s">
        <v>2247</v>
      </c>
      <c r="G1070" s="189" t="s">
        <v>2248</v>
      </c>
      <c r="H1070" s="189" t="s">
        <v>2250</v>
      </c>
      <c r="I1070" s="189" t="s">
        <v>2075</v>
      </c>
      <c r="J1070" s="190" t="s">
        <v>2219</v>
      </c>
      <c r="K1070" s="183" t="str">
        <f t="shared" ref="K1070:K1133" si="32">CONCATENATE(J1070,H1070," - ", B1070)</f>
        <v xml:space="preserve">I-Construcciones y Edificaciones   - Colegios y Escuelas     </v>
      </c>
      <c r="L1070" s="189">
        <v>1516150101</v>
      </c>
      <c r="N1070" s="183" t="str">
        <f t="shared" si="31"/>
        <v xml:space="preserve">Colegios y Escuelas          </v>
      </c>
    </row>
    <row r="1071" spans="1:14" s="189" customFormat="1">
      <c r="A1071" s="189">
        <v>1520050101</v>
      </c>
      <c r="B1071" s="189" t="s">
        <v>2926</v>
      </c>
      <c r="C1071" s="190" t="s">
        <v>2068</v>
      </c>
      <c r="D1071" s="190" t="s">
        <v>376</v>
      </c>
      <c r="E1071" s="190" t="s">
        <v>2239</v>
      </c>
      <c r="F1071" s="190" t="s">
        <v>2240</v>
      </c>
      <c r="G1071" s="189" t="s">
        <v>2248</v>
      </c>
      <c r="H1071" s="189" t="s">
        <v>2254</v>
      </c>
      <c r="I1071" s="189" t="s">
        <v>2075</v>
      </c>
      <c r="J1071" s="190" t="s">
        <v>2219</v>
      </c>
      <c r="K1071" s="183" t="str">
        <f t="shared" si="32"/>
        <v xml:space="preserve">I-Maquinaria y equipo   - Maquinaria y Equipo     </v>
      </c>
      <c r="L1071" s="189">
        <v>1520050101</v>
      </c>
      <c r="N1071" s="183" t="str">
        <f t="shared" ref="N1071:N1117" si="33">+_xlfn.CONCAT(B1071," "," "," "," "," ")</f>
        <v xml:space="preserve">Maquinaria y Equipo          </v>
      </c>
    </row>
    <row r="1072" spans="1:14" s="189" customFormat="1">
      <c r="A1072" s="189">
        <v>1520050102</v>
      </c>
      <c r="B1072" s="189" t="s">
        <v>3036</v>
      </c>
      <c r="C1072" s="190" t="s">
        <v>2068</v>
      </c>
      <c r="D1072" s="190" t="s">
        <v>376</v>
      </c>
      <c r="E1072" s="190" t="s">
        <v>2239</v>
      </c>
      <c r="F1072" s="190" t="s">
        <v>2240</v>
      </c>
      <c r="G1072" s="189" t="s">
        <v>2248</v>
      </c>
      <c r="H1072" s="189" t="s">
        <v>2254</v>
      </c>
      <c r="I1072" s="189" t="s">
        <v>2075</v>
      </c>
      <c r="J1072" s="190" t="s">
        <v>2219</v>
      </c>
      <c r="K1072" s="183" t="str">
        <f t="shared" si="32"/>
        <v xml:space="preserve">I-Maquinaria y equipo   - Equipo de construcción     </v>
      </c>
      <c r="L1072" s="189">
        <v>1520050102</v>
      </c>
      <c r="N1072" s="183" t="str">
        <f t="shared" si="33"/>
        <v xml:space="preserve">Equipo de construcción          </v>
      </c>
    </row>
    <row r="1073" spans="1:14" s="189" customFormat="1">
      <c r="A1073" s="189">
        <v>1520050103</v>
      </c>
      <c r="B1073" s="189" t="s">
        <v>3037</v>
      </c>
      <c r="C1073" s="190" t="s">
        <v>2068</v>
      </c>
      <c r="D1073" s="190" t="s">
        <v>376</v>
      </c>
      <c r="E1073" s="190" t="s">
        <v>2239</v>
      </c>
      <c r="F1073" s="190" t="s">
        <v>2240</v>
      </c>
      <c r="G1073" s="189" t="s">
        <v>2248</v>
      </c>
      <c r="H1073" s="189" t="s">
        <v>2254</v>
      </c>
      <c r="I1073" s="189" t="s">
        <v>2075</v>
      </c>
      <c r="J1073" s="190" t="s">
        <v>2219</v>
      </c>
      <c r="K1073" s="183" t="str">
        <f t="shared" si="32"/>
        <v xml:space="preserve">I-Maquinaria y equipo   - Equipo Agropecuario de Silvicultura Avicultura y Pesca     </v>
      </c>
      <c r="L1073" s="189">
        <v>1520050103</v>
      </c>
      <c r="N1073" s="183" t="str">
        <f t="shared" si="33"/>
        <v xml:space="preserve">Equipo Agropecuario de Silvicultura Avicultura y Pesca          </v>
      </c>
    </row>
    <row r="1074" spans="1:14" s="189" customFormat="1">
      <c r="A1074" s="189">
        <v>1520050104</v>
      </c>
      <c r="B1074" s="189" t="s">
        <v>3038</v>
      </c>
      <c r="C1074" s="190" t="s">
        <v>2068</v>
      </c>
      <c r="D1074" s="190" t="s">
        <v>376</v>
      </c>
      <c r="E1074" s="190" t="s">
        <v>2239</v>
      </c>
      <c r="F1074" s="190" t="s">
        <v>2240</v>
      </c>
      <c r="G1074" s="189" t="s">
        <v>2248</v>
      </c>
      <c r="H1074" s="189" t="s">
        <v>2254</v>
      </c>
      <c r="I1074" s="189" t="s">
        <v>2075</v>
      </c>
      <c r="J1074" s="190" t="s">
        <v>2219</v>
      </c>
      <c r="K1074" s="183" t="str">
        <f t="shared" si="32"/>
        <v xml:space="preserve">I-Maquinaria y equipo   - Equipo de Enseñanza     </v>
      </c>
      <c r="L1074" s="189">
        <v>1520050104</v>
      </c>
      <c r="N1074" s="183" t="str">
        <f t="shared" si="33"/>
        <v xml:space="preserve">Equipo de Enseñanza          </v>
      </c>
    </row>
    <row r="1075" spans="1:14" s="189" customFormat="1">
      <c r="A1075" s="189">
        <v>1520050105</v>
      </c>
      <c r="B1075" s="189" t="s">
        <v>3039</v>
      </c>
      <c r="C1075" s="190" t="s">
        <v>2068</v>
      </c>
      <c r="D1075" s="190" t="s">
        <v>376</v>
      </c>
      <c r="E1075" s="190" t="s">
        <v>2239</v>
      </c>
      <c r="F1075" s="190" t="s">
        <v>2240</v>
      </c>
      <c r="G1075" s="189" t="s">
        <v>2248</v>
      </c>
      <c r="H1075" s="189" t="s">
        <v>2254</v>
      </c>
      <c r="I1075" s="189" t="s">
        <v>2075</v>
      </c>
      <c r="J1075" s="190" t="s">
        <v>2219</v>
      </c>
      <c r="K1075" s="183" t="str">
        <f t="shared" si="32"/>
        <v xml:space="preserve">I-Maquinaria y equipo   - Herramientas y Accesorios     </v>
      </c>
      <c r="L1075" s="189">
        <v>1520050105</v>
      </c>
      <c r="N1075" s="183" t="str">
        <f t="shared" si="33"/>
        <v xml:space="preserve">Herramientas y Accesorios          </v>
      </c>
    </row>
    <row r="1076" spans="1:14" s="189" customFormat="1">
      <c r="A1076" s="189">
        <v>1520050106</v>
      </c>
      <c r="B1076" s="189" t="s">
        <v>3040</v>
      </c>
      <c r="C1076" s="190" t="s">
        <v>2068</v>
      </c>
      <c r="D1076" s="190" t="s">
        <v>376</v>
      </c>
      <c r="E1076" s="190" t="s">
        <v>2239</v>
      </c>
      <c r="F1076" s="190" t="s">
        <v>2240</v>
      </c>
      <c r="G1076" s="189" t="s">
        <v>2248</v>
      </c>
      <c r="H1076" s="189" t="s">
        <v>2254</v>
      </c>
      <c r="I1076" s="189" t="s">
        <v>2075</v>
      </c>
      <c r="J1076" s="190" t="s">
        <v>2219</v>
      </c>
      <c r="K1076" s="183" t="str">
        <f t="shared" si="32"/>
        <v xml:space="preserve">I-Maquinaria y equipo   - Equipo de Ayuda Audiovisual     </v>
      </c>
      <c r="L1076" s="189">
        <v>1520050106</v>
      </c>
      <c r="N1076" s="183" t="str">
        <f t="shared" si="33"/>
        <v xml:space="preserve">Equipo de Ayuda Audiovisual          </v>
      </c>
    </row>
    <row r="1077" spans="1:14" s="189" customFormat="1">
      <c r="A1077" s="189">
        <v>1520050107</v>
      </c>
      <c r="B1077" s="189" t="s">
        <v>3041</v>
      </c>
      <c r="C1077" s="190" t="s">
        <v>2068</v>
      </c>
      <c r="D1077" s="190" t="s">
        <v>376</v>
      </c>
      <c r="E1077" s="190" t="s">
        <v>2239</v>
      </c>
      <c r="F1077" s="190" t="s">
        <v>2240</v>
      </c>
      <c r="G1077" s="189" t="s">
        <v>2248</v>
      </c>
      <c r="H1077" s="189" t="s">
        <v>2254</v>
      </c>
      <c r="I1077" s="189" t="s">
        <v>2075</v>
      </c>
      <c r="J1077" s="190" t="s">
        <v>2219</v>
      </c>
      <c r="K1077" s="183" t="str">
        <f t="shared" si="32"/>
        <v xml:space="preserve">I-Maquinaria y equipo   - Equipo de Aseo     </v>
      </c>
      <c r="L1077" s="189">
        <v>1520050107</v>
      </c>
      <c r="N1077" s="183" t="str">
        <f t="shared" si="33"/>
        <v xml:space="preserve">Equipo de Aseo          </v>
      </c>
    </row>
    <row r="1078" spans="1:14" s="189" customFormat="1">
      <c r="A1078" s="189">
        <v>1520050108</v>
      </c>
      <c r="B1078" s="189" t="s">
        <v>3042</v>
      </c>
      <c r="C1078" s="190" t="s">
        <v>2068</v>
      </c>
      <c r="D1078" s="190" t="s">
        <v>376</v>
      </c>
      <c r="E1078" s="190" t="s">
        <v>2239</v>
      </c>
      <c r="F1078" s="190" t="s">
        <v>2240</v>
      </c>
      <c r="G1078" s="189" t="s">
        <v>2248</v>
      </c>
      <c r="H1078" s="189" t="s">
        <v>2254</v>
      </c>
      <c r="I1078" s="189" t="s">
        <v>2075</v>
      </c>
      <c r="J1078" s="190" t="s">
        <v>2219</v>
      </c>
      <c r="K1078" s="183" t="str">
        <f t="shared" si="32"/>
        <v xml:space="preserve">I-Maquinaria y equipo   - Equipo de Seguridad y Rescate     </v>
      </c>
      <c r="L1078" s="189">
        <v>1520050108</v>
      </c>
      <c r="N1078" s="183" t="str">
        <f t="shared" si="33"/>
        <v xml:space="preserve">Equipo de Seguridad y Rescate          </v>
      </c>
    </row>
    <row r="1079" spans="1:14" s="189" customFormat="1">
      <c r="A1079" s="189">
        <v>1524050101</v>
      </c>
      <c r="B1079" s="189" t="s">
        <v>3043</v>
      </c>
      <c r="C1079" s="190" t="s">
        <v>2068</v>
      </c>
      <c r="D1079" s="190" t="s">
        <v>376</v>
      </c>
      <c r="E1079" s="190" t="s">
        <v>2239</v>
      </c>
      <c r="F1079" s="190" t="s">
        <v>2231</v>
      </c>
      <c r="G1079" s="189" t="s">
        <v>2248</v>
      </c>
      <c r="H1079" s="189" t="s">
        <v>2262</v>
      </c>
      <c r="I1079" s="189" t="s">
        <v>2075</v>
      </c>
      <c r="J1079" s="190" t="s">
        <v>2219</v>
      </c>
      <c r="K1079" s="183" t="str">
        <f t="shared" si="32"/>
        <v xml:space="preserve">I-Muebles y equipo de oficina - Muebles y Enseres     </v>
      </c>
      <c r="L1079" s="189">
        <v>1524050101</v>
      </c>
      <c r="N1079" s="183" t="str">
        <f t="shared" si="33"/>
        <v xml:space="preserve">Muebles y Enseres          </v>
      </c>
    </row>
    <row r="1080" spans="1:14" s="189" customFormat="1">
      <c r="A1080" s="189">
        <v>1524100101</v>
      </c>
      <c r="B1080" s="189" t="s">
        <v>3044</v>
      </c>
      <c r="C1080" s="190" t="s">
        <v>2068</v>
      </c>
      <c r="D1080" s="190" t="s">
        <v>376</v>
      </c>
      <c r="E1080" s="190" t="s">
        <v>2239</v>
      </c>
      <c r="F1080" s="190" t="s">
        <v>2231</v>
      </c>
      <c r="G1080" s="189" t="s">
        <v>2248</v>
      </c>
      <c r="H1080" s="189" t="s">
        <v>2262</v>
      </c>
      <c r="I1080" s="189" t="s">
        <v>2075</v>
      </c>
      <c r="J1080" s="190" t="s">
        <v>2219</v>
      </c>
      <c r="K1080" s="183" t="str">
        <f t="shared" si="32"/>
        <v xml:space="preserve">I-Muebles y equipo de oficina - Equipos     </v>
      </c>
      <c r="L1080" s="189">
        <v>1524100101</v>
      </c>
      <c r="N1080" s="183" t="str">
        <f t="shared" si="33"/>
        <v xml:space="preserve">Equipos          </v>
      </c>
    </row>
    <row r="1081" spans="1:14" s="189" customFormat="1">
      <c r="A1081" s="189">
        <v>1524959595</v>
      </c>
      <c r="B1081" s="189" t="s">
        <v>3011</v>
      </c>
      <c r="C1081" s="190" t="s">
        <v>2068</v>
      </c>
      <c r="D1081" s="190" t="s">
        <v>376</v>
      </c>
      <c r="E1081" s="190" t="s">
        <v>2239</v>
      </c>
      <c r="F1081" s="190" t="s">
        <v>2231</v>
      </c>
      <c r="G1081" s="189" t="s">
        <v>2248</v>
      </c>
      <c r="H1081" s="189" t="s">
        <v>2262</v>
      </c>
      <c r="I1081" s="189" t="s">
        <v>2075</v>
      </c>
      <c r="J1081" s="190" t="s">
        <v>2219</v>
      </c>
      <c r="K1081" s="183" t="str">
        <f t="shared" si="32"/>
        <v xml:space="preserve">I-Muebles y equipo de oficina - Otros     </v>
      </c>
      <c r="L1081" s="189">
        <v>1524959595</v>
      </c>
      <c r="N1081" s="183" t="str">
        <f t="shared" si="33"/>
        <v xml:space="preserve">Otros          </v>
      </c>
    </row>
    <row r="1082" spans="1:14" s="189" customFormat="1">
      <c r="A1082" s="189">
        <v>1528050101</v>
      </c>
      <c r="B1082" s="189" t="s">
        <v>3045</v>
      </c>
      <c r="C1082" s="190" t="s">
        <v>2068</v>
      </c>
      <c r="D1082" s="190" t="s">
        <v>376</v>
      </c>
      <c r="E1082" s="190" t="s">
        <v>2239</v>
      </c>
      <c r="F1082" s="190" t="s">
        <v>2243</v>
      </c>
      <c r="G1082" s="189" t="s">
        <v>2248</v>
      </c>
      <c r="H1082" s="189" t="s">
        <v>2265</v>
      </c>
      <c r="I1082" s="189" t="s">
        <v>2075</v>
      </c>
      <c r="J1082" s="190" t="s">
        <v>2219</v>
      </c>
      <c r="K1082" s="183" t="str">
        <f t="shared" si="32"/>
        <v xml:space="preserve">I-Equipo de computo   - Equipos Por Procesamiento de Datos     </v>
      </c>
      <c r="L1082" s="189">
        <v>1528050101</v>
      </c>
      <c r="N1082" s="183" t="str">
        <f t="shared" si="33"/>
        <v xml:space="preserve">Equipos Por Procesamiento de Datos          </v>
      </c>
    </row>
    <row r="1083" spans="1:14" s="189" customFormat="1">
      <c r="A1083" s="189">
        <v>1528100101</v>
      </c>
      <c r="B1083" s="189" t="s">
        <v>3046</v>
      </c>
      <c r="C1083" s="190" t="s">
        <v>2068</v>
      </c>
      <c r="D1083" s="190" t="s">
        <v>376</v>
      </c>
      <c r="E1083" s="190" t="s">
        <v>2239</v>
      </c>
      <c r="F1083" s="190" t="s">
        <v>2243</v>
      </c>
      <c r="G1083" s="189" t="s">
        <v>2248</v>
      </c>
      <c r="H1083" s="189" t="s">
        <v>2267</v>
      </c>
      <c r="I1083" s="189" t="s">
        <v>2075</v>
      </c>
      <c r="J1083" s="190" t="s">
        <v>2219</v>
      </c>
      <c r="K1083" s="183" t="str">
        <f t="shared" si="32"/>
        <v xml:space="preserve">I-Equipo de telecomunicaciones   - Equipo de Telecomunicaciones     </v>
      </c>
      <c r="L1083" s="189">
        <v>1528100101</v>
      </c>
      <c r="N1083" s="183" t="str">
        <f t="shared" si="33"/>
        <v xml:space="preserve">Equipo de Telecomunicaciones          </v>
      </c>
    </row>
    <row r="1084" spans="1:14" s="189" customFormat="1">
      <c r="A1084" s="189">
        <v>1528150101</v>
      </c>
      <c r="B1084" s="189" t="s">
        <v>3047</v>
      </c>
      <c r="C1084" s="190" t="s">
        <v>2068</v>
      </c>
      <c r="D1084" s="190" t="s">
        <v>376</v>
      </c>
      <c r="E1084" s="190" t="s">
        <v>2239</v>
      </c>
      <c r="F1084" s="190" t="s">
        <v>2243</v>
      </c>
      <c r="G1084" s="189" t="s">
        <v>2248</v>
      </c>
      <c r="H1084" s="189" t="s">
        <v>2267</v>
      </c>
      <c r="I1084" s="189" t="s">
        <v>2075</v>
      </c>
      <c r="J1084" s="190" t="s">
        <v>2219</v>
      </c>
      <c r="K1084" s="183" t="str">
        <f t="shared" si="32"/>
        <v xml:space="preserve">I-Equipo de telecomunicaciones   - Equipos de Radio     </v>
      </c>
      <c r="L1084" s="189">
        <v>1528150101</v>
      </c>
      <c r="N1084" s="183" t="str">
        <f t="shared" si="33"/>
        <v xml:space="preserve">Equipos de Radio          </v>
      </c>
    </row>
    <row r="1085" spans="1:14" s="189" customFormat="1">
      <c r="A1085" s="189">
        <v>1528250101</v>
      </c>
      <c r="B1085" s="189" t="s">
        <v>3048</v>
      </c>
      <c r="C1085" s="190" t="s">
        <v>2068</v>
      </c>
      <c r="D1085" s="190" t="s">
        <v>376</v>
      </c>
      <c r="E1085" s="190" t="s">
        <v>2239</v>
      </c>
      <c r="F1085" s="190" t="s">
        <v>2243</v>
      </c>
      <c r="G1085" s="189" t="s">
        <v>2248</v>
      </c>
      <c r="H1085" s="189" t="s">
        <v>2267</v>
      </c>
      <c r="I1085" s="189" t="s">
        <v>2075</v>
      </c>
      <c r="J1085" s="190" t="s">
        <v>2219</v>
      </c>
      <c r="K1085" s="183" t="str">
        <f t="shared" si="32"/>
        <v xml:space="preserve">I-Equipo de telecomunicaciones   - Líneas Telefónicas     </v>
      </c>
      <c r="L1085" s="189">
        <v>1528250101</v>
      </c>
      <c r="N1085" s="183" t="str">
        <f t="shared" si="33"/>
        <v xml:space="preserve">Líneas Telefónicas          </v>
      </c>
    </row>
    <row r="1086" spans="1:14" s="189" customFormat="1">
      <c r="A1086" s="189">
        <v>1528959595</v>
      </c>
      <c r="B1086" s="189" t="s">
        <v>3011</v>
      </c>
      <c r="C1086" s="190" t="s">
        <v>2068</v>
      </c>
      <c r="D1086" s="190" t="s">
        <v>376</v>
      </c>
      <c r="E1086" s="190" t="s">
        <v>2239</v>
      </c>
      <c r="F1086" s="190" t="s">
        <v>2243</v>
      </c>
      <c r="G1086" s="189" t="s">
        <v>2248</v>
      </c>
      <c r="H1086" s="189" t="s">
        <v>2267</v>
      </c>
      <c r="I1086" s="189" t="s">
        <v>2075</v>
      </c>
      <c r="J1086" s="190" t="s">
        <v>2219</v>
      </c>
      <c r="K1086" s="183" t="str">
        <f t="shared" si="32"/>
        <v xml:space="preserve">I-Equipo de telecomunicaciones   - Otros     </v>
      </c>
      <c r="L1086" s="189">
        <v>1528959595</v>
      </c>
      <c r="N1086" s="183" t="str">
        <f t="shared" si="33"/>
        <v xml:space="preserve">Otros          </v>
      </c>
    </row>
    <row r="1087" spans="1:14" s="189" customFormat="1">
      <c r="A1087" s="189">
        <v>1532050101</v>
      </c>
      <c r="B1087" s="189" t="s">
        <v>3049</v>
      </c>
      <c r="C1087" s="190" t="s">
        <v>2068</v>
      </c>
      <c r="D1087" s="190" t="s">
        <v>376</v>
      </c>
      <c r="E1087" s="190" t="s">
        <v>2239</v>
      </c>
      <c r="F1087" s="190" t="s">
        <v>2240</v>
      </c>
      <c r="G1087" s="189" t="s">
        <v>2248</v>
      </c>
      <c r="H1087" s="189" t="s">
        <v>2241</v>
      </c>
      <c r="I1087" s="189" t="s">
        <v>2075</v>
      </c>
      <c r="J1087" s="190" t="s">
        <v>2219</v>
      </c>
      <c r="K1087" s="183" t="str">
        <f t="shared" si="32"/>
        <v xml:space="preserve">I-Equipos y elementos de laboratorio - Médico     </v>
      </c>
      <c r="L1087" s="189">
        <v>1532050101</v>
      </c>
      <c r="N1087" s="183" t="str">
        <f t="shared" si="33"/>
        <v xml:space="preserve">Médico          </v>
      </c>
    </row>
    <row r="1088" spans="1:14" s="189" customFormat="1">
      <c r="A1088" s="189">
        <v>1532100101</v>
      </c>
      <c r="B1088" s="189" t="s">
        <v>3050</v>
      </c>
      <c r="C1088" s="190" t="s">
        <v>2068</v>
      </c>
      <c r="D1088" s="190" t="s">
        <v>376</v>
      </c>
      <c r="E1088" s="190" t="s">
        <v>2239</v>
      </c>
      <c r="F1088" s="190" t="s">
        <v>2240</v>
      </c>
      <c r="G1088" s="189" t="s">
        <v>2248</v>
      </c>
      <c r="H1088" s="189" t="s">
        <v>2241</v>
      </c>
      <c r="I1088" s="189" t="s">
        <v>2075</v>
      </c>
      <c r="J1088" s="190" t="s">
        <v>2219</v>
      </c>
      <c r="K1088" s="183" t="str">
        <f t="shared" si="32"/>
        <v xml:space="preserve">I-Equipos y elementos de laboratorio - Odontològico     </v>
      </c>
      <c r="L1088" s="189">
        <v>1532100101</v>
      </c>
      <c r="N1088" s="183" t="str">
        <f t="shared" si="33"/>
        <v xml:space="preserve">Odontològico          </v>
      </c>
    </row>
    <row r="1089" spans="1:14" s="189" customFormat="1">
      <c r="A1089" s="189">
        <v>1532150101</v>
      </c>
      <c r="B1089" s="189" t="s">
        <v>3051</v>
      </c>
      <c r="C1089" s="190" t="s">
        <v>2068</v>
      </c>
      <c r="D1089" s="190" t="s">
        <v>376</v>
      </c>
      <c r="E1089" s="190" t="s">
        <v>2239</v>
      </c>
      <c r="F1089" s="190" t="s">
        <v>2240</v>
      </c>
      <c r="G1089" s="189" t="s">
        <v>2248</v>
      </c>
      <c r="H1089" s="189" t="s">
        <v>2241</v>
      </c>
      <c r="I1089" s="189" t="s">
        <v>2075</v>
      </c>
      <c r="J1089" s="190" t="s">
        <v>2219</v>
      </c>
      <c r="K1089" s="183" t="str">
        <f t="shared" si="32"/>
        <v xml:space="preserve">I-Equipos y elementos de laboratorio - Laboratorio     </v>
      </c>
      <c r="L1089" s="189">
        <v>1532150101</v>
      </c>
      <c r="N1089" s="183" t="str">
        <f t="shared" si="33"/>
        <v xml:space="preserve">Laboratorio          </v>
      </c>
    </row>
    <row r="1090" spans="1:14" s="189" customFormat="1">
      <c r="A1090" s="189">
        <v>1532200101</v>
      </c>
      <c r="B1090" s="189" t="s">
        <v>3052</v>
      </c>
      <c r="C1090" s="190" t="s">
        <v>2068</v>
      </c>
      <c r="D1090" s="190" t="s">
        <v>376</v>
      </c>
      <c r="E1090" s="190" t="s">
        <v>2239</v>
      </c>
      <c r="F1090" s="190" t="s">
        <v>2240</v>
      </c>
      <c r="G1090" s="189" t="s">
        <v>2248</v>
      </c>
      <c r="H1090" s="189" t="s">
        <v>2241</v>
      </c>
      <c r="I1090" s="189" t="s">
        <v>2075</v>
      </c>
      <c r="J1090" s="190" t="s">
        <v>2219</v>
      </c>
      <c r="K1090" s="183" t="str">
        <f t="shared" si="32"/>
        <v xml:space="preserve">I-Equipos y elementos de laboratorio - Instrumental     </v>
      </c>
      <c r="L1090" s="189">
        <v>1532200101</v>
      </c>
      <c r="N1090" s="183" t="str">
        <f t="shared" si="33"/>
        <v xml:space="preserve">Instrumental          </v>
      </c>
    </row>
    <row r="1091" spans="1:14" s="189" customFormat="1">
      <c r="A1091" s="189">
        <v>1532959595</v>
      </c>
      <c r="B1091" s="189" t="s">
        <v>3011</v>
      </c>
      <c r="C1091" s="190" t="s">
        <v>2068</v>
      </c>
      <c r="D1091" s="190" t="s">
        <v>376</v>
      </c>
      <c r="E1091" s="190" t="s">
        <v>2239</v>
      </c>
      <c r="F1091" s="190" t="s">
        <v>2240</v>
      </c>
      <c r="G1091" s="189" t="s">
        <v>2248</v>
      </c>
      <c r="H1091" s="189" t="s">
        <v>2241</v>
      </c>
      <c r="I1091" s="189" t="s">
        <v>2075</v>
      </c>
      <c r="J1091" s="190" t="s">
        <v>2219</v>
      </c>
      <c r="K1091" s="183" t="str">
        <f t="shared" si="32"/>
        <v xml:space="preserve">I-Equipos y elementos de laboratorio - Otros     </v>
      </c>
      <c r="L1091" s="189">
        <v>1532959595</v>
      </c>
      <c r="N1091" s="183" t="str">
        <f t="shared" si="33"/>
        <v xml:space="preserve">Otros          </v>
      </c>
    </row>
    <row r="1092" spans="1:14" s="189" customFormat="1">
      <c r="A1092" s="189">
        <v>1540050101</v>
      </c>
      <c r="B1092" s="189" t="s">
        <v>3053</v>
      </c>
      <c r="C1092" s="190" t="s">
        <v>2068</v>
      </c>
      <c r="D1092" s="190" t="s">
        <v>376</v>
      </c>
      <c r="E1092" s="190" t="s">
        <v>2239</v>
      </c>
      <c r="F1092" s="190" t="s">
        <v>2271</v>
      </c>
      <c r="G1092" s="189" t="s">
        <v>2248</v>
      </c>
      <c r="H1092" s="189" t="s">
        <v>2272</v>
      </c>
      <c r="I1092" s="189" t="s">
        <v>2075</v>
      </c>
      <c r="J1092" s="190" t="s">
        <v>2219</v>
      </c>
      <c r="K1092" s="183" t="str">
        <f t="shared" si="32"/>
        <v xml:space="preserve">I-Vehículos     - Autos Camionetas y Camperos     </v>
      </c>
      <c r="L1092" s="189">
        <v>1540050101</v>
      </c>
      <c r="N1092" s="183" t="str">
        <f t="shared" si="33"/>
        <v xml:space="preserve">Autos Camionetas y Camperos          </v>
      </c>
    </row>
    <row r="1093" spans="1:14" s="189" customFormat="1">
      <c r="A1093" s="189">
        <v>1556050101</v>
      </c>
      <c r="B1093" s="189" t="s">
        <v>3054</v>
      </c>
      <c r="C1093" s="190" t="s">
        <v>2068</v>
      </c>
      <c r="D1093" s="190" t="s">
        <v>376</v>
      </c>
      <c r="E1093" s="190" t="s">
        <v>2239</v>
      </c>
      <c r="F1093" s="190" t="s">
        <v>2247</v>
      </c>
      <c r="G1093" s="189" t="s">
        <v>2248</v>
      </c>
      <c r="H1093" s="189" t="s">
        <v>2274</v>
      </c>
      <c r="I1093" s="189" t="s">
        <v>2075</v>
      </c>
      <c r="J1093" s="190" t="s">
        <v>2219</v>
      </c>
      <c r="K1093" s="183" t="str">
        <f t="shared" si="32"/>
        <v xml:space="preserve">I-Acueducto, planta y redes  - Instalaciones para Agua y Energia     </v>
      </c>
      <c r="L1093" s="189">
        <v>1556050101</v>
      </c>
      <c r="N1093" s="183" t="str">
        <f t="shared" si="33"/>
        <v xml:space="preserve">Instalaciones para Agua y Energia          </v>
      </c>
    </row>
    <row r="1094" spans="1:14" s="189" customFormat="1">
      <c r="A1094" s="189">
        <v>1556100101</v>
      </c>
      <c r="B1094" s="189" t="s">
        <v>3055</v>
      </c>
      <c r="C1094" s="190" t="s">
        <v>2068</v>
      </c>
      <c r="D1094" s="190" t="s">
        <v>376</v>
      </c>
      <c r="E1094" s="190" t="s">
        <v>2239</v>
      </c>
      <c r="F1094" s="190" t="s">
        <v>2247</v>
      </c>
      <c r="G1094" s="189" t="s">
        <v>2248</v>
      </c>
      <c r="H1094" s="189" t="s">
        <v>2274</v>
      </c>
      <c r="I1094" s="189" t="s">
        <v>2075</v>
      </c>
      <c r="J1094" s="190" t="s">
        <v>2219</v>
      </c>
      <c r="K1094" s="183" t="str">
        <f t="shared" si="32"/>
        <v xml:space="preserve">I-Acueducto, planta y redes  - Acueducto, Acequias y Canalizaciones     </v>
      </c>
      <c r="L1094" s="189">
        <v>1556100101</v>
      </c>
      <c r="N1094" s="183" t="str">
        <f t="shared" si="33"/>
        <v xml:space="preserve">Acueducto, Acequias y Canalizaciones          </v>
      </c>
    </row>
    <row r="1095" spans="1:14" s="189" customFormat="1">
      <c r="A1095" s="189">
        <v>1556150101</v>
      </c>
      <c r="B1095" s="189" t="s">
        <v>3056</v>
      </c>
      <c r="C1095" s="190" t="s">
        <v>2068</v>
      </c>
      <c r="D1095" s="190" t="s">
        <v>376</v>
      </c>
      <c r="E1095" s="190" t="s">
        <v>2239</v>
      </c>
      <c r="F1095" s="190" t="s">
        <v>2247</v>
      </c>
      <c r="G1095" s="189" t="s">
        <v>2248</v>
      </c>
      <c r="H1095" s="189" t="s">
        <v>2274</v>
      </c>
      <c r="I1095" s="189" t="s">
        <v>2075</v>
      </c>
      <c r="J1095" s="190" t="s">
        <v>2219</v>
      </c>
      <c r="K1095" s="183" t="str">
        <f t="shared" si="32"/>
        <v xml:space="preserve">I-Acueducto, planta y redes  - Plantas de Generacion Hidraulica     </v>
      </c>
      <c r="L1095" s="189">
        <v>1556150101</v>
      </c>
      <c r="N1095" s="183" t="str">
        <f t="shared" si="33"/>
        <v xml:space="preserve">Plantas de Generacion Hidraulica          </v>
      </c>
    </row>
    <row r="1096" spans="1:14" s="189" customFormat="1">
      <c r="A1096" s="189">
        <v>1556280101</v>
      </c>
      <c r="B1096" s="189" t="s">
        <v>3057</v>
      </c>
      <c r="C1096" s="190" t="s">
        <v>2068</v>
      </c>
      <c r="D1096" s="190" t="s">
        <v>376</v>
      </c>
      <c r="E1096" s="190" t="s">
        <v>2239</v>
      </c>
      <c r="F1096" s="190" t="s">
        <v>2247</v>
      </c>
      <c r="G1096" s="189" t="s">
        <v>2248</v>
      </c>
      <c r="H1096" s="189" t="s">
        <v>2274</v>
      </c>
      <c r="I1096" s="189" t="s">
        <v>2075</v>
      </c>
      <c r="J1096" s="190" t="s">
        <v>2219</v>
      </c>
      <c r="K1096" s="183" t="str">
        <f t="shared" si="32"/>
        <v xml:space="preserve">I-Acueducto, planta y redes  - Plantas de Generacion Diesel, Gasolina     </v>
      </c>
      <c r="L1096" s="189">
        <v>1556280101</v>
      </c>
      <c r="N1096" s="183" t="str">
        <f t="shared" si="33"/>
        <v xml:space="preserve">Plantas de Generacion Diesel, Gasolina          </v>
      </c>
    </row>
    <row r="1097" spans="1:14" s="189" customFormat="1">
      <c r="A1097" s="189">
        <v>1556300101</v>
      </c>
      <c r="B1097" s="189" t="s">
        <v>3058</v>
      </c>
      <c r="C1097" s="190" t="s">
        <v>2068</v>
      </c>
      <c r="D1097" s="190" t="s">
        <v>376</v>
      </c>
      <c r="E1097" s="190" t="s">
        <v>2239</v>
      </c>
      <c r="F1097" s="190" t="s">
        <v>2243</v>
      </c>
      <c r="G1097" s="189" t="s">
        <v>2248</v>
      </c>
      <c r="H1097" s="189" t="s">
        <v>2278</v>
      </c>
      <c r="I1097" s="189" t="s">
        <v>2075</v>
      </c>
      <c r="J1097" s="190" t="s">
        <v>2219</v>
      </c>
      <c r="K1097" s="183" t="str">
        <f t="shared" si="32"/>
        <v xml:space="preserve">I-Plantas y redes de comunicaci´pn - Plantas de Telecomunicacion     </v>
      </c>
      <c r="L1097" s="189">
        <v>1556300101</v>
      </c>
      <c r="N1097" s="183" t="str">
        <f t="shared" si="33"/>
        <v xml:space="preserve">Plantas de Telecomunicacion          </v>
      </c>
    </row>
    <row r="1098" spans="1:14" s="189" customFormat="1">
      <c r="A1098" s="189">
        <v>1556500101</v>
      </c>
      <c r="B1098" s="189" t="s">
        <v>3059</v>
      </c>
      <c r="C1098" s="190" t="s">
        <v>2068</v>
      </c>
      <c r="D1098" s="190" t="s">
        <v>376</v>
      </c>
      <c r="E1098" s="190" t="s">
        <v>2239</v>
      </c>
      <c r="F1098" s="190" t="s">
        <v>2243</v>
      </c>
      <c r="G1098" s="189" t="s">
        <v>2248</v>
      </c>
      <c r="H1098" s="189" t="s">
        <v>2278</v>
      </c>
      <c r="I1098" s="189" t="s">
        <v>2075</v>
      </c>
      <c r="J1098" s="190" t="s">
        <v>2219</v>
      </c>
      <c r="K1098" s="183" t="str">
        <f t="shared" si="32"/>
        <v xml:space="preserve">I-Plantas y redes de comunicaci´pn - Redes de Distribucion     </v>
      </c>
      <c r="L1098" s="189">
        <v>1556500101</v>
      </c>
      <c r="N1098" s="183" t="str">
        <f t="shared" si="33"/>
        <v xml:space="preserve">Redes de Distribucion          </v>
      </c>
    </row>
    <row r="1099" spans="1:14" s="189" customFormat="1">
      <c r="A1099" s="189">
        <v>1556959595</v>
      </c>
      <c r="B1099" s="189" t="s">
        <v>3011</v>
      </c>
      <c r="C1099" s="190" t="s">
        <v>2068</v>
      </c>
      <c r="D1099" s="190" t="s">
        <v>376</v>
      </c>
      <c r="E1099" s="190" t="s">
        <v>2239</v>
      </c>
      <c r="F1099" s="190" t="s">
        <v>2243</v>
      </c>
      <c r="G1099" s="189" t="s">
        <v>2248</v>
      </c>
      <c r="H1099" s="189" t="s">
        <v>2278</v>
      </c>
      <c r="I1099" s="189" t="s">
        <v>2075</v>
      </c>
      <c r="J1099" s="190" t="s">
        <v>2219</v>
      </c>
      <c r="K1099" s="183" t="str">
        <f t="shared" si="32"/>
        <v xml:space="preserve">I-Plantas y redes de comunicaci´pn - Otros     </v>
      </c>
      <c r="L1099" s="189">
        <v>1556959595</v>
      </c>
      <c r="N1099" s="183" t="str">
        <f t="shared" si="33"/>
        <v xml:space="preserve">Otros          </v>
      </c>
    </row>
    <row r="1100" spans="1:14" s="189" customFormat="1">
      <c r="A1100" s="189">
        <v>1560050101</v>
      </c>
      <c r="B1100" s="189" t="s">
        <v>3060</v>
      </c>
      <c r="C1100" s="190" t="s">
        <v>2068</v>
      </c>
      <c r="D1100" s="190" t="s">
        <v>376</v>
      </c>
      <c r="E1100" s="190" t="s">
        <v>2239</v>
      </c>
      <c r="F1100" s="190" t="s">
        <v>2281</v>
      </c>
      <c r="G1100" s="189" t="s">
        <v>2248</v>
      </c>
      <c r="H1100" s="189" t="s">
        <v>2282</v>
      </c>
      <c r="I1100" s="189" t="s">
        <v>2075</v>
      </c>
      <c r="J1100" s="190" t="s">
        <v>2219</v>
      </c>
      <c r="K1100" s="183" t="str">
        <f t="shared" si="32"/>
        <v xml:space="preserve">I-Otras inversiones    - Armamento de Vigilancia     </v>
      </c>
      <c r="L1100" s="189">
        <v>1560050101</v>
      </c>
      <c r="N1100" s="183" t="str">
        <f t="shared" si="33"/>
        <v xml:space="preserve">Armamento de Vigilancia          </v>
      </c>
    </row>
    <row r="1101" spans="1:14" s="189" customFormat="1">
      <c r="A1101" s="189">
        <v>1584050101</v>
      </c>
      <c r="B1101" s="189" t="s">
        <v>3061</v>
      </c>
      <c r="C1101" s="190" t="s">
        <v>2068</v>
      </c>
      <c r="D1101" s="190" t="s">
        <v>376</v>
      </c>
      <c r="E1101" s="190" t="s">
        <v>2239</v>
      </c>
      <c r="F1101" s="190" t="s">
        <v>2281</v>
      </c>
      <c r="G1101" s="189" t="s">
        <v>2248</v>
      </c>
      <c r="H1101" s="189" t="s">
        <v>2284</v>
      </c>
      <c r="I1101" s="189" t="s">
        <v>2075</v>
      </c>
      <c r="J1101" s="190" t="s">
        <v>2219</v>
      </c>
      <c r="K1101" s="183" t="str">
        <f t="shared" si="32"/>
        <v xml:space="preserve">I-Cultivos en desarrollo semovientes  - Ganado Vacuno     </v>
      </c>
      <c r="L1101" s="189">
        <v>1584050101</v>
      </c>
      <c r="N1101" s="183" t="str">
        <f t="shared" si="33"/>
        <v xml:space="preserve">Ganado Vacuno          </v>
      </c>
    </row>
    <row r="1102" spans="1:14" s="189" customFormat="1">
      <c r="A1102" s="189">
        <v>1584050102</v>
      </c>
      <c r="B1102" s="189" t="s">
        <v>3062</v>
      </c>
      <c r="C1102" s="190" t="s">
        <v>2068</v>
      </c>
      <c r="D1102" s="190" t="s">
        <v>376</v>
      </c>
      <c r="E1102" s="190" t="s">
        <v>2239</v>
      </c>
      <c r="F1102" s="190" t="s">
        <v>2281</v>
      </c>
      <c r="G1102" s="189" t="s">
        <v>2248</v>
      </c>
      <c r="H1102" s="189" t="s">
        <v>2284</v>
      </c>
      <c r="I1102" s="189" t="s">
        <v>2075</v>
      </c>
      <c r="J1102" s="190" t="s">
        <v>2219</v>
      </c>
      <c r="K1102" s="183" t="str">
        <f t="shared" si="32"/>
        <v xml:space="preserve">I-Cultivos en desarrollo semovientes  - Cultivos en Desarrollo     </v>
      </c>
      <c r="L1102" s="189">
        <v>1584050102</v>
      </c>
      <c r="N1102" s="183" t="str">
        <f t="shared" si="33"/>
        <v xml:space="preserve">Cultivos en Desarrollo          </v>
      </c>
    </row>
    <row r="1103" spans="1:14" s="189" customFormat="1">
      <c r="A1103" s="189">
        <v>1805050101</v>
      </c>
      <c r="B1103" s="189" t="s">
        <v>3063</v>
      </c>
      <c r="C1103" s="190" t="s">
        <v>2068</v>
      </c>
      <c r="D1103" s="190" t="s">
        <v>376</v>
      </c>
      <c r="E1103" s="190" t="s">
        <v>2216</v>
      </c>
      <c r="F1103" s="190" t="s">
        <v>2237</v>
      </c>
      <c r="G1103" s="189" t="s">
        <v>2248</v>
      </c>
      <c r="H1103" s="189" t="s">
        <v>2237</v>
      </c>
      <c r="I1103" s="189" t="s">
        <v>2075</v>
      </c>
      <c r="J1103" s="190" t="s">
        <v>2219</v>
      </c>
      <c r="K1103" s="183" t="str">
        <f t="shared" si="32"/>
        <v xml:space="preserve">I-Bienes de arte y cultura - Elementos de Museo     </v>
      </c>
      <c r="L1103" s="189">
        <v>1805050101</v>
      </c>
      <c r="N1103" s="183" t="str">
        <f t="shared" si="33"/>
        <v xml:space="preserve">Elementos de Museo          </v>
      </c>
    </row>
    <row r="1104" spans="1:14" s="189" customFormat="1">
      <c r="A1104" s="189">
        <v>1805050102</v>
      </c>
      <c r="B1104" s="189" t="s">
        <v>3064</v>
      </c>
      <c r="C1104" s="190" t="s">
        <v>2068</v>
      </c>
      <c r="D1104" s="190" t="s">
        <v>376</v>
      </c>
      <c r="E1104" s="190" t="s">
        <v>2216</v>
      </c>
      <c r="F1104" s="190" t="s">
        <v>2237</v>
      </c>
      <c r="G1104" s="189" t="s">
        <v>2248</v>
      </c>
      <c r="H1104" s="189" t="s">
        <v>2237</v>
      </c>
      <c r="I1104" s="189" t="s">
        <v>2075</v>
      </c>
      <c r="J1104" s="190" t="s">
        <v>2219</v>
      </c>
      <c r="K1104" s="183" t="str">
        <f t="shared" si="32"/>
        <v xml:space="preserve">I-Bienes de arte y cultura - Monumentos     </v>
      </c>
      <c r="L1104" s="189">
        <v>1805050102</v>
      </c>
      <c r="N1104" s="183" t="str">
        <f t="shared" si="33"/>
        <v xml:space="preserve">Monumentos          </v>
      </c>
    </row>
    <row r="1105" spans="1:14" s="189" customFormat="1">
      <c r="A1105" s="189">
        <v>1805050103</v>
      </c>
      <c r="B1105" s="189" t="s">
        <v>3065</v>
      </c>
      <c r="C1105" s="190" t="s">
        <v>2068</v>
      </c>
      <c r="D1105" s="190" t="s">
        <v>376</v>
      </c>
      <c r="E1105" s="190" t="s">
        <v>2216</v>
      </c>
      <c r="F1105" s="190" t="s">
        <v>2237</v>
      </c>
      <c r="G1105" s="189" t="s">
        <v>2248</v>
      </c>
      <c r="H1105" s="189" t="s">
        <v>2237</v>
      </c>
      <c r="I1105" s="189" t="s">
        <v>2075</v>
      </c>
      <c r="J1105" s="190" t="s">
        <v>2219</v>
      </c>
      <c r="K1105" s="183" t="str">
        <f t="shared" si="32"/>
        <v xml:space="preserve">I-Bienes de arte y cultura - Obras de Arte     </v>
      </c>
      <c r="L1105" s="189">
        <v>1805050103</v>
      </c>
      <c r="N1105" s="183" t="str">
        <f t="shared" si="33"/>
        <v xml:space="preserve">Obras de Arte          </v>
      </c>
    </row>
    <row r="1106" spans="1:14" s="189" customFormat="1">
      <c r="A1106" s="189">
        <v>1805100101</v>
      </c>
      <c r="B1106" s="189" t="s">
        <v>3066</v>
      </c>
      <c r="C1106" s="190" t="s">
        <v>2068</v>
      </c>
      <c r="D1106" s="190" t="s">
        <v>376</v>
      </c>
      <c r="E1106" s="190" t="s">
        <v>2216</v>
      </c>
      <c r="F1106" s="190" t="s">
        <v>2237</v>
      </c>
      <c r="G1106" s="189" t="s">
        <v>2248</v>
      </c>
      <c r="H1106" s="189" t="s">
        <v>2237</v>
      </c>
      <c r="I1106" s="189" t="s">
        <v>2075</v>
      </c>
      <c r="J1106" s="190" t="s">
        <v>2219</v>
      </c>
      <c r="K1106" s="183" t="str">
        <f t="shared" si="32"/>
        <v xml:space="preserve">I-Bienes de arte y cultura - Bibliotecas     </v>
      </c>
      <c r="L1106" s="189">
        <v>1805100101</v>
      </c>
      <c r="N1106" s="183" t="str">
        <f t="shared" si="33"/>
        <v xml:space="preserve">Bibliotecas          </v>
      </c>
    </row>
    <row r="1107" spans="1:14" s="189" customFormat="1">
      <c r="A1107" s="189">
        <v>1805100102</v>
      </c>
      <c r="B1107" s="189" t="s">
        <v>3067</v>
      </c>
      <c r="C1107" s="190" t="s">
        <v>2068</v>
      </c>
      <c r="D1107" s="190" t="s">
        <v>376</v>
      </c>
      <c r="E1107" s="190" t="s">
        <v>2216</v>
      </c>
      <c r="F1107" s="190" t="s">
        <v>2237</v>
      </c>
      <c r="G1107" s="189" t="s">
        <v>2248</v>
      </c>
      <c r="H1107" s="189" t="s">
        <v>2237</v>
      </c>
      <c r="I1107" s="189" t="s">
        <v>2075</v>
      </c>
      <c r="J1107" s="190" t="s">
        <v>2219</v>
      </c>
      <c r="K1107" s="183" t="str">
        <f t="shared" si="32"/>
        <v xml:space="preserve">I-Bienes de arte y cultura - Equipos Industriales     </v>
      </c>
      <c r="L1107" s="189">
        <v>1805100102</v>
      </c>
      <c r="N1107" s="183" t="str">
        <f t="shared" si="33"/>
        <v xml:space="preserve">Equipos Industriales          </v>
      </c>
    </row>
    <row r="1108" spans="1:14" s="189" customFormat="1">
      <c r="A1108" s="189">
        <v>1805100103</v>
      </c>
      <c r="B1108" s="189" t="s">
        <v>3068</v>
      </c>
      <c r="C1108" s="190" t="s">
        <v>2068</v>
      </c>
      <c r="D1108" s="190" t="s">
        <v>376</v>
      </c>
      <c r="E1108" s="190" t="s">
        <v>2216</v>
      </c>
      <c r="F1108" s="190" t="s">
        <v>2237</v>
      </c>
      <c r="G1108" s="189" t="s">
        <v>2248</v>
      </c>
      <c r="H1108" s="189" t="s">
        <v>2237</v>
      </c>
      <c r="I1108" s="189" t="s">
        <v>2075</v>
      </c>
      <c r="J1108" s="190" t="s">
        <v>2219</v>
      </c>
      <c r="K1108" s="183" t="str">
        <f t="shared" si="32"/>
        <v xml:space="preserve">I-Bienes de arte y cultura - Escudos y Banderas     </v>
      </c>
      <c r="L1108" s="189">
        <v>1805100103</v>
      </c>
      <c r="N1108" s="183" t="str">
        <f t="shared" si="33"/>
        <v xml:space="preserve">Escudos y Banderas          </v>
      </c>
    </row>
    <row r="1109" spans="1:14" s="189" customFormat="1">
      <c r="A1109" s="189">
        <v>1805959501</v>
      </c>
      <c r="B1109" s="189" t="s">
        <v>3069</v>
      </c>
      <c r="C1109" s="190" t="s">
        <v>2068</v>
      </c>
      <c r="D1109" s="190" t="s">
        <v>376</v>
      </c>
      <c r="E1109" s="190" t="s">
        <v>2216</v>
      </c>
      <c r="F1109" s="190" t="s">
        <v>2234</v>
      </c>
      <c r="G1109" s="189" t="s">
        <v>2248</v>
      </c>
      <c r="H1109" s="189" t="s">
        <v>2234</v>
      </c>
      <c r="I1109" s="189" t="s">
        <v>2075</v>
      </c>
      <c r="J1109" s="190" t="s">
        <v>2219</v>
      </c>
      <c r="K1109" s="183" t="str">
        <f t="shared" si="32"/>
        <v xml:space="preserve">I-Bienestar Universitario - Elementos Coreograficos     </v>
      </c>
      <c r="L1109" s="189">
        <v>1805959501</v>
      </c>
      <c r="N1109" s="183" t="str">
        <f t="shared" si="33"/>
        <v xml:space="preserve">Elementos Coreograficos          </v>
      </c>
    </row>
    <row r="1110" spans="1:14" s="189" customFormat="1">
      <c r="A1110" s="189">
        <v>1805959502</v>
      </c>
      <c r="B1110" s="189" t="s">
        <v>3067</v>
      </c>
      <c r="C1110" s="190" t="s">
        <v>2068</v>
      </c>
      <c r="D1110" s="190" t="s">
        <v>376</v>
      </c>
      <c r="E1110" s="190" t="s">
        <v>2216</v>
      </c>
      <c r="F1110" s="190" t="s">
        <v>2237</v>
      </c>
      <c r="G1110" s="189" t="s">
        <v>2248</v>
      </c>
      <c r="H1110" s="189" t="s">
        <v>2237</v>
      </c>
      <c r="I1110" s="189" t="s">
        <v>2075</v>
      </c>
      <c r="J1110" s="190" t="s">
        <v>2219</v>
      </c>
      <c r="K1110" s="183" t="str">
        <f t="shared" si="32"/>
        <v xml:space="preserve">I-Bienes de arte y cultura - Equipos Industriales     </v>
      </c>
      <c r="L1110" s="189">
        <v>1805959502</v>
      </c>
      <c r="N1110" s="183" t="str">
        <f t="shared" si="33"/>
        <v xml:space="preserve">Equipos Industriales          </v>
      </c>
    </row>
    <row r="1111" spans="1:14" s="189" customFormat="1">
      <c r="A1111" s="189">
        <v>1805959503</v>
      </c>
      <c r="B1111" s="189" t="s">
        <v>3068</v>
      </c>
      <c r="C1111" s="190" t="s">
        <v>2068</v>
      </c>
      <c r="D1111" s="190" t="s">
        <v>376</v>
      </c>
      <c r="E1111" s="190" t="s">
        <v>2216</v>
      </c>
      <c r="F1111" s="190" t="s">
        <v>2237</v>
      </c>
      <c r="G1111" s="189" t="s">
        <v>2248</v>
      </c>
      <c r="H1111" s="189" t="s">
        <v>2237</v>
      </c>
      <c r="I1111" s="189" t="s">
        <v>2075</v>
      </c>
      <c r="J1111" s="190" t="s">
        <v>2219</v>
      </c>
      <c r="K1111" s="183" t="str">
        <f t="shared" si="32"/>
        <v xml:space="preserve">I-Bienes de arte y cultura - Escudos y Banderas     </v>
      </c>
      <c r="L1111" s="189">
        <v>1805959503</v>
      </c>
      <c r="N1111" s="183" t="str">
        <f t="shared" si="33"/>
        <v xml:space="preserve">Escudos y Banderas          </v>
      </c>
    </row>
    <row r="1112" spans="1:14" s="189" customFormat="1">
      <c r="A1112" s="189">
        <v>1805959504</v>
      </c>
      <c r="B1112" s="189" t="s">
        <v>3070</v>
      </c>
      <c r="C1112" s="190" t="s">
        <v>2068</v>
      </c>
      <c r="D1112" s="190" t="s">
        <v>376</v>
      </c>
      <c r="E1112" s="190" t="s">
        <v>2216</v>
      </c>
      <c r="F1112" s="190" t="s">
        <v>2234</v>
      </c>
      <c r="G1112" s="189" t="s">
        <v>2248</v>
      </c>
      <c r="H1112" s="189" t="s">
        <v>2234</v>
      </c>
      <c r="I1112" s="189" t="s">
        <v>2075</v>
      </c>
      <c r="J1112" s="190" t="s">
        <v>2219</v>
      </c>
      <c r="K1112" s="183" t="str">
        <f t="shared" si="32"/>
        <v xml:space="preserve">I-Bienestar Universitario - Instrumentos Musicales     </v>
      </c>
      <c r="L1112" s="189">
        <v>1805959504</v>
      </c>
      <c r="N1112" s="183" t="str">
        <f t="shared" si="33"/>
        <v xml:space="preserve">Instrumentos Musicales          </v>
      </c>
    </row>
    <row r="1113" spans="1:14" s="189" customFormat="1">
      <c r="A1113" s="189">
        <v>1805959595</v>
      </c>
      <c r="B1113" s="189" t="s">
        <v>3071</v>
      </c>
      <c r="C1113" s="190" t="s">
        <v>2068</v>
      </c>
      <c r="D1113" s="190" t="s">
        <v>376</v>
      </c>
      <c r="E1113" s="190" t="s">
        <v>2216</v>
      </c>
      <c r="F1113" s="190" t="s">
        <v>2237</v>
      </c>
      <c r="G1113" s="189" t="s">
        <v>2248</v>
      </c>
      <c r="H1113" s="189" t="s">
        <v>2237</v>
      </c>
      <c r="I1113" s="189" t="s">
        <v>2075</v>
      </c>
      <c r="J1113" s="190" t="s">
        <v>2219</v>
      </c>
      <c r="K1113" s="183" t="str">
        <f t="shared" si="32"/>
        <v xml:space="preserve">I-Bienes de arte y cultura - Otros Bienes de Arte y Cultura     </v>
      </c>
      <c r="L1113" s="189">
        <v>1805959595</v>
      </c>
      <c r="N1113" s="183" t="str">
        <f t="shared" si="33"/>
        <v xml:space="preserve">Otros Bienes de Arte y Cultura          </v>
      </c>
    </row>
    <row r="1114" spans="1:14" s="189" customFormat="1">
      <c r="A1114" s="189">
        <v>1895200101</v>
      </c>
      <c r="B1114" s="189" t="s">
        <v>3072</v>
      </c>
      <c r="C1114" s="190" t="s">
        <v>2068</v>
      </c>
      <c r="D1114" s="190" t="s">
        <v>376</v>
      </c>
      <c r="E1114" s="190" t="s">
        <v>2216</v>
      </c>
      <c r="F1114" s="190" t="s">
        <v>2237</v>
      </c>
      <c r="G1114" s="189" t="s">
        <v>2248</v>
      </c>
      <c r="H1114" s="189" t="s">
        <v>2237</v>
      </c>
      <c r="I1114" s="189" t="s">
        <v>2075</v>
      </c>
      <c r="J1114" s="190" t="s">
        <v>2219</v>
      </c>
      <c r="K1114" s="183" t="str">
        <f t="shared" si="32"/>
        <v xml:space="preserve">I-Bienes de arte y cultura - Bienes Recibidos en Pago     </v>
      </c>
      <c r="L1114" s="189">
        <v>1895200101</v>
      </c>
      <c r="N1114" s="183" t="str">
        <f t="shared" si="33"/>
        <v xml:space="preserve">Bienes Recibidos en Pago          </v>
      </c>
    </row>
    <row r="1115" spans="1:14" s="189" customFormat="1">
      <c r="A1115" s="189">
        <v>1895959595</v>
      </c>
      <c r="B1115" s="189" t="s">
        <v>3011</v>
      </c>
      <c r="C1115" s="190" t="s">
        <v>2068</v>
      </c>
      <c r="D1115" s="190" t="s">
        <v>376</v>
      </c>
      <c r="E1115" s="190" t="s">
        <v>2216</v>
      </c>
      <c r="F1115" s="190" t="s">
        <v>2237</v>
      </c>
      <c r="G1115" s="189" t="s">
        <v>2248</v>
      </c>
      <c r="H1115" s="189" t="s">
        <v>2237</v>
      </c>
      <c r="I1115" s="189" t="s">
        <v>2075</v>
      </c>
      <c r="J1115" s="190" t="s">
        <v>2219</v>
      </c>
      <c r="K1115" s="183" t="str">
        <f t="shared" si="32"/>
        <v xml:space="preserve">I-Bienes de arte y cultura - Otros     </v>
      </c>
      <c r="L1115" s="189">
        <v>1895959595</v>
      </c>
      <c r="N1115" s="183" t="str">
        <f t="shared" si="33"/>
        <v xml:space="preserve">Otros          </v>
      </c>
    </row>
    <row r="1116" spans="1:14" s="189" customFormat="1">
      <c r="A1116" s="189">
        <v>1899050101</v>
      </c>
      <c r="B1116" s="189" t="s">
        <v>3073</v>
      </c>
      <c r="C1116" s="190" t="s">
        <v>2068</v>
      </c>
      <c r="D1116" s="190" t="s">
        <v>376</v>
      </c>
      <c r="E1116" s="190" t="s">
        <v>2216</v>
      </c>
      <c r="F1116" s="190" t="s">
        <v>2237</v>
      </c>
      <c r="G1116" s="189" t="s">
        <v>2248</v>
      </c>
      <c r="H1116" s="189" t="s">
        <v>2237</v>
      </c>
      <c r="I1116" s="189" t="s">
        <v>2075</v>
      </c>
      <c r="J1116" s="190" t="s">
        <v>2219</v>
      </c>
      <c r="K1116" s="183" t="str">
        <f t="shared" si="32"/>
        <v xml:space="preserve">I-Bienes de arte y cultura - Bienes de Arte y Cultura     </v>
      </c>
      <c r="L1116" s="189">
        <v>1899050101</v>
      </c>
      <c r="N1116" s="183" t="str">
        <f t="shared" si="33"/>
        <v xml:space="preserve">Bienes de Arte y Cultura          </v>
      </c>
    </row>
    <row r="1117" spans="1:14" s="189" customFormat="1">
      <c r="A1117" s="189">
        <v>1899959595</v>
      </c>
      <c r="B1117" s="189" t="s">
        <v>3074</v>
      </c>
      <c r="C1117" s="190" t="s">
        <v>2068</v>
      </c>
      <c r="D1117" s="190" t="s">
        <v>376</v>
      </c>
      <c r="E1117" s="190" t="s">
        <v>2216</v>
      </c>
      <c r="F1117" s="190" t="s">
        <v>2237</v>
      </c>
      <c r="G1117" s="189" t="s">
        <v>2248</v>
      </c>
      <c r="H1117" s="189" t="s">
        <v>2237</v>
      </c>
      <c r="I1117" s="189" t="s">
        <v>2075</v>
      </c>
      <c r="J1117" s="190" t="s">
        <v>2219</v>
      </c>
      <c r="K1117" s="183" t="str">
        <f t="shared" si="32"/>
        <v xml:space="preserve">I-Bienes de arte y cultura - Diversos     </v>
      </c>
      <c r="L1117" s="189">
        <v>1899959595</v>
      </c>
      <c r="N1117" s="183" t="str">
        <f t="shared" si="33"/>
        <v xml:space="preserve">Diversos          </v>
      </c>
    </row>
    <row r="1118" spans="1:14" s="189" customFormat="1">
      <c r="C1118" s="190"/>
      <c r="D1118" s="190"/>
      <c r="E1118" s="190"/>
      <c r="F1118" s="190"/>
    </row>
    <row r="1119" spans="1:14">
      <c r="A1119" s="181">
        <v>6208021201</v>
      </c>
      <c r="B1119" s="181" t="s">
        <v>3075</v>
      </c>
      <c r="C1119" s="182" t="s">
        <v>2068</v>
      </c>
      <c r="D1119" s="182" t="s">
        <v>368</v>
      </c>
      <c r="E1119" s="182" t="s">
        <v>2298</v>
      </c>
      <c r="F1119" s="182" t="s">
        <v>2298</v>
      </c>
      <c r="G1119" s="181" t="s">
        <v>374</v>
      </c>
      <c r="H1119" s="181" t="s">
        <v>2070</v>
      </c>
      <c r="I1119" s="181" t="s">
        <v>2075</v>
      </c>
      <c r="J1119" s="182" t="s">
        <v>2071</v>
      </c>
      <c r="K1119" s="183" t="str">
        <f t="shared" si="32"/>
        <v xml:space="preserve">G-Actividades Culturales y Deportivas  - Actividades Culturales y Cívicas      </v>
      </c>
      <c r="L1119" s="181">
        <v>6208021201</v>
      </c>
      <c r="N1119" s="183" t="str">
        <f>+_xlfn.CONCAT(B1119," "," "," "," "," "," ")</f>
        <v xml:space="preserve">Actividades Culturales y Cívicas            </v>
      </c>
    </row>
    <row r="1120" spans="1:14">
      <c r="A1120" s="181">
        <v>6208021202</v>
      </c>
      <c r="B1120" s="181" t="s">
        <v>3076</v>
      </c>
      <c r="C1120" s="182" t="s">
        <v>2068</v>
      </c>
      <c r="D1120" s="182" t="s">
        <v>368</v>
      </c>
      <c r="E1120" s="182" t="s">
        <v>2298</v>
      </c>
      <c r="F1120" s="182" t="s">
        <v>2298</v>
      </c>
      <c r="G1120" s="181" t="s">
        <v>374</v>
      </c>
      <c r="H1120" s="181" t="s">
        <v>2070</v>
      </c>
      <c r="I1120" s="181" t="s">
        <v>2075</v>
      </c>
      <c r="J1120" s="182" t="s">
        <v>2071</v>
      </c>
      <c r="K1120" s="183" t="str">
        <f t="shared" si="32"/>
        <v xml:space="preserve">G-Actividades Culturales y Deportivas  - Actividades Deportivas      </v>
      </c>
      <c r="L1120" s="181">
        <v>6208021202</v>
      </c>
      <c r="N1120" s="183" t="str">
        <f t="shared" ref="N1120:N1183" si="34">+_xlfn.CONCAT(B1120," "," "," "," "," "," ")</f>
        <v xml:space="preserve">Actividades Deportivas            </v>
      </c>
    </row>
    <row r="1121" spans="1:14">
      <c r="A1121" s="181">
        <v>6208021203</v>
      </c>
      <c r="B1121" s="181" t="s">
        <v>3077</v>
      </c>
      <c r="C1121" s="182" t="s">
        <v>2068</v>
      </c>
      <c r="D1121" s="182" t="s">
        <v>368</v>
      </c>
      <c r="E1121" s="182" t="s">
        <v>2298</v>
      </c>
      <c r="F1121" s="182" t="s">
        <v>2298</v>
      </c>
      <c r="G1121" s="181" t="s">
        <v>374</v>
      </c>
      <c r="H1121" s="181" t="s">
        <v>2070</v>
      </c>
      <c r="I1121" s="181" t="s">
        <v>2075</v>
      </c>
      <c r="J1121" s="182" t="s">
        <v>2071</v>
      </c>
      <c r="K1121" s="183" t="str">
        <f t="shared" si="32"/>
        <v xml:space="preserve">G-Actividades Culturales y Deportivas  - Eventos Especiales Y Celebraciones      </v>
      </c>
      <c r="L1121" s="181">
        <v>6208021203</v>
      </c>
      <c r="N1121" s="183" t="str">
        <f t="shared" si="34"/>
        <v xml:space="preserve">Eventos Especiales Y Celebraciones            </v>
      </c>
    </row>
    <row r="1122" spans="1:14">
      <c r="A1122" s="181">
        <v>6208020601</v>
      </c>
      <c r="B1122" s="181" t="s">
        <v>3078</v>
      </c>
      <c r="C1122" s="182" t="s">
        <v>2068</v>
      </c>
      <c r="D1122" s="182" t="s">
        <v>368</v>
      </c>
      <c r="E1122" s="182" t="s">
        <v>2298</v>
      </c>
      <c r="F1122" s="182" t="s">
        <v>2298</v>
      </c>
      <c r="G1122" s="181" t="s">
        <v>374</v>
      </c>
      <c r="H1122" s="181" t="s">
        <v>2078</v>
      </c>
      <c r="I1122" s="181" t="s">
        <v>2075</v>
      </c>
      <c r="J1122" s="182" t="s">
        <v>2071</v>
      </c>
      <c r="K1122" s="183" t="str">
        <f t="shared" si="32"/>
        <v xml:space="preserve">G-Arrendamientos     - De Terrenos      </v>
      </c>
      <c r="L1122" s="181">
        <v>6208020601</v>
      </c>
      <c r="N1122" s="183" t="str">
        <f t="shared" si="34"/>
        <v xml:space="preserve">De Terrenos            </v>
      </c>
    </row>
    <row r="1123" spans="1:14">
      <c r="A1123" s="181">
        <v>6208020602</v>
      </c>
      <c r="B1123" s="181" t="s">
        <v>3079</v>
      </c>
      <c r="C1123" s="182" t="s">
        <v>2068</v>
      </c>
      <c r="D1123" s="182" t="s">
        <v>368</v>
      </c>
      <c r="E1123" s="182" t="s">
        <v>2298</v>
      </c>
      <c r="F1123" s="182" t="s">
        <v>2298</v>
      </c>
      <c r="G1123" s="181" t="s">
        <v>374</v>
      </c>
      <c r="H1123" s="181" t="s">
        <v>2078</v>
      </c>
      <c r="I1123" s="181" t="s">
        <v>2075</v>
      </c>
      <c r="J1123" s="182" t="s">
        <v>2071</v>
      </c>
      <c r="K1123" s="183" t="str">
        <f t="shared" si="32"/>
        <v xml:space="preserve">G-Arrendamientos     - Construcciones Y Edificaciones      </v>
      </c>
      <c r="L1123" s="181">
        <v>6208020602</v>
      </c>
      <c r="N1123" s="183" t="str">
        <f t="shared" si="34"/>
        <v xml:space="preserve">Construcciones Y Edificaciones            </v>
      </c>
    </row>
    <row r="1124" spans="1:14">
      <c r="A1124" s="181">
        <v>6208020603</v>
      </c>
      <c r="B1124" s="181" t="s">
        <v>3080</v>
      </c>
      <c r="C1124" s="182" t="s">
        <v>2068</v>
      </c>
      <c r="D1124" s="182" t="s">
        <v>368</v>
      </c>
      <c r="E1124" s="182" t="s">
        <v>2298</v>
      </c>
      <c r="F1124" s="182" t="s">
        <v>2298</v>
      </c>
      <c r="G1124" s="181" t="s">
        <v>374</v>
      </c>
      <c r="H1124" s="181" t="s">
        <v>2078</v>
      </c>
      <c r="I1124" s="181" t="s">
        <v>2075</v>
      </c>
      <c r="J1124" s="182" t="s">
        <v>2071</v>
      </c>
      <c r="K1124" s="183" t="str">
        <f t="shared" si="32"/>
        <v xml:space="preserve">G-Arrendamientos     - Maquinaria y Equipo      </v>
      </c>
      <c r="L1124" s="181">
        <v>6208020603</v>
      </c>
      <c r="N1124" s="183" t="str">
        <f t="shared" si="34"/>
        <v xml:space="preserve">Maquinaria y Equipo            </v>
      </c>
    </row>
    <row r="1125" spans="1:14">
      <c r="A1125" s="181">
        <v>6208020604</v>
      </c>
      <c r="B1125" s="181" t="s">
        <v>3081</v>
      </c>
      <c r="C1125" s="182" t="s">
        <v>2068</v>
      </c>
      <c r="D1125" s="182" t="s">
        <v>368</v>
      </c>
      <c r="E1125" s="182" t="s">
        <v>2298</v>
      </c>
      <c r="F1125" s="182" t="s">
        <v>2298</v>
      </c>
      <c r="G1125" s="181" t="s">
        <v>374</v>
      </c>
      <c r="H1125" s="181" t="s">
        <v>2078</v>
      </c>
      <c r="I1125" s="181" t="s">
        <v>2075</v>
      </c>
      <c r="J1125" s="182" t="s">
        <v>2071</v>
      </c>
      <c r="K1125" s="183" t="str">
        <f t="shared" si="32"/>
        <v xml:space="preserve">G-Arrendamientos     - Muebles y Equipo de Oficina      </v>
      </c>
      <c r="L1125" s="181">
        <v>6208020604</v>
      </c>
      <c r="N1125" s="183" t="str">
        <f t="shared" si="34"/>
        <v xml:space="preserve">Muebles y Equipo de Oficina            </v>
      </c>
    </row>
    <row r="1126" spans="1:14">
      <c r="A1126" s="181">
        <v>6208020605</v>
      </c>
      <c r="B1126" s="181" t="s">
        <v>3082</v>
      </c>
      <c r="C1126" s="182" t="s">
        <v>2068</v>
      </c>
      <c r="D1126" s="182" t="s">
        <v>368</v>
      </c>
      <c r="E1126" s="182" t="s">
        <v>2298</v>
      </c>
      <c r="F1126" s="182" t="s">
        <v>2298</v>
      </c>
      <c r="G1126" s="181" t="s">
        <v>374</v>
      </c>
      <c r="H1126" s="181" t="s">
        <v>2078</v>
      </c>
      <c r="I1126" s="181" t="s">
        <v>2075</v>
      </c>
      <c r="J1126" s="182" t="s">
        <v>2071</v>
      </c>
      <c r="K1126" s="183" t="str">
        <f t="shared" si="32"/>
        <v xml:space="preserve">G-Arrendamientos     - Equipo de Computo      </v>
      </c>
      <c r="L1126" s="181">
        <v>6208020605</v>
      </c>
      <c r="N1126" s="183" t="str">
        <f t="shared" si="34"/>
        <v xml:space="preserve">Equipo de Computo            </v>
      </c>
    </row>
    <row r="1127" spans="1:14">
      <c r="A1127" s="181">
        <v>6208020606</v>
      </c>
      <c r="B1127" s="181" t="s">
        <v>3083</v>
      </c>
      <c r="C1127" s="182" t="s">
        <v>2068</v>
      </c>
      <c r="D1127" s="182" t="s">
        <v>368</v>
      </c>
      <c r="E1127" s="182" t="s">
        <v>2298</v>
      </c>
      <c r="F1127" s="182" t="s">
        <v>2298</v>
      </c>
      <c r="G1127" s="181" t="s">
        <v>374</v>
      </c>
      <c r="H1127" s="181" t="s">
        <v>2078</v>
      </c>
      <c r="I1127" s="181" t="s">
        <v>2075</v>
      </c>
      <c r="J1127" s="182" t="s">
        <v>2071</v>
      </c>
      <c r="K1127" s="183" t="str">
        <f t="shared" si="32"/>
        <v xml:space="preserve">G-Arrendamientos     - Telecomunicaciones Y Radio      </v>
      </c>
      <c r="L1127" s="181">
        <v>6208020606</v>
      </c>
      <c r="N1127" s="183" t="str">
        <f t="shared" si="34"/>
        <v xml:space="preserve">Telecomunicaciones Y Radio            </v>
      </c>
    </row>
    <row r="1128" spans="1:14">
      <c r="A1128" s="181">
        <v>6208020607</v>
      </c>
      <c r="B1128" s="181" t="s">
        <v>3084</v>
      </c>
      <c r="C1128" s="182" t="s">
        <v>2068</v>
      </c>
      <c r="D1128" s="182" t="s">
        <v>368</v>
      </c>
      <c r="E1128" s="182" t="s">
        <v>2298</v>
      </c>
      <c r="F1128" s="182" t="s">
        <v>2298</v>
      </c>
      <c r="G1128" s="181" t="s">
        <v>374</v>
      </c>
      <c r="H1128" s="181" t="s">
        <v>2078</v>
      </c>
      <c r="I1128" s="181" t="s">
        <v>2075</v>
      </c>
      <c r="J1128" s="182" t="s">
        <v>2071</v>
      </c>
      <c r="K1128" s="183" t="str">
        <f t="shared" si="32"/>
        <v xml:space="preserve">G-Arrendamientos     - Equipo Medico y de Laboratorio      </v>
      </c>
      <c r="L1128" s="181">
        <v>6208020607</v>
      </c>
      <c r="N1128" s="183" t="str">
        <f t="shared" si="34"/>
        <v xml:space="preserve">Equipo Medico y de Laboratorio            </v>
      </c>
    </row>
    <row r="1129" spans="1:14">
      <c r="A1129" s="181">
        <v>6208020608</v>
      </c>
      <c r="B1129" s="181" t="s">
        <v>3085</v>
      </c>
      <c r="C1129" s="182" t="s">
        <v>2068</v>
      </c>
      <c r="D1129" s="182" t="s">
        <v>368</v>
      </c>
      <c r="E1129" s="182" t="s">
        <v>2298</v>
      </c>
      <c r="F1129" s="182" t="s">
        <v>2298</v>
      </c>
      <c r="G1129" s="181" t="s">
        <v>374</v>
      </c>
      <c r="H1129" s="181" t="s">
        <v>2078</v>
      </c>
      <c r="I1129" s="181" t="s">
        <v>2075</v>
      </c>
      <c r="J1129" s="182" t="s">
        <v>2071</v>
      </c>
      <c r="K1129" s="183" t="str">
        <f t="shared" si="32"/>
        <v xml:space="preserve">G-Arrendamientos     - Flota y Equipo de Transporte      </v>
      </c>
      <c r="L1129" s="181">
        <v>6208020608</v>
      </c>
      <c r="N1129" s="183" t="str">
        <f t="shared" si="34"/>
        <v xml:space="preserve">Flota y Equipo de Transporte            </v>
      </c>
    </row>
    <row r="1130" spans="1:14">
      <c r="A1130" s="181">
        <v>6208020609</v>
      </c>
      <c r="B1130" s="181" t="s">
        <v>3086</v>
      </c>
      <c r="C1130" s="182" t="s">
        <v>2068</v>
      </c>
      <c r="D1130" s="182" t="s">
        <v>368</v>
      </c>
      <c r="E1130" s="182" t="s">
        <v>2298</v>
      </c>
      <c r="F1130" s="182" t="s">
        <v>2298</v>
      </c>
      <c r="G1130" s="181" t="s">
        <v>374</v>
      </c>
      <c r="H1130" s="181" t="s">
        <v>2078</v>
      </c>
      <c r="I1130" s="181" t="s">
        <v>2075</v>
      </c>
      <c r="J1130" s="182" t="s">
        <v>2071</v>
      </c>
      <c r="K1130" s="183" t="str">
        <f t="shared" si="32"/>
        <v xml:space="preserve">G-Arrendamientos     - Acueductos Plantas y Redes      </v>
      </c>
      <c r="L1130" s="181">
        <v>6208020609</v>
      </c>
      <c r="N1130" s="183" t="str">
        <f t="shared" si="34"/>
        <v xml:space="preserve">Acueductos Plantas y Redes            </v>
      </c>
    </row>
    <row r="1131" spans="1:14">
      <c r="A1131" s="181">
        <v>6208020610</v>
      </c>
      <c r="B1131" s="181" t="s">
        <v>3087</v>
      </c>
      <c r="C1131" s="182" t="s">
        <v>2068</v>
      </c>
      <c r="D1131" s="182" t="s">
        <v>368</v>
      </c>
      <c r="E1131" s="182" t="s">
        <v>2298</v>
      </c>
      <c r="F1131" s="182" t="s">
        <v>2298</v>
      </c>
      <c r="G1131" s="181" t="s">
        <v>374</v>
      </c>
      <c r="H1131" s="181" t="s">
        <v>2078</v>
      </c>
      <c r="I1131" s="181" t="s">
        <v>2075</v>
      </c>
      <c r="J1131" s="182" t="s">
        <v>2071</v>
      </c>
      <c r="K1131" s="183" t="str">
        <f t="shared" si="32"/>
        <v xml:space="preserve">G-Arrendamientos     - Otros Arrendamientos      </v>
      </c>
      <c r="L1131" s="181">
        <v>6208020610</v>
      </c>
      <c r="N1131" s="183" t="str">
        <f t="shared" si="34"/>
        <v xml:space="preserve">Otros Arrendamientos            </v>
      </c>
    </row>
    <row r="1132" spans="1:14">
      <c r="A1132" s="181">
        <v>6208020901</v>
      </c>
      <c r="B1132" s="181" t="s">
        <v>3088</v>
      </c>
      <c r="C1132" s="182" t="s">
        <v>2068</v>
      </c>
      <c r="D1132" s="182" t="s">
        <v>368</v>
      </c>
      <c r="E1132" s="182" t="s">
        <v>2298</v>
      </c>
      <c r="F1132" s="182" t="s">
        <v>2298</v>
      </c>
      <c r="G1132" s="181" t="s">
        <v>374</v>
      </c>
      <c r="H1132" s="181" t="s">
        <v>2100</v>
      </c>
      <c r="I1132" s="181" t="s">
        <v>2075</v>
      </c>
      <c r="J1132" s="182" t="s">
        <v>2071</v>
      </c>
      <c r="K1132" s="183" t="str">
        <f t="shared" si="32"/>
        <v xml:space="preserve">G-Contribuciones y Afiliaciones   - Contribuciones      </v>
      </c>
      <c r="L1132" s="181">
        <v>6208020901</v>
      </c>
      <c r="N1132" s="183" t="str">
        <f t="shared" si="34"/>
        <v xml:space="preserve">Contribuciones            </v>
      </c>
    </row>
    <row r="1133" spans="1:14">
      <c r="A1133" s="181">
        <v>6208020902</v>
      </c>
      <c r="B1133" s="181" t="s">
        <v>3089</v>
      </c>
      <c r="C1133" s="182" t="s">
        <v>2068</v>
      </c>
      <c r="D1133" s="182" t="s">
        <v>368</v>
      </c>
      <c r="E1133" s="182" t="s">
        <v>2298</v>
      </c>
      <c r="F1133" s="182" t="s">
        <v>2298</v>
      </c>
      <c r="G1133" s="181" t="s">
        <v>374</v>
      </c>
      <c r="H1133" s="181" t="s">
        <v>2100</v>
      </c>
      <c r="I1133" s="181" t="s">
        <v>2075</v>
      </c>
      <c r="J1133" s="182" t="s">
        <v>2071</v>
      </c>
      <c r="K1133" s="183" t="str">
        <f t="shared" si="32"/>
        <v xml:space="preserve">G-Contribuciones y Afiliaciones   - Afiliaciones Y Sostenimiento      </v>
      </c>
      <c r="L1133" s="181">
        <v>6208020902</v>
      </c>
      <c r="N1133" s="183" t="str">
        <f t="shared" si="34"/>
        <v xml:space="preserve">Afiliaciones Y Sostenimiento            </v>
      </c>
    </row>
    <row r="1134" spans="1:14">
      <c r="A1134" s="181">
        <v>6208020501</v>
      </c>
      <c r="B1134" s="181" t="s">
        <v>3090</v>
      </c>
      <c r="C1134" s="182" t="s">
        <v>2068</v>
      </c>
      <c r="D1134" s="182" t="s">
        <v>368</v>
      </c>
      <c r="E1134" s="182" t="s">
        <v>2298</v>
      </c>
      <c r="F1134" s="182" t="s">
        <v>2298</v>
      </c>
      <c r="G1134" s="181" t="s">
        <v>374</v>
      </c>
      <c r="H1134" s="181" t="s">
        <v>2103</v>
      </c>
      <c r="I1134" s="181" t="s">
        <v>2075</v>
      </c>
      <c r="J1134" s="182" t="s">
        <v>2071</v>
      </c>
      <c r="K1134" s="183" t="str">
        <f t="shared" ref="K1134:K1197" si="35">CONCATENATE(J1134,H1134," - ", B1134)</f>
        <v xml:space="preserve">G-Gastos de Viaje   - Alojamiento Y Manutencion - Viaticos      </v>
      </c>
      <c r="L1134" s="181">
        <v>6208020501</v>
      </c>
      <c r="N1134" s="183" t="str">
        <f t="shared" si="34"/>
        <v xml:space="preserve">Alojamiento Y Manutencion - Viaticos            </v>
      </c>
    </row>
    <row r="1135" spans="1:14">
      <c r="A1135" s="181">
        <v>6208020503</v>
      </c>
      <c r="B1135" s="181" t="s">
        <v>3091</v>
      </c>
      <c r="C1135" s="182" t="s">
        <v>2068</v>
      </c>
      <c r="D1135" s="182" t="s">
        <v>368</v>
      </c>
      <c r="E1135" s="182" t="s">
        <v>2298</v>
      </c>
      <c r="F1135" s="182" t="s">
        <v>2298</v>
      </c>
      <c r="G1135" s="181" t="s">
        <v>374</v>
      </c>
      <c r="H1135" s="181" t="s">
        <v>2103</v>
      </c>
      <c r="I1135" s="181" t="s">
        <v>2075</v>
      </c>
      <c r="J1135" s="182" t="s">
        <v>2071</v>
      </c>
      <c r="K1135" s="183" t="str">
        <f t="shared" si="35"/>
        <v xml:space="preserve">G-Gastos de Viaje   - Pasajes Aereos      </v>
      </c>
      <c r="L1135" s="181">
        <v>6208020503</v>
      </c>
      <c r="N1135" s="183" t="str">
        <f t="shared" si="34"/>
        <v xml:space="preserve">Pasajes Aereos            </v>
      </c>
    </row>
    <row r="1136" spans="1:14">
      <c r="A1136" s="181">
        <v>6208020505</v>
      </c>
      <c r="B1136" s="181" t="s">
        <v>3092</v>
      </c>
      <c r="C1136" s="182" t="s">
        <v>2068</v>
      </c>
      <c r="D1136" s="182" t="s">
        <v>368</v>
      </c>
      <c r="E1136" s="182" t="s">
        <v>2298</v>
      </c>
      <c r="F1136" s="182" t="s">
        <v>2298</v>
      </c>
      <c r="G1136" s="181" t="s">
        <v>374</v>
      </c>
      <c r="H1136" s="181" t="s">
        <v>2103</v>
      </c>
      <c r="I1136" s="181" t="s">
        <v>2075</v>
      </c>
      <c r="J1136" s="182" t="s">
        <v>2071</v>
      </c>
      <c r="K1136" s="183" t="str">
        <f t="shared" si="35"/>
        <v xml:space="preserve">G-Gastos de Viaje   - Pasajaes Terrestres      </v>
      </c>
      <c r="L1136" s="181">
        <v>6208020505</v>
      </c>
      <c r="N1136" s="183" t="str">
        <f t="shared" si="34"/>
        <v xml:space="preserve">Pasajaes Terrestres            </v>
      </c>
    </row>
    <row r="1137" spans="1:14">
      <c r="A1137" s="181">
        <v>6208021601</v>
      </c>
      <c r="B1137" s="181" t="s">
        <v>3093</v>
      </c>
      <c r="C1137" s="182" t="s">
        <v>2068</v>
      </c>
      <c r="D1137" s="182" t="s">
        <v>368</v>
      </c>
      <c r="E1137" s="182" t="s">
        <v>2298</v>
      </c>
      <c r="F1137" s="182" t="s">
        <v>2298</v>
      </c>
      <c r="G1137" s="181" t="s">
        <v>374</v>
      </c>
      <c r="H1137" s="181" t="s">
        <v>2108</v>
      </c>
      <c r="I1137" s="181" t="s">
        <v>2075</v>
      </c>
      <c r="J1137" s="182" t="s">
        <v>2071</v>
      </c>
      <c r="K1137" s="183" t="str">
        <f t="shared" si="35"/>
        <v xml:space="preserve">G-Gastos Legales    - Notariales      </v>
      </c>
      <c r="L1137" s="181">
        <v>6208021601</v>
      </c>
      <c r="N1137" s="183" t="str">
        <f t="shared" si="34"/>
        <v xml:space="preserve">Notariales            </v>
      </c>
    </row>
    <row r="1138" spans="1:14">
      <c r="A1138" s="181">
        <v>6208021602</v>
      </c>
      <c r="B1138" s="181" t="s">
        <v>3094</v>
      </c>
      <c r="C1138" s="182" t="s">
        <v>2068</v>
      </c>
      <c r="D1138" s="182" t="s">
        <v>368</v>
      </c>
      <c r="E1138" s="182" t="s">
        <v>2298</v>
      </c>
      <c r="F1138" s="182" t="s">
        <v>2298</v>
      </c>
      <c r="G1138" s="181" t="s">
        <v>374</v>
      </c>
      <c r="H1138" s="181" t="s">
        <v>2108</v>
      </c>
      <c r="I1138" s="181" t="s">
        <v>2075</v>
      </c>
      <c r="J1138" s="182" t="s">
        <v>2071</v>
      </c>
      <c r="K1138" s="183" t="str">
        <f t="shared" si="35"/>
        <v xml:space="preserve">G-Gastos Legales    - Tramites y Licencias      </v>
      </c>
      <c r="L1138" s="181">
        <v>6208021602</v>
      </c>
      <c r="N1138" s="183" t="str">
        <f t="shared" si="34"/>
        <v xml:space="preserve">Tramites y Licencias            </v>
      </c>
    </row>
    <row r="1139" spans="1:14">
      <c r="A1139" s="181">
        <v>6208020201</v>
      </c>
      <c r="B1139" s="181" t="s">
        <v>3095</v>
      </c>
      <c r="C1139" s="182" t="s">
        <v>2068</v>
      </c>
      <c r="D1139" s="182" t="s">
        <v>368</v>
      </c>
      <c r="E1139" s="182" t="s">
        <v>2298</v>
      </c>
      <c r="F1139" s="182" t="s">
        <v>2298</v>
      </c>
      <c r="G1139" s="181" t="s">
        <v>374</v>
      </c>
      <c r="H1139" s="181" t="s">
        <v>2111</v>
      </c>
      <c r="I1139" s="181" t="s">
        <v>2075</v>
      </c>
      <c r="J1139" s="182" t="s">
        <v>2071</v>
      </c>
      <c r="K1139" s="183" t="str">
        <f t="shared" si="35"/>
        <v xml:space="preserve">G-Honorarios     - Asesoria Juridica      </v>
      </c>
      <c r="L1139" s="181">
        <v>6208020201</v>
      </c>
      <c r="N1139" s="183" t="str">
        <f t="shared" si="34"/>
        <v xml:space="preserve">Asesoria Juridica            </v>
      </c>
    </row>
    <row r="1140" spans="1:14">
      <c r="A1140" s="181">
        <v>6208020203</v>
      </c>
      <c r="B1140" s="181" t="s">
        <v>3096</v>
      </c>
      <c r="C1140" s="182" t="s">
        <v>2068</v>
      </c>
      <c r="D1140" s="182" t="s">
        <v>368</v>
      </c>
      <c r="E1140" s="182" t="s">
        <v>2298</v>
      </c>
      <c r="F1140" s="182" t="s">
        <v>2298</v>
      </c>
      <c r="G1140" s="181" t="s">
        <v>374</v>
      </c>
      <c r="H1140" s="181" t="s">
        <v>2111</v>
      </c>
      <c r="I1140" s="181" t="s">
        <v>2075</v>
      </c>
      <c r="J1140" s="182" t="s">
        <v>2071</v>
      </c>
      <c r="K1140" s="183" t="str">
        <f t="shared" si="35"/>
        <v xml:space="preserve">G-Honorarios     - Asesoria Técnica      </v>
      </c>
      <c r="L1140" s="181">
        <v>6208020203</v>
      </c>
      <c r="N1140" s="183" t="str">
        <f t="shared" si="34"/>
        <v xml:space="preserve">Asesoria Técnica            </v>
      </c>
    </row>
    <row r="1141" spans="1:14">
      <c r="A1141" s="181">
        <v>6208080101</v>
      </c>
      <c r="B1141" s="181" t="s">
        <v>3097</v>
      </c>
      <c r="C1141" s="182" t="s">
        <v>2068</v>
      </c>
      <c r="D1141" s="182" t="s">
        <v>368</v>
      </c>
      <c r="E1141" s="182" t="s">
        <v>2298</v>
      </c>
      <c r="F1141" s="182" t="s">
        <v>2298</v>
      </c>
      <c r="G1141" s="181" t="s">
        <v>374</v>
      </c>
      <c r="H1141" s="181" t="s">
        <v>2120</v>
      </c>
      <c r="I1141" s="181" t="s">
        <v>2075</v>
      </c>
      <c r="J1141" s="182" t="s">
        <v>2071</v>
      </c>
      <c r="K1141" s="183" t="str">
        <f t="shared" si="35"/>
        <v xml:space="preserve">G-Impuestos     - Industria y Comercio      </v>
      </c>
      <c r="L1141" s="181">
        <v>6208080101</v>
      </c>
      <c r="N1141" s="183" t="str">
        <f t="shared" si="34"/>
        <v xml:space="preserve">Industria y Comercio            </v>
      </c>
    </row>
    <row r="1142" spans="1:14">
      <c r="A1142" s="181">
        <v>6208080102</v>
      </c>
      <c r="B1142" s="181" t="s">
        <v>3098</v>
      </c>
      <c r="C1142" s="182" t="s">
        <v>2068</v>
      </c>
      <c r="D1142" s="182" t="s">
        <v>368</v>
      </c>
      <c r="E1142" s="182" t="s">
        <v>2298</v>
      </c>
      <c r="F1142" s="182" t="s">
        <v>2298</v>
      </c>
      <c r="G1142" s="181" t="s">
        <v>374</v>
      </c>
      <c r="H1142" s="181" t="s">
        <v>2120</v>
      </c>
      <c r="I1142" s="181" t="s">
        <v>2075</v>
      </c>
      <c r="J1142" s="182" t="s">
        <v>2071</v>
      </c>
      <c r="K1142" s="183" t="str">
        <f t="shared" si="35"/>
        <v xml:space="preserve">G-Impuestos     - Timbres      </v>
      </c>
      <c r="L1142" s="181">
        <v>6208080102</v>
      </c>
      <c r="N1142" s="183" t="str">
        <f t="shared" si="34"/>
        <v xml:space="preserve">Timbres            </v>
      </c>
    </row>
    <row r="1143" spans="1:14">
      <c r="A1143" s="181">
        <v>6208080103</v>
      </c>
      <c r="B1143" s="181" t="s">
        <v>3099</v>
      </c>
      <c r="C1143" s="182" t="s">
        <v>2068</v>
      </c>
      <c r="D1143" s="182" t="s">
        <v>368</v>
      </c>
      <c r="E1143" s="182" t="s">
        <v>2298</v>
      </c>
      <c r="F1143" s="182" t="s">
        <v>2298</v>
      </c>
      <c r="G1143" s="181" t="s">
        <v>374</v>
      </c>
      <c r="H1143" s="181" t="s">
        <v>2120</v>
      </c>
      <c r="I1143" s="181" t="s">
        <v>2075</v>
      </c>
      <c r="J1143" s="182" t="s">
        <v>2071</v>
      </c>
      <c r="K1143" s="183" t="str">
        <f t="shared" si="35"/>
        <v xml:space="preserve">G-Impuestos     - Propiedad Raiz      </v>
      </c>
      <c r="L1143" s="181">
        <v>6208080103</v>
      </c>
      <c r="N1143" s="183" t="str">
        <f t="shared" si="34"/>
        <v xml:space="preserve">Propiedad Raiz            </v>
      </c>
    </row>
    <row r="1144" spans="1:14">
      <c r="A1144" s="181">
        <v>6208080104</v>
      </c>
      <c r="B1144" s="181" t="s">
        <v>3100</v>
      </c>
      <c r="C1144" s="182" t="s">
        <v>2068</v>
      </c>
      <c r="D1144" s="182" t="s">
        <v>368</v>
      </c>
      <c r="E1144" s="182" t="s">
        <v>2298</v>
      </c>
      <c r="F1144" s="182" t="s">
        <v>2298</v>
      </c>
      <c r="G1144" s="181" t="s">
        <v>374</v>
      </c>
      <c r="H1144" s="181" t="s">
        <v>2120</v>
      </c>
      <c r="I1144" s="181" t="s">
        <v>2075</v>
      </c>
      <c r="J1144" s="182" t="s">
        <v>2071</v>
      </c>
      <c r="K1144" s="183" t="str">
        <f t="shared" si="35"/>
        <v xml:space="preserve">G-Impuestos     - Valorizacion      </v>
      </c>
      <c r="L1144" s="181">
        <v>6208080104</v>
      </c>
      <c r="N1144" s="183" t="str">
        <f t="shared" si="34"/>
        <v xml:space="preserve">Valorizacion            </v>
      </c>
    </row>
    <row r="1145" spans="1:14">
      <c r="A1145" s="181">
        <v>6208080105</v>
      </c>
      <c r="B1145" s="181" t="s">
        <v>3101</v>
      </c>
      <c r="C1145" s="182" t="s">
        <v>2068</v>
      </c>
      <c r="D1145" s="182" t="s">
        <v>368</v>
      </c>
      <c r="E1145" s="182" t="s">
        <v>2298</v>
      </c>
      <c r="F1145" s="182" t="s">
        <v>2298</v>
      </c>
      <c r="G1145" s="181" t="s">
        <v>374</v>
      </c>
      <c r="H1145" s="181" t="s">
        <v>2120</v>
      </c>
      <c r="I1145" s="181" t="s">
        <v>2075</v>
      </c>
      <c r="J1145" s="182" t="s">
        <v>2071</v>
      </c>
      <c r="K1145" s="183" t="str">
        <f t="shared" si="35"/>
        <v xml:space="preserve">G-Impuestos     - Vehiculos      </v>
      </c>
      <c r="L1145" s="181">
        <v>6208080105</v>
      </c>
      <c r="N1145" s="183" t="str">
        <f t="shared" si="34"/>
        <v xml:space="preserve">Vehiculos            </v>
      </c>
    </row>
    <row r="1146" spans="1:14">
      <c r="A1146" s="181">
        <v>6208080106</v>
      </c>
      <c r="B1146" s="181" t="s">
        <v>3102</v>
      </c>
      <c r="C1146" s="182" t="s">
        <v>2068</v>
      </c>
      <c r="D1146" s="182" t="s">
        <v>368</v>
      </c>
      <c r="E1146" s="182" t="s">
        <v>2298</v>
      </c>
      <c r="F1146" s="182" t="s">
        <v>2298</v>
      </c>
      <c r="G1146" s="181" t="s">
        <v>374</v>
      </c>
      <c r="H1146" s="181" t="s">
        <v>2120</v>
      </c>
      <c r="I1146" s="181" t="s">
        <v>2075</v>
      </c>
      <c r="J1146" s="182" t="s">
        <v>2071</v>
      </c>
      <c r="K1146" s="183" t="str">
        <f t="shared" si="35"/>
        <v xml:space="preserve">G-Impuestos     - Estampillas Pro Hospital Universitario      </v>
      </c>
      <c r="L1146" s="181">
        <v>6208080106</v>
      </c>
      <c r="N1146" s="183" t="str">
        <f t="shared" si="34"/>
        <v xml:space="preserve">Estampillas Pro Hospital Universitario            </v>
      </c>
    </row>
    <row r="1147" spans="1:14">
      <c r="A1147" s="181">
        <v>6208080107</v>
      </c>
      <c r="B1147" s="181" t="s">
        <v>3103</v>
      </c>
      <c r="C1147" s="182" t="s">
        <v>2068</v>
      </c>
      <c r="D1147" s="182" t="s">
        <v>368</v>
      </c>
      <c r="E1147" s="182" t="s">
        <v>2298</v>
      </c>
      <c r="F1147" s="182" t="s">
        <v>2298</v>
      </c>
      <c r="G1147" s="181" t="s">
        <v>374</v>
      </c>
      <c r="H1147" s="181" t="s">
        <v>2120</v>
      </c>
      <c r="I1147" s="181" t="s">
        <v>2075</v>
      </c>
      <c r="J1147" s="182" t="s">
        <v>2071</v>
      </c>
      <c r="K1147" s="183" t="str">
        <f t="shared" si="35"/>
        <v xml:space="preserve">G-Impuestos     - Estampillas Pro-Dot y Des Tercera Edad      </v>
      </c>
      <c r="L1147" s="181">
        <v>6208080107</v>
      </c>
      <c r="N1147" s="183" t="str">
        <f t="shared" si="34"/>
        <v xml:space="preserve">Estampillas Pro-Dot y Des Tercera Edad            </v>
      </c>
    </row>
    <row r="1148" spans="1:14">
      <c r="A1148" s="181">
        <v>6208080108</v>
      </c>
      <c r="B1148" s="181" t="s">
        <v>3104</v>
      </c>
      <c r="C1148" s="182" t="s">
        <v>2068</v>
      </c>
      <c r="D1148" s="182" t="s">
        <v>368</v>
      </c>
      <c r="E1148" s="182" t="s">
        <v>2298</v>
      </c>
      <c r="F1148" s="182" t="s">
        <v>2298</v>
      </c>
      <c r="G1148" s="181" t="s">
        <v>374</v>
      </c>
      <c r="H1148" s="181" t="s">
        <v>2120</v>
      </c>
      <c r="I1148" s="181" t="s">
        <v>2075</v>
      </c>
      <c r="J1148" s="182" t="s">
        <v>2071</v>
      </c>
      <c r="K1148" s="183" t="str">
        <f t="shared" si="35"/>
        <v xml:space="preserve">G-Impuestos     - Estampillas Procultura      </v>
      </c>
      <c r="L1148" s="181">
        <v>6208080108</v>
      </c>
      <c r="N1148" s="183" t="str">
        <f t="shared" si="34"/>
        <v xml:space="preserve">Estampillas Procultura            </v>
      </c>
    </row>
    <row r="1149" spans="1:14">
      <c r="A1149" s="181">
        <v>6208080109</v>
      </c>
      <c r="B1149" s="181" t="s">
        <v>3105</v>
      </c>
      <c r="C1149" s="182" t="s">
        <v>2068</v>
      </c>
      <c r="D1149" s="182" t="s">
        <v>368</v>
      </c>
      <c r="E1149" s="182" t="s">
        <v>2298</v>
      </c>
      <c r="F1149" s="182" t="s">
        <v>2298</v>
      </c>
      <c r="G1149" s="181" t="s">
        <v>374</v>
      </c>
      <c r="H1149" s="181" t="s">
        <v>2120</v>
      </c>
      <c r="I1149" s="181" t="s">
        <v>2075</v>
      </c>
      <c r="J1149" s="182" t="s">
        <v>2071</v>
      </c>
      <c r="K1149" s="183" t="str">
        <f t="shared" si="35"/>
        <v xml:space="preserve">G-Impuestos     - Otros Impuestos      </v>
      </c>
      <c r="L1149" s="181">
        <v>6208080109</v>
      </c>
      <c r="N1149" s="183" t="str">
        <f t="shared" si="34"/>
        <v xml:space="preserve">Otros Impuestos            </v>
      </c>
    </row>
    <row r="1150" spans="1:14">
      <c r="A1150" s="181">
        <v>6208020701</v>
      </c>
      <c r="B1150" s="181" t="s">
        <v>3078</v>
      </c>
      <c r="C1150" s="182" t="s">
        <v>2068</v>
      </c>
      <c r="D1150" s="182" t="s">
        <v>368</v>
      </c>
      <c r="E1150" s="182" t="s">
        <v>2298</v>
      </c>
      <c r="F1150" s="182" t="s">
        <v>2298</v>
      </c>
      <c r="G1150" s="181" t="s">
        <v>374</v>
      </c>
      <c r="H1150" s="181" t="s">
        <v>2129</v>
      </c>
      <c r="I1150" s="181" t="s">
        <v>2075</v>
      </c>
      <c r="J1150" s="182" t="s">
        <v>2071</v>
      </c>
      <c r="K1150" s="183" t="str">
        <f t="shared" si="35"/>
        <v xml:space="preserve">G-Mantenimientos     - De Terrenos      </v>
      </c>
      <c r="L1150" s="181">
        <v>6208020701</v>
      </c>
      <c r="N1150" s="183" t="str">
        <f t="shared" si="34"/>
        <v xml:space="preserve">De Terrenos            </v>
      </c>
    </row>
    <row r="1151" spans="1:14">
      <c r="A1151" s="181">
        <v>6208020702</v>
      </c>
      <c r="B1151" s="181" t="s">
        <v>3079</v>
      </c>
      <c r="C1151" s="182" t="s">
        <v>2068</v>
      </c>
      <c r="D1151" s="182" t="s">
        <v>368</v>
      </c>
      <c r="E1151" s="182" t="s">
        <v>2298</v>
      </c>
      <c r="F1151" s="182" t="s">
        <v>2298</v>
      </c>
      <c r="G1151" s="181" t="s">
        <v>374</v>
      </c>
      <c r="H1151" s="181" t="s">
        <v>2129</v>
      </c>
      <c r="I1151" s="181" t="s">
        <v>2075</v>
      </c>
      <c r="J1151" s="182" t="s">
        <v>2071</v>
      </c>
      <c r="K1151" s="183" t="str">
        <f t="shared" si="35"/>
        <v xml:space="preserve">G-Mantenimientos     - Construcciones Y Edificaciones      </v>
      </c>
      <c r="L1151" s="181">
        <v>6208020702</v>
      </c>
      <c r="N1151" s="183" t="str">
        <f t="shared" si="34"/>
        <v xml:space="preserve">Construcciones Y Edificaciones            </v>
      </c>
    </row>
    <row r="1152" spans="1:14">
      <c r="A1152" s="181">
        <v>6208020703</v>
      </c>
      <c r="B1152" s="181" t="s">
        <v>3080</v>
      </c>
      <c r="C1152" s="182" t="s">
        <v>2068</v>
      </c>
      <c r="D1152" s="182" t="s">
        <v>368</v>
      </c>
      <c r="E1152" s="182" t="s">
        <v>2298</v>
      </c>
      <c r="F1152" s="182" t="s">
        <v>2298</v>
      </c>
      <c r="G1152" s="181" t="s">
        <v>374</v>
      </c>
      <c r="H1152" s="181" t="s">
        <v>2129</v>
      </c>
      <c r="I1152" s="181" t="s">
        <v>2075</v>
      </c>
      <c r="J1152" s="182" t="s">
        <v>2071</v>
      </c>
      <c r="K1152" s="183" t="str">
        <f t="shared" si="35"/>
        <v xml:space="preserve">G-Mantenimientos     - Maquinaria y Equipo      </v>
      </c>
      <c r="L1152" s="181">
        <v>6208020703</v>
      </c>
      <c r="N1152" s="183" t="str">
        <f t="shared" si="34"/>
        <v xml:space="preserve">Maquinaria y Equipo            </v>
      </c>
    </row>
    <row r="1153" spans="1:14">
      <c r="A1153" s="181">
        <v>6208020704</v>
      </c>
      <c r="B1153" s="181" t="s">
        <v>3081</v>
      </c>
      <c r="C1153" s="182" t="s">
        <v>2068</v>
      </c>
      <c r="D1153" s="182" t="s">
        <v>368</v>
      </c>
      <c r="E1153" s="182" t="s">
        <v>2298</v>
      </c>
      <c r="F1153" s="182" t="s">
        <v>2298</v>
      </c>
      <c r="G1153" s="181" t="s">
        <v>374</v>
      </c>
      <c r="H1153" s="181" t="s">
        <v>2129</v>
      </c>
      <c r="I1153" s="181" t="s">
        <v>2075</v>
      </c>
      <c r="J1153" s="182" t="s">
        <v>2071</v>
      </c>
      <c r="K1153" s="183" t="str">
        <f t="shared" si="35"/>
        <v xml:space="preserve">G-Mantenimientos     - Muebles y Equipo de Oficina      </v>
      </c>
      <c r="L1153" s="181">
        <v>6208020704</v>
      </c>
      <c r="N1153" s="183" t="str">
        <f t="shared" si="34"/>
        <v xml:space="preserve">Muebles y Equipo de Oficina            </v>
      </c>
    </row>
    <row r="1154" spans="1:14">
      <c r="A1154" s="181">
        <v>6208020705</v>
      </c>
      <c r="B1154" s="181" t="s">
        <v>3082</v>
      </c>
      <c r="C1154" s="182" t="s">
        <v>2068</v>
      </c>
      <c r="D1154" s="182" t="s">
        <v>368</v>
      </c>
      <c r="E1154" s="182" t="s">
        <v>2298</v>
      </c>
      <c r="F1154" s="182" t="s">
        <v>2298</v>
      </c>
      <c r="G1154" s="181" t="s">
        <v>374</v>
      </c>
      <c r="H1154" s="181" t="s">
        <v>2129</v>
      </c>
      <c r="I1154" s="181" t="s">
        <v>2075</v>
      </c>
      <c r="J1154" s="182" t="s">
        <v>2071</v>
      </c>
      <c r="K1154" s="183" t="str">
        <f t="shared" si="35"/>
        <v xml:space="preserve">G-Mantenimientos     - Equipo de Computo      </v>
      </c>
      <c r="L1154" s="181">
        <v>6208020705</v>
      </c>
      <c r="N1154" s="183" t="str">
        <f t="shared" si="34"/>
        <v xml:space="preserve">Equipo de Computo            </v>
      </c>
    </row>
    <row r="1155" spans="1:14">
      <c r="A1155" s="181">
        <v>6208020706</v>
      </c>
      <c r="B1155" s="181" t="s">
        <v>3083</v>
      </c>
      <c r="C1155" s="182" t="s">
        <v>2068</v>
      </c>
      <c r="D1155" s="182" t="s">
        <v>368</v>
      </c>
      <c r="E1155" s="182" t="s">
        <v>2298</v>
      </c>
      <c r="F1155" s="182" t="s">
        <v>2298</v>
      </c>
      <c r="G1155" s="181" t="s">
        <v>374</v>
      </c>
      <c r="H1155" s="181" t="s">
        <v>2129</v>
      </c>
      <c r="I1155" s="181" t="s">
        <v>2075</v>
      </c>
      <c r="J1155" s="182" t="s">
        <v>2071</v>
      </c>
      <c r="K1155" s="183" t="str">
        <f t="shared" si="35"/>
        <v xml:space="preserve">G-Mantenimientos     - Telecomunicaciones Y Radio      </v>
      </c>
      <c r="L1155" s="181">
        <v>6208020706</v>
      </c>
      <c r="N1155" s="183" t="str">
        <f t="shared" si="34"/>
        <v xml:space="preserve">Telecomunicaciones Y Radio            </v>
      </c>
    </row>
    <row r="1156" spans="1:14">
      <c r="A1156" s="181">
        <v>6208020707</v>
      </c>
      <c r="B1156" s="181" t="s">
        <v>3084</v>
      </c>
      <c r="C1156" s="182" t="s">
        <v>2068</v>
      </c>
      <c r="D1156" s="182" t="s">
        <v>368</v>
      </c>
      <c r="E1156" s="182" t="s">
        <v>2298</v>
      </c>
      <c r="F1156" s="182" t="s">
        <v>2298</v>
      </c>
      <c r="G1156" s="181" t="s">
        <v>374</v>
      </c>
      <c r="H1156" s="181" t="s">
        <v>2129</v>
      </c>
      <c r="I1156" s="181" t="s">
        <v>2075</v>
      </c>
      <c r="J1156" s="182" t="s">
        <v>2071</v>
      </c>
      <c r="K1156" s="183" t="str">
        <f t="shared" si="35"/>
        <v xml:space="preserve">G-Mantenimientos     - Equipo Medico y de Laboratorio      </v>
      </c>
      <c r="L1156" s="181">
        <v>6208020707</v>
      </c>
      <c r="N1156" s="183" t="str">
        <f t="shared" si="34"/>
        <v xml:space="preserve">Equipo Medico y de Laboratorio            </v>
      </c>
    </row>
    <row r="1157" spans="1:14">
      <c r="A1157" s="181">
        <v>6208020708</v>
      </c>
      <c r="B1157" s="181" t="s">
        <v>3085</v>
      </c>
      <c r="C1157" s="182" t="s">
        <v>2068</v>
      </c>
      <c r="D1157" s="182" t="s">
        <v>368</v>
      </c>
      <c r="E1157" s="182" t="s">
        <v>2298</v>
      </c>
      <c r="F1157" s="182" t="s">
        <v>2298</v>
      </c>
      <c r="G1157" s="181" t="s">
        <v>374</v>
      </c>
      <c r="H1157" s="181" t="s">
        <v>2129</v>
      </c>
      <c r="I1157" s="181" t="s">
        <v>2075</v>
      </c>
      <c r="J1157" s="182" t="s">
        <v>2071</v>
      </c>
      <c r="K1157" s="183" t="str">
        <f t="shared" si="35"/>
        <v xml:space="preserve">G-Mantenimientos     - Flota y Equipo de Transporte      </v>
      </c>
      <c r="L1157" s="181">
        <v>6208020708</v>
      </c>
      <c r="N1157" s="183" t="str">
        <f t="shared" si="34"/>
        <v xml:space="preserve">Flota y Equipo de Transporte            </v>
      </c>
    </row>
    <row r="1158" spans="1:14">
      <c r="A1158" s="181">
        <v>6208020709</v>
      </c>
      <c r="B1158" s="181" t="s">
        <v>3086</v>
      </c>
      <c r="C1158" s="182" t="s">
        <v>2068</v>
      </c>
      <c r="D1158" s="182" t="s">
        <v>368</v>
      </c>
      <c r="E1158" s="182" t="s">
        <v>2298</v>
      </c>
      <c r="F1158" s="182" t="s">
        <v>2298</v>
      </c>
      <c r="G1158" s="181" t="s">
        <v>374</v>
      </c>
      <c r="H1158" s="181" t="s">
        <v>2129</v>
      </c>
      <c r="I1158" s="181" t="s">
        <v>2075</v>
      </c>
      <c r="J1158" s="182" t="s">
        <v>2071</v>
      </c>
      <c r="K1158" s="183" t="str">
        <f t="shared" si="35"/>
        <v xml:space="preserve">G-Mantenimientos     - Acueductos Plantas y Redes      </v>
      </c>
      <c r="L1158" s="181">
        <v>6208020709</v>
      </c>
      <c r="N1158" s="183" t="str">
        <f t="shared" si="34"/>
        <v xml:space="preserve">Acueductos Plantas y Redes            </v>
      </c>
    </row>
    <row r="1159" spans="1:14">
      <c r="A1159" s="181">
        <v>6208020710</v>
      </c>
      <c r="B1159" s="181" t="s">
        <v>3106</v>
      </c>
      <c r="C1159" s="182" t="s">
        <v>2068</v>
      </c>
      <c r="D1159" s="182" t="s">
        <v>368</v>
      </c>
      <c r="E1159" s="182" t="s">
        <v>2298</v>
      </c>
      <c r="F1159" s="182" t="s">
        <v>2298</v>
      </c>
      <c r="G1159" s="181" t="s">
        <v>374</v>
      </c>
      <c r="H1159" s="181" t="s">
        <v>2129</v>
      </c>
      <c r="I1159" s="181" t="s">
        <v>2075</v>
      </c>
      <c r="J1159" s="182" t="s">
        <v>2071</v>
      </c>
      <c r="K1159" s="183" t="str">
        <f t="shared" si="35"/>
        <v xml:space="preserve">G-Mantenimientos     - Arreglos Ornamentales      </v>
      </c>
      <c r="L1159" s="181">
        <v>6208020710</v>
      </c>
      <c r="N1159" s="183" t="str">
        <f t="shared" si="34"/>
        <v xml:space="preserve">Arreglos Ornamentales            </v>
      </c>
    </row>
    <row r="1160" spans="1:14">
      <c r="A1160" s="181">
        <v>6208020711</v>
      </c>
      <c r="B1160" s="181" t="s">
        <v>3107</v>
      </c>
      <c r="C1160" s="182" t="s">
        <v>2068</v>
      </c>
      <c r="D1160" s="182" t="s">
        <v>368</v>
      </c>
      <c r="E1160" s="182" t="s">
        <v>2298</v>
      </c>
      <c r="F1160" s="182" t="s">
        <v>2298</v>
      </c>
      <c r="G1160" s="181" t="s">
        <v>374</v>
      </c>
      <c r="H1160" s="181" t="s">
        <v>2129</v>
      </c>
      <c r="I1160" s="181" t="s">
        <v>2075</v>
      </c>
      <c r="J1160" s="182" t="s">
        <v>2071</v>
      </c>
      <c r="K1160" s="183" t="str">
        <f t="shared" si="35"/>
        <v xml:space="preserve">G-Mantenimientos     - Repaciones Locativas      </v>
      </c>
      <c r="L1160" s="181">
        <v>6208020711</v>
      </c>
      <c r="N1160" s="183" t="str">
        <f t="shared" si="34"/>
        <v xml:space="preserve">Repaciones Locativas            </v>
      </c>
    </row>
    <row r="1161" spans="1:14">
      <c r="A1161" s="181">
        <v>6208020712</v>
      </c>
      <c r="B1161" s="181" t="s">
        <v>3108</v>
      </c>
      <c r="C1161" s="182" t="s">
        <v>2068</v>
      </c>
      <c r="D1161" s="182" t="s">
        <v>368</v>
      </c>
      <c r="E1161" s="182" t="s">
        <v>2298</v>
      </c>
      <c r="F1161" s="182" t="s">
        <v>2298</v>
      </c>
      <c r="G1161" s="181" t="s">
        <v>374</v>
      </c>
      <c r="H1161" s="181" t="s">
        <v>2129</v>
      </c>
      <c r="I1161" s="181" t="s">
        <v>2075</v>
      </c>
      <c r="J1161" s="182" t="s">
        <v>2071</v>
      </c>
      <c r="K1161" s="183" t="str">
        <f t="shared" si="35"/>
        <v xml:space="preserve">G-Mantenimientos     - Otros Mantenimientos y Reparaciones      </v>
      </c>
      <c r="L1161" s="181">
        <v>6208020712</v>
      </c>
      <c r="N1161" s="183" t="str">
        <f t="shared" si="34"/>
        <v xml:space="preserve">Otros Mantenimientos y Reparaciones            </v>
      </c>
    </row>
    <row r="1162" spans="1:14">
      <c r="A1162" s="181">
        <v>6208021501</v>
      </c>
      <c r="B1162" s="181" t="s">
        <v>3109</v>
      </c>
      <c r="C1162" s="182" t="s">
        <v>2068</v>
      </c>
      <c r="D1162" s="182" t="s">
        <v>368</v>
      </c>
      <c r="E1162" s="182" t="s">
        <v>2298</v>
      </c>
      <c r="F1162" s="182" t="s">
        <v>2298</v>
      </c>
      <c r="G1162" s="181" t="s">
        <v>374</v>
      </c>
      <c r="H1162" s="181" t="s">
        <v>2138</v>
      </c>
      <c r="I1162" s="181" t="s">
        <v>2075</v>
      </c>
      <c r="J1162" s="182" t="s">
        <v>2071</v>
      </c>
      <c r="K1162" s="183" t="str">
        <f t="shared" si="35"/>
        <v xml:space="preserve">G-Materiales y Suministros   - Elemetos de Aseo y Cafeteria      </v>
      </c>
      <c r="L1162" s="181">
        <v>6208021501</v>
      </c>
      <c r="N1162" s="183" t="str">
        <f t="shared" si="34"/>
        <v xml:space="preserve">Elemetos de Aseo y Cafeteria            </v>
      </c>
    </row>
    <row r="1163" spans="1:14">
      <c r="A1163" s="181">
        <v>6208021801</v>
      </c>
      <c r="B1163" s="181" t="s">
        <v>3110</v>
      </c>
      <c r="C1163" s="182" t="s">
        <v>2068</v>
      </c>
      <c r="D1163" s="182" t="s">
        <v>368</v>
      </c>
      <c r="E1163" s="182" t="s">
        <v>2298</v>
      </c>
      <c r="F1163" s="182" t="s">
        <v>2298</v>
      </c>
      <c r="G1163" s="181" t="s">
        <v>374</v>
      </c>
      <c r="H1163" s="181" t="s">
        <v>2138</v>
      </c>
      <c r="I1163" s="181" t="s">
        <v>2075</v>
      </c>
      <c r="J1163" s="182" t="s">
        <v>2071</v>
      </c>
      <c r="K1163" s="183" t="str">
        <f t="shared" si="35"/>
        <v xml:space="preserve">G-Materiales y Suministros   - Armamento De Vigilancia      </v>
      </c>
      <c r="L1163" s="181">
        <v>6208021801</v>
      </c>
      <c r="N1163" s="183" t="str">
        <f t="shared" si="34"/>
        <v xml:space="preserve">Armamento De Vigilancia            </v>
      </c>
    </row>
    <row r="1164" spans="1:14">
      <c r="A1164" s="181">
        <v>6208021802</v>
      </c>
      <c r="B1164" s="181" t="s">
        <v>3111</v>
      </c>
      <c r="C1164" s="182" t="s">
        <v>2068</v>
      </c>
      <c r="D1164" s="182" t="s">
        <v>368</v>
      </c>
      <c r="E1164" s="182" t="s">
        <v>2298</v>
      </c>
      <c r="F1164" s="182" t="s">
        <v>2298</v>
      </c>
      <c r="G1164" s="181" t="s">
        <v>374</v>
      </c>
      <c r="H1164" s="181" t="s">
        <v>2138</v>
      </c>
      <c r="I1164" s="181" t="s">
        <v>2075</v>
      </c>
      <c r="J1164" s="182" t="s">
        <v>2071</v>
      </c>
      <c r="K1164" s="183" t="str">
        <f t="shared" si="35"/>
        <v xml:space="preserve">G-Materiales y Suministros   - Elementos de Computador Y Telecomunicaion      </v>
      </c>
      <c r="L1164" s="181">
        <v>6208021802</v>
      </c>
      <c r="N1164" s="183" t="str">
        <f t="shared" si="34"/>
        <v xml:space="preserve">Elementos de Computador Y Telecomunicaion            </v>
      </c>
    </row>
    <row r="1165" spans="1:14">
      <c r="A1165" s="181">
        <v>6208021803</v>
      </c>
      <c r="B1165" s="181" t="s">
        <v>3112</v>
      </c>
      <c r="C1165" s="182" t="s">
        <v>2068</v>
      </c>
      <c r="D1165" s="182" t="s">
        <v>368</v>
      </c>
      <c r="E1165" s="182" t="s">
        <v>2298</v>
      </c>
      <c r="F1165" s="182" t="s">
        <v>2298</v>
      </c>
      <c r="G1165" s="181" t="s">
        <v>374</v>
      </c>
      <c r="H1165" s="181" t="s">
        <v>2138</v>
      </c>
      <c r="I1165" s="181" t="s">
        <v>2075</v>
      </c>
      <c r="J1165" s="182" t="s">
        <v>2071</v>
      </c>
      <c r="K1165" s="183" t="str">
        <f t="shared" si="35"/>
        <v xml:space="preserve">G-Materiales y Suministros   - Elementos de Fotografia Y Audiovisuales      </v>
      </c>
      <c r="L1165" s="181">
        <v>6208021803</v>
      </c>
      <c r="N1165" s="183" t="str">
        <f t="shared" si="34"/>
        <v xml:space="preserve">Elementos de Fotografia Y Audiovisuales            </v>
      </c>
    </row>
    <row r="1166" spans="1:14">
      <c r="A1166" s="181">
        <v>6208021804</v>
      </c>
      <c r="B1166" s="181" t="s">
        <v>3113</v>
      </c>
      <c r="C1166" s="182" t="s">
        <v>2068</v>
      </c>
      <c r="D1166" s="182" t="s">
        <v>368</v>
      </c>
      <c r="E1166" s="182" t="s">
        <v>2298</v>
      </c>
      <c r="F1166" s="182" t="s">
        <v>2298</v>
      </c>
      <c r="G1166" s="181" t="s">
        <v>374</v>
      </c>
      <c r="H1166" s="181" t="s">
        <v>2138</v>
      </c>
      <c r="I1166" s="181" t="s">
        <v>2075</v>
      </c>
      <c r="J1166" s="182" t="s">
        <v>2071</v>
      </c>
      <c r="K1166" s="183" t="str">
        <f t="shared" si="35"/>
        <v xml:space="preserve">G-Materiales y Suministros   - Elementos de Imprenta      </v>
      </c>
      <c r="L1166" s="181">
        <v>6208021804</v>
      </c>
      <c r="N1166" s="183" t="str">
        <f t="shared" si="34"/>
        <v xml:space="preserve">Elementos de Imprenta            </v>
      </c>
    </row>
    <row r="1167" spans="1:14">
      <c r="A1167" s="181">
        <v>6208021805</v>
      </c>
      <c r="B1167" s="181" t="s">
        <v>3114</v>
      </c>
      <c r="C1167" s="182" t="s">
        <v>2068</v>
      </c>
      <c r="D1167" s="182" t="s">
        <v>368</v>
      </c>
      <c r="E1167" s="182" t="s">
        <v>2298</v>
      </c>
      <c r="F1167" s="182" t="s">
        <v>2298</v>
      </c>
      <c r="G1167" s="181" t="s">
        <v>374</v>
      </c>
      <c r="H1167" s="181" t="s">
        <v>2138</v>
      </c>
      <c r="I1167" s="181" t="s">
        <v>2075</v>
      </c>
      <c r="J1167" s="182" t="s">
        <v>2071</v>
      </c>
      <c r="K1167" s="183" t="str">
        <f t="shared" si="35"/>
        <v xml:space="preserve">G-Materiales y Suministros   - Elementos Electricos Y Electronicos      </v>
      </c>
      <c r="L1167" s="181">
        <v>6208021805</v>
      </c>
      <c r="N1167" s="183" t="str">
        <f t="shared" si="34"/>
        <v xml:space="preserve">Elementos Electricos Y Electronicos            </v>
      </c>
    </row>
    <row r="1168" spans="1:14">
      <c r="A1168" s="181">
        <v>6208021806</v>
      </c>
      <c r="B1168" s="181" t="s">
        <v>3115</v>
      </c>
      <c r="C1168" s="182" t="s">
        <v>2068</v>
      </c>
      <c r="D1168" s="182" t="s">
        <v>368</v>
      </c>
      <c r="E1168" s="182" t="s">
        <v>2298</v>
      </c>
      <c r="F1168" s="182" t="s">
        <v>2298</v>
      </c>
      <c r="G1168" s="181" t="s">
        <v>374</v>
      </c>
      <c r="H1168" s="181" t="s">
        <v>2138</v>
      </c>
      <c r="I1168" s="181" t="s">
        <v>2075</v>
      </c>
      <c r="J1168" s="182" t="s">
        <v>2071</v>
      </c>
      <c r="K1168" s="183" t="str">
        <f t="shared" si="35"/>
        <v xml:space="preserve">G-Materiales y Suministros   - Herramientas      </v>
      </c>
      <c r="L1168" s="181">
        <v>6208021806</v>
      </c>
      <c r="N1168" s="183" t="str">
        <f t="shared" si="34"/>
        <v xml:space="preserve">Herramientas            </v>
      </c>
    </row>
    <row r="1169" spans="1:14">
      <c r="A1169" s="181">
        <v>6208021807</v>
      </c>
      <c r="B1169" s="181" t="s">
        <v>3116</v>
      </c>
      <c r="C1169" s="182" t="s">
        <v>2068</v>
      </c>
      <c r="D1169" s="182" t="s">
        <v>368</v>
      </c>
      <c r="E1169" s="182" t="s">
        <v>2298</v>
      </c>
      <c r="F1169" s="182" t="s">
        <v>2298</v>
      </c>
      <c r="G1169" s="181" t="s">
        <v>374</v>
      </c>
      <c r="H1169" s="181" t="s">
        <v>2138</v>
      </c>
      <c r="I1169" s="181" t="s">
        <v>2075</v>
      </c>
      <c r="J1169" s="182" t="s">
        <v>2071</v>
      </c>
      <c r="K1169" s="183" t="str">
        <f t="shared" si="35"/>
        <v xml:space="preserve">G-Materiales y Suministros   - Repuestos en General      </v>
      </c>
      <c r="L1169" s="181">
        <v>6208021807</v>
      </c>
      <c r="N1169" s="183" t="str">
        <f t="shared" si="34"/>
        <v xml:space="preserve">Repuestos en General            </v>
      </c>
    </row>
    <row r="1170" spans="1:14">
      <c r="A1170" s="181">
        <v>6208021808</v>
      </c>
      <c r="B1170" s="181" t="s">
        <v>3117</v>
      </c>
      <c r="C1170" s="182" t="s">
        <v>2068</v>
      </c>
      <c r="D1170" s="182" t="s">
        <v>368</v>
      </c>
      <c r="E1170" s="182" t="s">
        <v>2298</v>
      </c>
      <c r="F1170" s="182" t="s">
        <v>2298</v>
      </c>
      <c r="G1170" s="181" t="s">
        <v>374</v>
      </c>
      <c r="H1170" s="181" t="s">
        <v>2138</v>
      </c>
      <c r="I1170" s="181" t="s">
        <v>2075</v>
      </c>
      <c r="J1170" s="182" t="s">
        <v>2071</v>
      </c>
      <c r="K1170" s="183" t="str">
        <f t="shared" si="35"/>
        <v xml:space="preserve">G-Materiales y Suministros   - Elementos de Ferreteria      </v>
      </c>
      <c r="L1170" s="181">
        <v>6208021808</v>
      </c>
      <c r="N1170" s="183" t="str">
        <f t="shared" si="34"/>
        <v xml:space="preserve">Elementos de Ferreteria            </v>
      </c>
    </row>
    <row r="1171" spans="1:14">
      <c r="A1171" s="181">
        <v>6208021809</v>
      </c>
      <c r="B1171" s="181" t="s">
        <v>3118</v>
      </c>
      <c r="C1171" s="182" t="s">
        <v>2068</v>
      </c>
      <c r="D1171" s="182" t="s">
        <v>368</v>
      </c>
      <c r="E1171" s="182" t="s">
        <v>2298</v>
      </c>
      <c r="F1171" s="182" t="s">
        <v>2298</v>
      </c>
      <c r="G1171" s="181" t="s">
        <v>374</v>
      </c>
      <c r="H1171" s="181" t="s">
        <v>2138</v>
      </c>
      <c r="I1171" s="181" t="s">
        <v>2075</v>
      </c>
      <c r="J1171" s="182" t="s">
        <v>2071</v>
      </c>
      <c r="K1171" s="183" t="str">
        <f t="shared" si="35"/>
        <v xml:space="preserve">G-Materiales y Suministros   - Elementos de Lenceria Y Roperia      </v>
      </c>
      <c r="L1171" s="181">
        <v>6208021809</v>
      </c>
      <c r="N1171" s="183" t="str">
        <f t="shared" si="34"/>
        <v xml:space="preserve">Elementos de Lenceria Y Roperia            </v>
      </c>
    </row>
    <row r="1172" spans="1:14">
      <c r="A1172" s="181">
        <v>6208021810</v>
      </c>
      <c r="B1172" s="181" t="s">
        <v>3119</v>
      </c>
      <c r="C1172" s="182" t="s">
        <v>2068</v>
      </c>
      <c r="D1172" s="182" t="s">
        <v>368</v>
      </c>
      <c r="E1172" s="182" t="s">
        <v>2298</v>
      </c>
      <c r="F1172" s="182" t="s">
        <v>2298</v>
      </c>
      <c r="G1172" s="181" t="s">
        <v>374</v>
      </c>
      <c r="H1172" s="181" t="s">
        <v>2138</v>
      </c>
      <c r="I1172" s="181" t="s">
        <v>2075</v>
      </c>
      <c r="J1172" s="182" t="s">
        <v>2071</v>
      </c>
      <c r="K1172" s="183" t="str">
        <f t="shared" si="35"/>
        <v xml:space="preserve">G-Materiales y Suministros   - Banderas Y Escudos      </v>
      </c>
      <c r="L1172" s="181">
        <v>6208021810</v>
      </c>
      <c r="N1172" s="183" t="str">
        <f t="shared" si="34"/>
        <v xml:space="preserve">Banderas Y Escudos            </v>
      </c>
    </row>
    <row r="1173" spans="1:14">
      <c r="A1173" s="181">
        <v>6208021814</v>
      </c>
      <c r="B1173" s="181" t="s">
        <v>3120</v>
      </c>
      <c r="C1173" s="182" t="s">
        <v>2068</v>
      </c>
      <c r="D1173" s="182" t="s">
        <v>368</v>
      </c>
      <c r="E1173" s="182" t="s">
        <v>2298</v>
      </c>
      <c r="F1173" s="182" t="s">
        <v>2298</v>
      </c>
      <c r="G1173" s="181" t="s">
        <v>374</v>
      </c>
      <c r="H1173" s="181" t="s">
        <v>2138</v>
      </c>
      <c r="I1173" s="181" t="s">
        <v>2075</v>
      </c>
      <c r="J1173" s="182" t="s">
        <v>2071</v>
      </c>
      <c r="K1173" s="183" t="str">
        <f t="shared" si="35"/>
        <v xml:space="preserve">G-Materiales y Suministros   - Emvases y Empaques      </v>
      </c>
      <c r="L1173" s="181">
        <v>6208021814</v>
      </c>
      <c r="N1173" s="183" t="str">
        <f t="shared" si="34"/>
        <v xml:space="preserve">Emvases y Empaques            </v>
      </c>
    </row>
    <row r="1174" spans="1:14">
      <c r="A1174" s="181">
        <v>6208022001</v>
      </c>
      <c r="B1174" s="181" t="s">
        <v>3121</v>
      </c>
      <c r="C1174" s="182" t="s">
        <v>2068</v>
      </c>
      <c r="D1174" s="182" t="s">
        <v>368</v>
      </c>
      <c r="E1174" s="182" t="s">
        <v>2298</v>
      </c>
      <c r="F1174" s="182" t="s">
        <v>2298</v>
      </c>
      <c r="G1174" s="181" t="s">
        <v>374</v>
      </c>
      <c r="H1174" s="181" t="s">
        <v>2138</v>
      </c>
      <c r="I1174" s="181" t="s">
        <v>2075</v>
      </c>
      <c r="J1174" s="182" t="s">
        <v>2071</v>
      </c>
      <c r="K1174" s="183" t="str">
        <f t="shared" si="35"/>
        <v xml:space="preserve">G-Materiales y Suministros   - Utiles Papeleria y Fotocopias      </v>
      </c>
      <c r="L1174" s="181">
        <v>6208022001</v>
      </c>
      <c r="N1174" s="183" t="str">
        <f t="shared" si="34"/>
        <v xml:space="preserve">Utiles Papeleria y Fotocopias            </v>
      </c>
    </row>
    <row r="1175" spans="1:14">
      <c r="A1175" s="181">
        <v>6208022002</v>
      </c>
      <c r="B1175" s="181" t="s">
        <v>3122</v>
      </c>
      <c r="C1175" s="182" t="s">
        <v>2068</v>
      </c>
      <c r="D1175" s="182" t="s">
        <v>368</v>
      </c>
      <c r="E1175" s="182" t="s">
        <v>2298</v>
      </c>
      <c r="F1175" s="182" t="s">
        <v>2298</v>
      </c>
      <c r="G1175" s="181" t="s">
        <v>374</v>
      </c>
      <c r="H1175" s="181" t="s">
        <v>2138</v>
      </c>
      <c r="I1175" s="181" t="s">
        <v>2075</v>
      </c>
      <c r="J1175" s="182" t="s">
        <v>2071</v>
      </c>
      <c r="K1175" s="183" t="str">
        <f t="shared" si="35"/>
        <v xml:space="preserve">G-Materiales y Suministros   - Diplomas      </v>
      </c>
      <c r="L1175" s="181">
        <v>6208022002</v>
      </c>
      <c r="N1175" s="183" t="str">
        <f t="shared" si="34"/>
        <v xml:space="preserve">Diplomas            </v>
      </c>
    </row>
    <row r="1176" spans="1:14">
      <c r="A1176" s="181">
        <v>6208021001</v>
      </c>
      <c r="B1176" s="181" t="s">
        <v>3123</v>
      </c>
      <c r="C1176" s="182" t="s">
        <v>2068</v>
      </c>
      <c r="D1176" s="182" t="s">
        <v>368</v>
      </c>
      <c r="E1176" s="182" t="s">
        <v>2298</v>
      </c>
      <c r="F1176" s="182" t="s">
        <v>2298</v>
      </c>
      <c r="G1176" s="181" t="s">
        <v>374</v>
      </c>
      <c r="H1176" s="181" t="s">
        <v>2155</v>
      </c>
      <c r="I1176" s="181" t="s">
        <v>2075</v>
      </c>
      <c r="J1176" s="182" t="s">
        <v>2071</v>
      </c>
      <c r="K1176" s="183" t="str">
        <f t="shared" si="35"/>
        <v xml:space="preserve">G-Otros Gastos    - Correo Porte y Telegramas      </v>
      </c>
      <c r="L1176" s="181">
        <v>6208021001</v>
      </c>
      <c r="N1176" s="183" t="str">
        <f t="shared" si="34"/>
        <v xml:space="preserve">Correo Porte y Telegramas            </v>
      </c>
    </row>
    <row r="1177" spans="1:14">
      <c r="A1177" s="181">
        <v>6208021002</v>
      </c>
      <c r="B1177" s="181" t="s">
        <v>3124</v>
      </c>
      <c r="C1177" s="182" t="s">
        <v>2068</v>
      </c>
      <c r="D1177" s="182" t="s">
        <v>368</v>
      </c>
      <c r="E1177" s="182" t="s">
        <v>2298</v>
      </c>
      <c r="F1177" s="182" t="s">
        <v>2298</v>
      </c>
      <c r="G1177" s="181" t="s">
        <v>374</v>
      </c>
      <c r="H1177" s="181" t="s">
        <v>2155</v>
      </c>
      <c r="I1177" s="181" t="s">
        <v>2075</v>
      </c>
      <c r="J1177" s="182" t="s">
        <v>2071</v>
      </c>
      <c r="K1177" s="183" t="str">
        <f t="shared" si="35"/>
        <v xml:space="preserve">G-Otros Gastos    - Combustibles y lubricantes      </v>
      </c>
      <c r="L1177" s="181">
        <v>6208021002</v>
      </c>
      <c r="N1177" s="183" t="str">
        <f t="shared" si="34"/>
        <v xml:space="preserve">Combustibles y lubricantes            </v>
      </c>
    </row>
    <row r="1178" spans="1:14">
      <c r="A1178" s="181">
        <v>6208021003</v>
      </c>
      <c r="B1178" s="181" t="s">
        <v>3125</v>
      </c>
      <c r="C1178" s="182" t="s">
        <v>2068</v>
      </c>
      <c r="D1178" s="182" t="s">
        <v>368</v>
      </c>
      <c r="E1178" s="182" t="s">
        <v>2298</v>
      </c>
      <c r="F1178" s="182" t="s">
        <v>2298</v>
      </c>
      <c r="G1178" s="181" t="s">
        <v>374</v>
      </c>
      <c r="H1178" s="181" t="s">
        <v>2155</v>
      </c>
      <c r="I1178" s="181" t="s">
        <v>2075</v>
      </c>
      <c r="J1178" s="182" t="s">
        <v>2071</v>
      </c>
      <c r="K1178" s="183" t="str">
        <f t="shared" si="35"/>
        <v xml:space="preserve">G-Otros Gastos    - Taxis y Buses      </v>
      </c>
      <c r="L1178" s="181">
        <v>6208021003</v>
      </c>
      <c r="N1178" s="183" t="str">
        <f t="shared" si="34"/>
        <v xml:space="preserve">Taxis y Buses            </v>
      </c>
    </row>
    <row r="1179" spans="1:14">
      <c r="A1179" s="181">
        <v>6208021004</v>
      </c>
      <c r="B1179" s="181" t="s">
        <v>3126</v>
      </c>
      <c r="C1179" s="182" t="s">
        <v>2068</v>
      </c>
      <c r="D1179" s="182" t="s">
        <v>368</v>
      </c>
      <c r="E1179" s="182" t="s">
        <v>2298</v>
      </c>
      <c r="F1179" s="182" t="s">
        <v>2298</v>
      </c>
      <c r="G1179" s="181" t="s">
        <v>374</v>
      </c>
      <c r="H1179" s="181" t="s">
        <v>2155</v>
      </c>
      <c r="I1179" s="181" t="s">
        <v>2075</v>
      </c>
      <c r="J1179" s="182" t="s">
        <v>2071</v>
      </c>
      <c r="K1179" s="183" t="str">
        <f t="shared" si="35"/>
        <v xml:space="preserve">G-Otros Gastos    - Parqueaderos      </v>
      </c>
      <c r="L1179" s="181">
        <v>6208021004</v>
      </c>
      <c r="N1179" s="183" t="str">
        <f t="shared" si="34"/>
        <v xml:space="preserve">Parqueaderos            </v>
      </c>
    </row>
    <row r="1180" spans="1:14">
      <c r="A1180" s="181">
        <v>6208021005</v>
      </c>
      <c r="B1180" s="181" t="s">
        <v>3127</v>
      </c>
      <c r="C1180" s="182" t="s">
        <v>2068</v>
      </c>
      <c r="D1180" s="182" t="s">
        <v>368</v>
      </c>
      <c r="E1180" s="182" t="s">
        <v>2298</v>
      </c>
      <c r="F1180" s="182" t="s">
        <v>2298</v>
      </c>
      <c r="G1180" s="181" t="s">
        <v>374</v>
      </c>
      <c r="H1180" s="181" t="s">
        <v>2155</v>
      </c>
      <c r="I1180" s="181" t="s">
        <v>2075</v>
      </c>
      <c r="J1180" s="182" t="s">
        <v>2071</v>
      </c>
      <c r="K1180" s="183" t="str">
        <f t="shared" si="35"/>
        <v xml:space="preserve">G-Otros Gastos    - Gastos Funebres      </v>
      </c>
      <c r="L1180" s="181">
        <v>6208021005</v>
      </c>
      <c r="N1180" s="183" t="str">
        <f t="shared" si="34"/>
        <v xml:space="preserve">Gastos Funebres            </v>
      </c>
    </row>
    <row r="1181" spans="1:14">
      <c r="A1181" s="181">
        <v>6208021007</v>
      </c>
      <c r="B1181" s="181" t="s">
        <v>3128</v>
      </c>
      <c r="C1181" s="182" t="s">
        <v>2068</v>
      </c>
      <c r="D1181" s="182" t="s">
        <v>368</v>
      </c>
      <c r="E1181" s="182" t="s">
        <v>2298</v>
      </c>
      <c r="F1181" s="182" t="s">
        <v>2298</v>
      </c>
      <c r="G1181" s="181" t="s">
        <v>374</v>
      </c>
      <c r="H1181" s="181" t="s">
        <v>2155</v>
      </c>
      <c r="I1181" s="181" t="s">
        <v>2075</v>
      </c>
      <c r="J1181" s="182" t="s">
        <v>2071</v>
      </c>
      <c r="K1181" s="183" t="str">
        <f t="shared" si="35"/>
        <v xml:space="preserve">G-Otros Gastos    - Fondo de Sostenibilidad Icetex      </v>
      </c>
      <c r="L1181" s="181">
        <v>6208021007</v>
      </c>
      <c r="N1181" s="183" t="str">
        <f t="shared" si="34"/>
        <v xml:space="preserve">Fondo de Sostenibilidad Icetex            </v>
      </c>
    </row>
    <row r="1182" spans="1:14">
      <c r="A1182" s="181">
        <v>6208021008</v>
      </c>
      <c r="B1182" s="181" t="s">
        <v>3129</v>
      </c>
      <c r="C1182" s="182" t="s">
        <v>2068</v>
      </c>
      <c r="D1182" s="182" t="s">
        <v>368</v>
      </c>
      <c r="E1182" s="182" t="s">
        <v>2298</v>
      </c>
      <c r="F1182" s="182" t="s">
        <v>2298</v>
      </c>
      <c r="G1182" s="181" t="s">
        <v>374</v>
      </c>
      <c r="H1182" s="181" t="s">
        <v>2155</v>
      </c>
      <c r="I1182" s="181" t="s">
        <v>2075</v>
      </c>
      <c r="J1182" s="182" t="s">
        <v>2071</v>
      </c>
      <c r="K1182" s="183" t="str">
        <f t="shared" si="35"/>
        <v xml:space="preserve">G-Otros Gastos    - Obsequios Premios y Distinciones      </v>
      </c>
      <c r="L1182" s="181">
        <v>6208021008</v>
      </c>
      <c r="N1182" s="183" t="str">
        <f t="shared" si="34"/>
        <v xml:space="preserve">Obsequios Premios y Distinciones            </v>
      </c>
    </row>
    <row r="1183" spans="1:14">
      <c r="A1183" s="181">
        <v>6208021204</v>
      </c>
      <c r="B1183" s="181" t="s">
        <v>3130</v>
      </c>
      <c r="C1183" s="182" t="s">
        <v>2068</v>
      </c>
      <c r="D1183" s="182" t="s">
        <v>368</v>
      </c>
      <c r="E1183" s="182" t="s">
        <v>2298</v>
      </c>
      <c r="F1183" s="182" t="s">
        <v>2298</v>
      </c>
      <c r="G1183" s="181" t="s">
        <v>374</v>
      </c>
      <c r="H1183" s="181" t="s">
        <v>2155</v>
      </c>
      <c r="I1183" s="181" t="s">
        <v>2075</v>
      </c>
      <c r="J1183" s="182" t="s">
        <v>2071</v>
      </c>
      <c r="K1183" s="183" t="str">
        <f t="shared" si="35"/>
        <v xml:space="preserve">G-Otros Gastos    - Gastos Ceremoniales de Grado      </v>
      </c>
      <c r="L1183" s="181">
        <v>6208021204</v>
      </c>
      <c r="N1183" s="183" t="str">
        <f t="shared" si="34"/>
        <v xml:space="preserve">Gastos Ceremoniales de Grado            </v>
      </c>
    </row>
    <row r="1184" spans="1:14">
      <c r="A1184" s="181">
        <v>6208021401</v>
      </c>
      <c r="B1184" s="181" t="s">
        <v>3131</v>
      </c>
      <c r="C1184" s="182" t="s">
        <v>2068</v>
      </c>
      <c r="D1184" s="182" t="s">
        <v>368</v>
      </c>
      <c r="E1184" s="182" t="s">
        <v>2298</v>
      </c>
      <c r="F1184" s="182" t="s">
        <v>2298</v>
      </c>
      <c r="G1184" s="181" t="s">
        <v>374</v>
      </c>
      <c r="H1184" s="181" t="s">
        <v>2155</v>
      </c>
      <c r="I1184" s="181" t="s">
        <v>2075</v>
      </c>
      <c r="J1184" s="182" t="s">
        <v>2071</v>
      </c>
      <c r="K1184" s="183" t="str">
        <f t="shared" si="35"/>
        <v xml:space="preserve">G-Otros Gastos    - Casino Y Restaurante      </v>
      </c>
      <c r="L1184" s="181">
        <v>6208021401</v>
      </c>
      <c r="N1184" s="183" t="str">
        <f t="shared" ref="N1184:N1247" si="36">+_xlfn.CONCAT(B1184," "," "," "," "," "," ")</f>
        <v xml:space="preserve">Casino Y Restaurante            </v>
      </c>
    </row>
    <row r="1185" spans="1:14">
      <c r="A1185" s="181">
        <v>6208022201</v>
      </c>
      <c r="B1185" s="181" t="s">
        <v>3132</v>
      </c>
      <c r="C1185" s="182" t="s">
        <v>2068</v>
      </c>
      <c r="D1185" s="182" t="s">
        <v>368</v>
      </c>
      <c r="E1185" s="182" t="s">
        <v>2298</v>
      </c>
      <c r="F1185" s="182" t="s">
        <v>2298</v>
      </c>
      <c r="G1185" s="181" t="s">
        <v>374</v>
      </c>
      <c r="H1185" s="181" t="s">
        <v>2155</v>
      </c>
      <c r="I1185" s="181" t="s">
        <v>2075</v>
      </c>
      <c r="J1185" s="182" t="s">
        <v>2071</v>
      </c>
      <c r="K1185" s="183" t="str">
        <f t="shared" si="35"/>
        <v xml:space="preserve">G-Otros Gastos    - Gastos Convenios      </v>
      </c>
      <c r="L1185" s="181">
        <v>6208022201</v>
      </c>
      <c r="N1185" s="183" t="str">
        <f t="shared" si="36"/>
        <v xml:space="preserve">Gastos Convenios            </v>
      </c>
    </row>
    <row r="1186" spans="1:14">
      <c r="A1186" s="181">
        <v>6208022301</v>
      </c>
      <c r="B1186" s="181" t="s">
        <v>3133</v>
      </c>
      <c r="C1186" s="182" t="s">
        <v>2068</v>
      </c>
      <c r="D1186" s="182" t="s">
        <v>368</v>
      </c>
      <c r="E1186" s="182" t="s">
        <v>2298</v>
      </c>
      <c r="F1186" s="182" t="s">
        <v>2298</v>
      </c>
      <c r="G1186" s="181" t="s">
        <v>374</v>
      </c>
      <c r="H1186" s="181" t="s">
        <v>2155</v>
      </c>
      <c r="I1186" s="181" t="s">
        <v>2075</v>
      </c>
      <c r="J1186" s="182" t="s">
        <v>2071</v>
      </c>
      <c r="K1186" s="183" t="str">
        <f t="shared" si="35"/>
        <v xml:space="preserve">G-Otros Gastos    - Becas Sala General      </v>
      </c>
      <c r="L1186" s="181">
        <v>6208022301</v>
      </c>
      <c r="N1186" s="183" t="str">
        <f t="shared" si="36"/>
        <v xml:space="preserve">Becas Sala General            </v>
      </c>
    </row>
    <row r="1187" spans="1:14">
      <c r="A1187" s="181">
        <v>6208022302</v>
      </c>
      <c r="B1187" s="181" t="s">
        <v>3134</v>
      </c>
      <c r="C1187" s="182" t="s">
        <v>2068</v>
      </c>
      <c r="D1187" s="182" t="s">
        <v>368</v>
      </c>
      <c r="E1187" s="182" t="s">
        <v>2298</v>
      </c>
      <c r="F1187" s="182" t="s">
        <v>2298</v>
      </c>
      <c r="G1187" s="181" t="s">
        <v>374</v>
      </c>
      <c r="H1187" s="181" t="s">
        <v>2155</v>
      </c>
      <c r="I1187" s="181" t="s">
        <v>2075</v>
      </c>
      <c r="J1187" s="182" t="s">
        <v>2071</v>
      </c>
      <c r="K1187" s="183" t="str">
        <f t="shared" si="35"/>
        <v xml:space="preserve">G-Otros Gastos    - Becas Consiliatura      </v>
      </c>
      <c r="L1187" s="181">
        <v>6208022302</v>
      </c>
      <c r="N1187" s="183" t="str">
        <f t="shared" si="36"/>
        <v xml:space="preserve">Becas Consiliatura            </v>
      </c>
    </row>
    <row r="1188" spans="1:14">
      <c r="A1188" s="181">
        <v>6208020303</v>
      </c>
      <c r="B1188" s="181" t="s">
        <v>3135</v>
      </c>
      <c r="C1188" s="182" t="s">
        <v>2068</v>
      </c>
      <c r="D1188" s="182" t="s">
        <v>368</v>
      </c>
      <c r="E1188" s="182" t="s">
        <v>2298</v>
      </c>
      <c r="F1188" s="182" t="s">
        <v>2298</v>
      </c>
      <c r="G1188" s="181" t="s">
        <v>374</v>
      </c>
      <c r="H1188" s="181" t="s">
        <v>2182</v>
      </c>
      <c r="I1188" s="181" t="s">
        <v>2075</v>
      </c>
      <c r="J1188" s="182" t="s">
        <v>2071</v>
      </c>
      <c r="K1188" s="183" t="str">
        <f t="shared" si="35"/>
        <v xml:space="preserve">G-Publicidad     - Publicidad Y Propaganda      </v>
      </c>
      <c r="L1188" s="181">
        <v>6208020303</v>
      </c>
      <c r="N1188" s="183" t="str">
        <f t="shared" si="36"/>
        <v xml:space="preserve">Publicidad Y Propaganda            </v>
      </c>
    </row>
    <row r="1189" spans="1:14">
      <c r="A1189" s="181">
        <v>6208021301</v>
      </c>
      <c r="B1189" s="181" t="s">
        <v>3136</v>
      </c>
      <c r="C1189" s="182" t="s">
        <v>2068</v>
      </c>
      <c r="D1189" s="182" t="s">
        <v>368</v>
      </c>
      <c r="E1189" s="182" t="s">
        <v>2298</v>
      </c>
      <c r="F1189" s="182" t="s">
        <v>2298</v>
      </c>
      <c r="G1189" s="181" t="s">
        <v>374</v>
      </c>
      <c r="H1189" s="181" t="s">
        <v>2184</v>
      </c>
      <c r="I1189" s="181" t="s">
        <v>2075</v>
      </c>
      <c r="J1189" s="182" t="s">
        <v>2071</v>
      </c>
      <c r="K1189" s="183" t="str">
        <f t="shared" si="35"/>
        <v xml:space="preserve">G-Seguridad Industrial    - Seguridad Induatrial y Señalizaciones      </v>
      </c>
      <c r="L1189" s="181">
        <v>6208021301</v>
      </c>
      <c r="N1189" s="183" t="str">
        <f t="shared" si="36"/>
        <v xml:space="preserve">Seguridad Induatrial y Señalizaciones            </v>
      </c>
    </row>
    <row r="1190" spans="1:14">
      <c r="A1190" s="181">
        <v>6208020801</v>
      </c>
      <c r="B1190" s="181" t="s">
        <v>3137</v>
      </c>
      <c r="C1190" s="182" t="s">
        <v>2068</v>
      </c>
      <c r="D1190" s="182" t="s">
        <v>368</v>
      </c>
      <c r="E1190" s="182" t="s">
        <v>2298</v>
      </c>
      <c r="F1190" s="182" t="s">
        <v>2298</v>
      </c>
      <c r="G1190" s="181" t="s">
        <v>374</v>
      </c>
      <c r="H1190" s="181" t="s">
        <v>2186</v>
      </c>
      <c r="I1190" s="181" t="s">
        <v>2075</v>
      </c>
      <c r="J1190" s="182" t="s">
        <v>2071</v>
      </c>
      <c r="K1190" s="183" t="str">
        <f t="shared" si="35"/>
        <v xml:space="preserve">G-Seguros     - Manejo      </v>
      </c>
      <c r="L1190" s="181">
        <v>6208020801</v>
      </c>
      <c r="N1190" s="183" t="str">
        <f t="shared" si="36"/>
        <v xml:space="preserve">Manejo            </v>
      </c>
    </row>
    <row r="1191" spans="1:14">
      <c r="A1191" s="181">
        <v>6208020802</v>
      </c>
      <c r="B1191" s="181" t="s">
        <v>3138</v>
      </c>
      <c r="C1191" s="182" t="s">
        <v>2068</v>
      </c>
      <c r="D1191" s="182" t="s">
        <v>368</v>
      </c>
      <c r="E1191" s="182" t="s">
        <v>2298</v>
      </c>
      <c r="F1191" s="182" t="s">
        <v>2298</v>
      </c>
      <c r="G1191" s="181" t="s">
        <v>374</v>
      </c>
      <c r="H1191" s="181" t="s">
        <v>2186</v>
      </c>
      <c r="I1191" s="181" t="s">
        <v>2075</v>
      </c>
      <c r="J1191" s="182" t="s">
        <v>2071</v>
      </c>
      <c r="K1191" s="183" t="str">
        <f t="shared" si="35"/>
        <v xml:space="preserve">G-Seguros     - Cumplimiento      </v>
      </c>
      <c r="L1191" s="181">
        <v>6208020802</v>
      </c>
      <c r="N1191" s="183" t="str">
        <f t="shared" si="36"/>
        <v xml:space="preserve">Cumplimiento            </v>
      </c>
    </row>
    <row r="1192" spans="1:14">
      <c r="A1192" s="181">
        <v>6208020803</v>
      </c>
      <c r="B1192" s="181" t="s">
        <v>3139</v>
      </c>
      <c r="C1192" s="182" t="s">
        <v>2068</v>
      </c>
      <c r="D1192" s="182" t="s">
        <v>368</v>
      </c>
      <c r="E1192" s="182" t="s">
        <v>2298</v>
      </c>
      <c r="F1192" s="182" t="s">
        <v>2298</v>
      </c>
      <c r="G1192" s="181" t="s">
        <v>374</v>
      </c>
      <c r="H1192" s="181" t="s">
        <v>2186</v>
      </c>
      <c r="I1192" s="181" t="s">
        <v>2075</v>
      </c>
      <c r="J1192" s="182" t="s">
        <v>2071</v>
      </c>
      <c r="K1192" s="183" t="str">
        <f t="shared" si="35"/>
        <v xml:space="preserve">G-Seguros     - Corriente Debil      </v>
      </c>
      <c r="L1192" s="181">
        <v>6208020803</v>
      </c>
      <c r="N1192" s="183" t="str">
        <f t="shared" si="36"/>
        <v xml:space="preserve">Corriente Debil            </v>
      </c>
    </row>
    <row r="1193" spans="1:14">
      <c r="A1193" s="181">
        <v>6208020804</v>
      </c>
      <c r="B1193" s="181" t="s">
        <v>3140</v>
      </c>
      <c r="C1193" s="182" t="s">
        <v>2068</v>
      </c>
      <c r="D1193" s="182" t="s">
        <v>368</v>
      </c>
      <c r="E1193" s="182" t="s">
        <v>2298</v>
      </c>
      <c r="F1193" s="182" t="s">
        <v>2298</v>
      </c>
      <c r="G1193" s="181" t="s">
        <v>374</v>
      </c>
      <c r="H1193" s="181" t="s">
        <v>2186</v>
      </c>
      <c r="I1193" s="181" t="s">
        <v>2075</v>
      </c>
      <c r="J1193" s="182" t="s">
        <v>2071</v>
      </c>
      <c r="K1193" s="183" t="str">
        <f t="shared" si="35"/>
        <v xml:space="preserve">G-Seguros     - Incendio      </v>
      </c>
      <c r="L1193" s="181">
        <v>6208020804</v>
      </c>
      <c r="N1193" s="183" t="str">
        <f t="shared" si="36"/>
        <v xml:space="preserve">Incendio            </v>
      </c>
    </row>
    <row r="1194" spans="1:14">
      <c r="A1194" s="181">
        <v>6208020805</v>
      </c>
      <c r="B1194" s="181" t="s">
        <v>3141</v>
      </c>
      <c r="C1194" s="182" t="s">
        <v>2068</v>
      </c>
      <c r="D1194" s="182" t="s">
        <v>368</v>
      </c>
      <c r="E1194" s="182" t="s">
        <v>2298</v>
      </c>
      <c r="F1194" s="182" t="s">
        <v>2298</v>
      </c>
      <c r="G1194" s="181" t="s">
        <v>374</v>
      </c>
      <c r="H1194" s="181" t="s">
        <v>2186</v>
      </c>
      <c r="I1194" s="181" t="s">
        <v>2075</v>
      </c>
      <c r="J1194" s="182" t="s">
        <v>2071</v>
      </c>
      <c r="K1194" s="183" t="str">
        <f t="shared" si="35"/>
        <v xml:space="preserve">G-Seguros     - Terremoto      </v>
      </c>
      <c r="L1194" s="181">
        <v>6208020805</v>
      </c>
      <c r="N1194" s="183" t="str">
        <f t="shared" si="36"/>
        <v xml:space="preserve">Terremoto            </v>
      </c>
    </row>
    <row r="1195" spans="1:14">
      <c r="A1195" s="181">
        <v>6208020806</v>
      </c>
      <c r="B1195" s="181" t="s">
        <v>3142</v>
      </c>
      <c r="C1195" s="182" t="s">
        <v>2068</v>
      </c>
      <c r="D1195" s="182" t="s">
        <v>368</v>
      </c>
      <c r="E1195" s="182" t="s">
        <v>2298</v>
      </c>
      <c r="F1195" s="182" t="s">
        <v>2298</v>
      </c>
      <c r="G1195" s="181" t="s">
        <v>374</v>
      </c>
      <c r="H1195" s="181" t="s">
        <v>2186</v>
      </c>
      <c r="I1195" s="181" t="s">
        <v>2075</v>
      </c>
      <c r="J1195" s="182" t="s">
        <v>2071</v>
      </c>
      <c r="K1195" s="183" t="str">
        <f t="shared" si="35"/>
        <v xml:space="preserve">G-Seguros     - Sustraccion y Hurto      </v>
      </c>
      <c r="L1195" s="181">
        <v>6208020806</v>
      </c>
      <c r="N1195" s="183" t="str">
        <f t="shared" si="36"/>
        <v xml:space="preserve">Sustraccion y Hurto            </v>
      </c>
    </row>
    <row r="1196" spans="1:14">
      <c r="A1196" s="181">
        <v>6208020807</v>
      </c>
      <c r="B1196" s="181" t="s">
        <v>3085</v>
      </c>
      <c r="C1196" s="182" t="s">
        <v>2068</v>
      </c>
      <c r="D1196" s="182" t="s">
        <v>368</v>
      </c>
      <c r="E1196" s="182" t="s">
        <v>2298</v>
      </c>
      <c r="F1196" s="182" t="s">
        <v>2298</v>
      </c>
      <c r="G1196" s="181" t="s">
        <v>374</v>
      </c>
      <c r="H1196" s="181" t="s">
        <v>2186</v>
      </c>
      <c r="I1196" s="181" t="s">
        <v>2075</v>
      </c>
      <c r="J1196" s="182" t="s">
        <v>2071</v>
      </c>
      <c r="K1196" s="183" t="str">
        <f t="shared" si="35"/>
        <v xml:space="preserve">G-Seguros     - Flota y Equipo de Transporte      </v>
      </c>
      <c r="L1196" s="181">
        <v>6208020807</v>
      </c>
      <c r="N1196" s="183" t="str">
        <f t="shared" si="36"/>
        <v xml:space="preserve">Flota y Equipo de Transporte            </v>
      </c>
    </row>
    <row r="1197" spans="1:14">
      <c r="A1197" s="181">
        <v>6208020808</v>
      </c>
      <c r="B1197" s="181" t="s">
        <v>3143</v>
      </c>
      <c r="C1197" s="182" t="s">
        <v>2068</v>
      </c>
      <c r="D1197" s="182" t="s">
        <v>368</v>
      </c>
      <c r="E1197" s="182" t="s">
        <v>2298</v>
      </c>
      <c r="F1197" s="182" t="s">
        <v>2298</v>
      </c>
      <c r="G1197" s="181" t="s">
        <v>374</v>
      </c>
      <c r="H1197" s="181" t="s">
        <v>2186</v>
      </c>
      <c r="I1197" s="181" t="s">
        <v>2075</v>
      </c>
      <c r="J1197" s="182" t="s">
        <v>2071</v>
      </c>
      <c r="K1197" s="183" t="str">
        <f t="shared" si="35"/>
        <v xml:space="preserve">G-Seguros     - Poliza Estudiantil      </v>
      </c>
      <c r="L1197" s="181">
        <v>6208020808</v>
      </c>
      <c r="N1197" s="183" t="str">
        <f t="shared" si="36"/>
        <v xml:space="preserve">Poliza Estudiantil            </v>
      </c>
    </row>
    <row r="1198" spans="1:14">
      <c r="A1198" s="181">
        <v>6208020809</v>
      </c>
      <c r="B1198" s="181" t="s">
        <v>3144</v>
      </c>
      <c r="C1198" s="182" t="s">
        <v>2068</v>
      </c>
      <c r="D1198" s="182" t="s">
        <v>368</v>
      </c>
      <c r="E1198" s="182" t="s">
        <v>2298</v>
      </c>
      <c r="F1198" s="182" t="s">
        <v>2298</v>
      </c>
      <c r="G1198" s="181" t="s">
        <v>374</v>
      </c>
      <c r="H1198" s="181" t="s">
        <v>2186</v>
      </c>
      <c r="I1198" s="181" t="s">
        <v>2075</v>
      </c>
      <c r="J1198" s="182" t="s">
        <v>2071</v>
      </c>
      <c r="K1198" s="183" t="str">
        <f t="shared" ref="K1198:K1261" si="37">CONCATENATE(J1198,H1198," - ", B1198)</f>
        <v xml:space="preserve">G-Seguros     - Responsabilidad Civil      </v>
      </c>
      <c r="L1198" s="181">
        <v>6208020809</v>
      </c>
      <c r="N1198" s="183" t="str">
        <f t="shared" si="36"/>
        <v xml:space="preserve">Responsabilidad Civil            </v>
      </c>
    </row>
    <row r="1199" spans="1:14">
      <c r="A1199" s="181">
        <v>6208020810</v>
      </c>
      <c r="B1199" s="181" t="s">
        <v>3145</v>
      </c>
      <c r="C1199" s="182" t="s">
        <v>2068</v>
      </c>
      <c r="D1199" s="182" t="s">
        <v>368</v>
      </c>
      <c r="E1199" s="182" t="s">
        <v>2298</v>
      </c>
      <c r="F1199" s="182" t="s">
        <v>2298</v>
      </c>
      <c r="G1199" s="181" t="s">
        <v>374</v>
      </c>
      <c r="H1199" s="181" t="s">
        <v>2186</v>
      </c>
      <c r="I1199" s="181" t="s">
        <v>2075</v>
      </c>
      <c r="J1199" s="182" t="s">
        <v>2071</v>
      </c>
      <c r="K1199" s="183" t="str">
        <f t="shared" si="37"/>
        <v xml:space="preserve">G-Seguros     - Rotura de Maquina      </v>
      </c>
      <c r="L1199" s="181">
        <v>6208020810</v>
      </c>
      <c r="N1199" s="183" t="str">
        <f t="shared" si="36"/>
        <v xml:space="preserve">Rotura de Maquina            </v>
      </c>
    </row>
    <row r="1200" spans="1:14">
      <c r="A1200" s="181">
        <v>6208020811</v>
      </c>
      <c r="B1200" s="181" t="s">
        <v>3146</v>
      </c>
      <c r="C1200" s="182" t="s">
        <v>2068</v>
      </c>
      <c r="D1200" s="182" t="s">
        <v>368</v>
      </c>
      <c r="E1200" s="182" t="s">
        <v>2298</v>
      </c>
      <c r="F1200" s="182" t="s">
        <v>2298</v>
      </c>
      <c r="G1200" s="181" t="s">
        <v>374</v>
      </c>
      <c r="H1200" s="181" t="s">
        <v>2186</v>
      </c>
      <c r="I1200" s="181" t="s">
        <v>2075</v>
      </c>
      <c r="J1200" s="182" t="s">
        <v>2071</v>
      </c>
      <c r="K1200" s="183" t="str">
        <f t="shared" si="37"/>
        <v xml:space="preserve">G-Seguros     - Obligatorio de Accidente      </v>
      </c>
      <c r="L1200" s="181">
        <v>6208020811</v>
      </c>
      <c r="N1200" s="183" t="str">
        <f t="shared" si="36"/>
        <v xml:space="preserve">Obligatorio de Accidente            </v>
      </c>
    </row>
    <row r="1201" spans="1:14">
      <c r="A1201" s="181">
        <v>6208020812</v>
      </c>
      <c r="B1201" s="181" t="s">
        <v>3147</v>
      </c>
      <c r="C1201" s="182" t="s">
        <v>2068</v>
      </c>
      <c r="D1201" s="182" t="s">
        <v>368</v>
      </c>
      <c r="E1201" s="182" t="s">
        <v>2298</v>
      </c>
      <c r="F1201" s="182" t="s">
        <v>2298</v>
      </c>
      <c r="G1201" s="181" t="s">
        <v>374</v>
      </c>
      <c r="H1201" s="181" t="s">
        <v>2186</v>
      </c>
      <c r="I1201" s="181" t="s">
        <v>2075</v>
      </c>
      <c r="J1201" s="182" t="s">
        <v>2071</v>
      </c>
      <c r="K1201" s="183" t="str">
        <f t="shared" si="37"/>
        <v xml:space="preserve">G-Seguros     - Lucro Cesante      </v>
      </c>
      <c r="L1201" s="181">
        <v>6208020812</v>
      </c>
      <c r="N1201" s="183" t="str">
        <f t="shared" si="36"/>
        <v xml:space="preserve">Lucro Cesante            </v>
      </c>
    </row>
    <row r="1202" spans="1:14">
      <c r="A1202" s="181">
        <v>6208020813</v>
      </c>
      <c r="B1202" s="181" t="s">
        <v>3148</v>
      </c>
      <c r="C1202" s="182" t="s">
        <v>2068</v>
      </c>
      <c r="D1202" s="182" t="s">
        <v>368</v>
      </c>
      <c r="E1202" s="182" t="s">
        <v>2298</v>
      </c>
      <c r="F1202" s="182" t="s">
        <v>2298</v>
      </c>
      <c r="G1202" s="181" t="s">
        <v>374</v>
      </c>
      <c r="H1202" s="181" t="s">
        <v>2186</v>
      </c>
      <c r="I1202" s="181" t="s">
        <v>2075</v>
      </c>
      <c r="J1202" s="182" t="s">
        <v>2071</v>
      </c>
      <c r="K1202" s="183" t="str">
        <f t="shared" si="37"/>
        <v xml:space="preserve">G-Seguros     - Transporte de Mercancia      </v>
      </c>
      <c r="L1202" s="181">
        <v>6208020813</v>
      </c>
      <c r="N1202" s="183" t="str">
        <f t="shared" si="36"/>
        <v xml:space="preserve">Transporte de Mercancia            </v>
      </c>
    </row>
    <row r="1203" spans="1:14">
      <c r="A1203" s="181">
        <v>6208020814</v>
      </c>
      <c r="B1203" s="181" t="s">
        <v>3149</v>
      </c>
      <c r="C1203" s="182" t="s">
        <v>2068</v>
      </c>
      <c r="D1203" s="182" t="s">
        <v>368</v>
      </c>
      <c r="E1203" s="182" t="s">
        <v>2298</v>
      </c>
      <c r="F1203" s="182" t="s">
        <v>2298</v>
      </c>
      <c r="G1203" s="181" t="s">
        <v>374</v>
      </c>
      <c r="H1203" s="181" t="s">
        <v>2186</v>
      </c>
      <c r="I1203" s="181" t="s">
        <v>2075</v>
      </c>
      <c r="J1203" s="182" t="s">
        <v>2071</v>
      </c>
      <c r="K1203" s="183" t="str">
        <f t="shared" si="37"/>
        <v xml:space="preserve">G-Seguros     - Otros Seguros      </v>
      </c>
      <c r="L1203" s="181">
        <v>6208020814</v>
      </c>
      <c r="N1203" s="183" t="str">
        <f t="shared" si="36"/>
        <v xml:space="preserve">Otros Seguros            </v>
      </c>
    </row>
    <row r="1204" spans="1:14">
      <c r="A1204" s="181">
        <v>6208020401</v>
      </c>
      <c r="B1204" s="181" t="s">
        <v>3150</v>
      </c>
      <c r="C1204" s="182" t="s">
        <v>2068</v>
      </c>
      <c r="D1204" s="182" t="s">
        <v>368</v>
      </c>
      <c r="E1204" s="182" t="s">
        <v>2298</v>
      </c>
      <c r="F1204" s="182" t="s">
        <v>2298</v>
      </c>
      <c r="G1204" s="181" t="s">
        <v>374</v>
      </c>
      <c r="H1204" s="181" t="s">
        <v>2201</v>
      </c>
      <c r="I1204" s="181" t="s">
        <v>2075</v>
      </c>
      <c r="J1204" s="182" t="s">
        <v>2071</v>
      </c>
      <c r="K1204" s="183" t="str">
        <f t="shared" si="37"/>
        <v xml:space="preserve">G-Servicios Públicos    - Aseo      </v>
      </c>
      <c r="L1204" s="181">
        <v>6208020401</v>
      </c>
      <c r="N1204" s="183" t="str">
        <f t="shared" si="36"/>
        <v xml:space="preserve">Aseo            </v>
      </c>
    </row>
    <row r="1205" spans="1:14">
      <c r="A1205" s="181">
        <v>6208020402</v>
      </c>
      <c r="B1205" s="181" t="s">
        <v>3151</v>
      </c>
      <c r="C1205" s="182" t="s">
        <v>2068</v>
      </c>
      <c r="D1205" s="182" t="s">
        <v>368</v>
      </c>
      <c r="E1205" s="182" t="s">
        <v>2298</v>
      </c>
      <c r="F1205" s="182" t="s">
        <v>2298</v>
      </c>
      <c r="G1205" s="181" t="s">
        <v>374</v>
      </c>
      <c r="H1205" s="181" t="s">
        <v>2201</v>
      </c>
      <c r="I1205" s="181" t="s">
        <v>2075</v>
      </c>
      <c r="J1205" s="182" t="s">
        <v>2071</v>
      </c>
      <c r="K1205" s="183" t="str">
        <f t="shared" si="37"/>
        <v xml:space="preserve">G-Servicios Públicos    - Acueducto Y Alcantarillado      </v>
      </c>
      <c r="L1205" s="181">
        <v>6208020402</v>
      </c>
      <c r="N1205" s="183" t="str">
        <f t="shared" si="36"/>
        <v xml:space="preserve">Acueducto Y Alcantarillado            </v>
      </c>
    </row>
    <row r="1206" spans="1:14">
      <c r="A1206" s="181">
        <v>6208020403</v>
      </c>
      <c r="B1206" s="181" t="s">
        <v>3152</v>
      </c>
      <c r="C1206" s="182" t="s">
        <v>2068</v>
      </c>
      <c r="D1206" s="182" t="s">
        <v>368</v>
      </c>
      <c r="E1206" s="182" t="s">
        <v>2298</v>
      </c>
      <c r="F1206" s="182" t="s">
        <v>2298</v>
      </c>
      <c r="G1206" s="181" t="s">
        <v>374</v>
      </c>
      <c r="H1206" s="181" t="s">
        <v>2201</v>
      </c>
      <c r="I1206" s="181" t="s">
        <v>2075</v>
      </c>
      <c r="J1206" s="182" t="s">
        <v>2071</v>
      </c>
      <c r="K1206" s="183" t="str">
        <f t="shared" si="37"/>
        <v xml:space="preserve">G-Servicios Públicos    - Energia Electrica      </v>
      </c>
      <c r="L1206" s="181">
        <v>6208020403</v>
      </c>
      <c r="N1206" s="183" t="str">
        <f t="shared" si="36"/>
        <v xml:space="preserve">Energia Electrica            </v>
      </c>
    </row>
    <row r="1207" spans="1:14">
      <c r="A1207" s="181">
        <v>6208020404</v>
      </c>
      <c r="B1207" s="181" t="s">
        <v>3153</v>
      </c>
      <c r="C1207" s="182" t="s">
        <v>2068</v>
      </c>
      <c r="D1207" s="182" t="s">
        <v>368</v>
      </c>
      <c r="E1207" s="182" t="s">
        <v>2298</v>
      </c>
      <c r="F1207" s="182" t="s">
        <v>2298</v>
      </c>
      <c r="G1207" s="181" t="s">
        <v>374</v>
      </c>
      <c r="H1207" s="181" t="s">
        <v>2201</v>
      </c>
      <c r="I1207" s="181" t="s">
        <v>2075</v>
      </c>
      <c r="J1207" s="182" t="s">
        <v>2071</v>
      </c>
      <c r="K1207" s="183" t="str">
        <f t="shared" si="37"/>
        <v xml:space="preserve">G-Servicios Públicos    - Telefono      </v>
      </c>
      <c r="L1207" s="181">
        <v>6208020404</v>
      </c>
      <c r="N1207" s="183" t="str">
        <f t="shared" si="36"/>
        <v xml:space="preserve">Telefono            </v>
      </c>
    </row>
    <row r="1208" spans="1:14">
      <c r="A1208" s="181">
        <v>6208020405</v>
      </c>
      <c r="B1208" s="181" t="s">
        <v>3154</v>
      </c>
      <c r="C1208" s="182" t="s">
        <v>2068</v>
      </c>
      <c r="D1208" s="182" t="s">
        <v>368</v>
      </c>
      <c r="E1208" s="182" t="s">
        <v>2298</v>
      </c>
      <c r="F1208" s="182" t="s">
        <v>2298</v>
      </c>
      <c r="G1208" s="181" t="s">
        <v>374</v>
      </c>
      <c r="H1208" s="181" t="s">
        <v>2201</v>
      </c>
      <c r="I1208" s="181" t="s">
        <v>2075</v>
      </c>
      <c r="J1208" s="182" t="s">
        <v>2071</v>
      </c>
      <c r="K1208" s="183" t="str">
        <f t="shared" si="37"/>
        <v xml:space="preserve">G-Servicios Públicos    - Telefono Celular      </v>
      </c>
      <c r="L1208" s="181">
        <v>6208020405</v>
      </c>
      <c r="N1208" s="183" t="str">
        <f t="shared" si="36"/>
        <v xml:space="preserve">Telefono Celular            </v>
      </c>
    </row>
    <row r="1209" spans="1:14">
      <c r="A1209" s="181">
        <v>6208020406</v>
      </c>
      <c r="B1209" s="181" t="s">
        <v>3155</v>
      </c>
      <c r="C1209" s="182" t="s">
        <v>2068</v>
      </c>
      <c r="D1209" s="182" t="s">
        <v>368</v>
      </c>
      <c r="E1209" s="182" t="s">
        <v>2298</v>
      </c>
      <c r="F1209" s="182" t="s">
        <v>2298</v>
      </c>
      <c r="G1209" s="181" t="s">
        <v>374</v>
      </c>
      <c r="H1209" s="181" t="s">
        <v>2201</v>
      </c>
      <c r="I1209" s="181" t="s">
        <v>2075</v>
      </c>
      <c r="J1209" s="182" t="s">
        <v>2071</v>
      </c>
      <c r="K1209" s="183" t="str">
        <f t="shared" si="37"/>
        <v xml:space="preserve">G-Servicios Públicos    - Internet      </v>
      </c>
      <c r="L1209" s="181">
        <v>6208020406</v>
      </c>
      <c r="N1209" s="183" t="str">
        <f t="shared" si="36"/>
        <v xml:space="preserve">Internet            </v>
      </c>
    </row>
    <row r="1210" spans="1:14">
      <c r="A1210" s="181">
        <v>6208020407</v>
      </c>
      <c r="B1210" s="181" t="s">
        <v>3156</v>
      </c>
      <c r="C1210" s="182" t="s">
        <v>2068</v>
      </c>
      <c r="D1210" s="182" t="s">
        <v>368</v>
      </c>
      <c r="E1210" s="182" t="s">
        <v>2298</v>
      </c>
      <c r="F1210" s="182" t="s">
        <v>2298</v>
      </c>
      <c r="G1210" s="181" t="s">
        <v>374</v>
      </c>
      <c r="H1210" s="181" t="s">
        <v>2201</v>
      </c>
      <c r="I1210" s="181" t="s">
        <v>2075</v>
      </c>
      <c r="J1210" s="182" t="s">
        <v>2071</v>
      </c>
      <c r="K1210" s="183" t="str">
        <f t="shared" si="37"/>
        <v xml:space="preserve">G-Servicios Públicos    - Gas      </v>
      </c>
      <c r="L1210" s="181">
        <v>6208020407</v>
      </c>
      <c r="N1210" s="183" t="str">
        <f t="shared" si="36"/>
        <v xml:space="preserve">Gas            </v>
      </c>
    </row>
    <row r="1211" spans="1:14">
      <c r="A1211" s="181">
        <v>6208020408</v>
      </c>
      <c r="B1211" s="181" t="s">
        <v>3157</v>
      </c>
      <c r="C1211" s="182" t="s">
        <v>2068</v>
      </c>
      <c r="D1211" s="182" t="s">
        <v>368</v>
      </c>
      <c r="E1211" s="182" t="s">
        <v>2298</v>
      </c>
      <c r="F1211" s="182" t="s">
        <v>2298</v>
      </c>
      <c r="G1211" s="181" t="s">
        <v>374</v>
      </c>
      <c r="H1211" s="181" t="s">
        <v>2201</v>
      </c>
      <c r="I1211" s="181" t="s">
        <v>2075</v>
      </c>
      <c r="J1211" s="182" t="s">
        <v>2071</v>
      </c>
      <c r="K1211" s="183" t="str">
        <f t="shared" si="37"/>
        <v xml:space="preserve">G-Servicios Públicos    - Tv Satelital      </v>
      </c>
      <c r="L1211" s="181">
        <v>6208020408</v>
      </c>
      <c r="N1211" s="183" t="str">
        <f t="shared" si="36"/>
        <v xml:space="preserve">Tv Satelital            </v>
      </c>
    </row>
    <row r="1212" spans="1:14">
      <c r="A1212" s="181">
        <v>6208020301</v>
      </c>
      <c r="B1212" s="181" t="s">
        <v>3158</v>
      </c>
      <c r="C1212" s="182" t="s">
        <v>2068</v>
      </c>
      <c r="D1212" s="182" t="s">
        <v>368</v>
      </c>
      <c r="E1212" s="182" t="s">
        <v>2298</v>
      </c>
      <c r="F1212" s="182" t="s">
        <v>2298</v>
      </c>
      <c r="G1212" s="181" t="s">
        <v>374</v>
      </c>
      <c r="H1212" s="181" t="s">
        <v>2210</v>
      </c>
      <c r="I1212" s="181" t="s">
        <v>2075</v>
      </c>
      <c r="J1212" s="182" t="s">
        <v>2071</v>
      </c>
      <c r="K1212" s="183" t="str">
        <f t="shared" si="37"/>
        <v xml:space="preserve">G-Servicios Técnicos    - Asistencia Tenica      </v>
      </c>
      <c r="L1212" s="181">
        <v>6208020301</v>
      </c>
      <c r="N1212" s="183" t="str">
        <f t="shared" si="36"/>
        <v xml:space="preserve">Asistencia Tenica            </v>
      </c>
    </row>
    <row r="1213" spans="1:14">
      <c r="A1213" s="181">
        <v>6208020304</v>
      </c>
      <c r="B1213" s="181" t="s">
        <v>3159</v>
      </c>
      <c r="C1213" s="182" t="s">
        <v>2068</v>
      </c>
      <c r="D1213" s="182" t="s">
        <v>368</v>
      </c>
      <c r="E1213" s="182" t="s">
        <v>2298</v>
      </c>
      <c r="F1213" s="182" t="s">
        <v>2298</v>
      </c>
      <c r="G1213" s="181" t="s">
        <v>374</v>
      </c>
      <c r="H1213" s="181" t="s">
        <v>2210</v>
      </c>
      <c r="I1213" s="181" t="s">
        <v>2075</v>
      </c>
      <c r="J1213" s="182" t="s">
        <v>2071</v>
      </c>
      <c r="K1213" s="183" t="str">
        <f t="shared" si="37"/>
        <v xml:space="preserve">G-Servicios Técnicos    - Transporte Fletes Y Acarreos      </v>
      </c>
      <c r="L1213" s="181">
        <v>6208020304</v>
      </c>
      <c r="N1213" s="183" t="str">
        <f t="shared" si="36"/>
        <v xml:space="preserve">Transporte Fletes Y Acarreos            </v>
      </c>
    </row>
    <row r="1214" spans="1:14">
      <c r="A1214" s="181">
        <v>6208020305</v>
      </c>
      <c r="B1214" s="181" t="s">
        <v>3160</v>
      </c>
      <c r="C1214" s="182" t="s">
        <v>2068</v>
      </c>
      <c r="D1214" s="182" t="s">
        <v>368</v>
      </c>
      <c r="E1214" s="182" t="s">
        <v>2298</v>
      </c>
      <c r="F1214" s="182" t="s">
        <v>2298</v>
      </c>
      <c r="G1214" s="181" t="s">
        <v>374</v>
      </c>
      <c r="H1214" s="181" t="s">
        <v>2210</v>
      </c>
      <c r="I1214" s="181" t="s">
        <v>2075</v>
      </c>
      <c r="J1214" s="182" t="s">
        <v>2071</v>
      </c>
      <c r="K1214" s="183" t="str">
        <f t="shared" si="37"/>
        <v xml:space="preserve">G-Servicios Técnicos    - Encuadernacion Y Empaste      </v>
      </c>
      <c r="L1214" s="181">
        <v>6208020305</v>
      </c>
      <c r="N1214" s="183" t="str">
        <f t="shared" si="36"/>
        <v xml:space="preserve">Encuadernacion Y Empaste            </v>
      </c>
    </row>
    <row r="1215" spans="1:14">
      <c r="A1215" s="181">
        <v>6208020306</v>
      </c>
      <c r="B1215" s="181" t="s">
        <v>3161</v>
      </c>
      <c r="C1215" s="182" t="s">
        <v>2068</v>
      </c>
      <c r="D1215" s="182" t="s">
        <v>368</v>
      </c>
      <c r="E1215" s="182" t="s">
        <v>2298</v>
      </c>
      <c r="F1215" s="182" t="s">
        <v>2298</v>
      </c>
      <c r="G1215" s="181" t="s">
        <v>374</v>
      </c>
      <c r="H1215" s="181" t="s">
        <v>2210</v>
      </c>
      <c r="I1215" s="181" t="s">
        <v>2075</v>
      </c>
      <c r="J1215" s="182" t="s">
        <v>2071</v>
      </c>
      <c r="K1215" s="183" t="str">
        <f t="shared" si="37"/>
        <v xml:space="preserve">G-Servicios Técnicos    - Inhumacion de Cadaveres      </v>
      </c>
      <c r="L1215" s="181">
        <v>6208020306</v>
      </c>
      <c r="N1215" s="183" t="str">
        <f t="shared" si="36"/>
        <v xml:space="preserve">Inhumacion de Cadaveres            </v>
      </c>
    </row>
    <row r="1216" spans="1:14">
      <c r="A1216" s="181">
        <v>6208020307</v>
      </c>
      <c r="B1216" s="181" t="s">
        <v>3162</v>
      </c>
      <c r="C1216" s="182" t="s">
        <v>2068</v>
      </c>
      <c r="D1216" s="182" t="s">
        <v>368</v>
      </c>
      <c r="E1216" s="182" t="s">
        <v>2298</v>
      </c>
      <c r="F1216" s="182" t="s">
        <v>2298</v>
      </c>
      <c r="G1216" s="181" t="s">
        <v>374</v>
      </c>
      <c r="H1216" s="181" t="s">
        <v>2210</v>
      </c>
      <c r="I1216" s="181" t="s">
        <v>2075</v>
      </c>
      <c r="J1216" s="182" t="s">
        <v>2071</v>
      </c>
      <c r="K1216" s="183" t="str">
        <f t="shared" si="37"/>
        <v xml:space="preserve">G-Servicios Técnicos    - Grabacion y Produccion      </v>
      </c>
      <c r="L1216" s="181">
        <v>6208020307</v>
      </c>
      <c r="N1216" s="183" t="str">
        <f t="shared" si="36"/>
        <v xml:space="preserve">Grabacion y Produccion            </v>
      </c>
    </row>
    <row r="1217" spans="1:14">
      <c r="A1217" s="181">
        <v>6208020310</v>
      </c>
      <c r="B1217" s="181" t="s">
        <v>3163</v>
      </c>
      <c r="C1217" s="182" t="s">
        <v>2068</v>
      </c>
      <c r="D1217" s="182" t="s">
        <v>368</v>
      </c>
      <c r="E1217" s="182" t="s">
        <v>2298</v>
      </c>
      <c r="F1217" s="182" t="s">
        <v>2298</v>
      </c>
      <c r="G1217" s="181" t="s">
        <v>374</v>
      </c>
      <c r="H1217" s="181" t="s">
        <v>2210</v>
      </c>
      <c r="I1217" s="181" t="s">
        <v>2075</v>
      </c>
      <c r="J1217" s="182" t="s">
        <v>2071</v>
      </c>
      <c r="K1217" s="183" t="str">
        <f t="shared" si="37"/>
        <v xml:space="preserve">G-Servicios Técnicos    - Microfilmacion      </v>
      </c>
      <c r="L1217" s="181">
        <v>6208020310</v>
      </c>
      <c r="N1217" s="183" t="str">
        <f t="shared" si="36"/>
        <v xml:space="preserve">Microfilmacion            </v>
      </c>
    </row>
    <row r="1218" spans="1:14">
      <c r="A1218" s="181">
        <v>6208020311</v>
      </c>
      <c r="B1218" s="181" t="s">
        <v>3164</v>
      </c>
      <c r="C1218" s="182" t="s">
        <v>2068</v>
      </c>
      <c r="D1218" s="182" t="s">
        <v>368</v>
      </c>
      <c r="E1218" s="182" t="s">
        <v>2298</v>
      </c>
      <c r="F1218" s="182" t="s">
        <v>2298</v>
      </c>
      <c r="G1218" s="181" t="s">
        <v>374</v>
      </c>
      <c r="H1218" s="181" t="s">
        <v>2210</v>
      </c>
      <c r="I1218" s="181" t="s">
        <v>2075</v>
      </c>
      <c r="J1218" s="182" t="s">
        <v>2071</v>
      </c>
      <c r="K1218" s="183" t="str">
        <f t="shared" si="37"/>
        <v xml:space="preserve">G-Servicios Técnicos    - Musica Ambiental      </v>
      </c>
      <c r="L1218" s="181">
        <v>6208020311</v>
      </c>
      <c r="N1218" s="183" t="str">
        <f t="shared" si="36"/>
        <v xml:space="preserve">Musica Ambiental            </v>
      </c>
    </row>
    <row r="1219" spans="1:14">
      <c r="A1219" s="181">
        <v>6208020312</v>
      </c>
      <c r="B1219" s="181" t="s">
        <v>3165</v>
      </c>
      <c r="C1219" s="182" t="s">
        <v>2068</v>
      </c>
      <c r="D1219" s="182" t="s">
        <v>368</v>
      </c>
      <c r="E1219" s="182" t="s">
        <v>2298</v>
      </c>
      <c r="F1219" s="182" t="s">
        <v>2298</v>
      </c>
      <c r="G1219" s="181" t="s">
        <v>374</v>
      </c>
      <c r="H1219" s="181" t="s">
        <v>2210</v>
      </c>
      <c r="I1219" s="181" t="s">
        <v>2075</v>
      </c>
      <c r="J1219" s="182" t="s">
        <v>2071</v>
      </c>
      <c r="K1219" s="183" t="str">
        <f t="shared" si="37"/>
        <v xml:space="preserve">G-Servicios Técnicos    - Otros      </v>
      </c>
      <c r="L1219" s="181">
        <v>6208020312</v>
      </c>
      <c r="N1219" s="183" t="str">
        <f t="shared" si="36"/>
        <v xml:space="preserve">Otros            </v>
      </c>
    </row>
    <row r="1220" spans="1:14">
      <c r="A1220" s="181">
        <v>6208020502</v>
      </c>
      <c r="B1220" s="181" t="s">
        <v>3166</v>
      </c>
      <c r="C1220" s="182" t="s">
        <v>2068</v>
      </c>
      <c r="D1220" s="182" t="s">
        <v>376</v>
      </c>
      <c r="E1220" s="182" t="s">
        <v>2216</v>
      </c>
      <c r="F1220" s="182" t="s">
        <v>2217</v>
      </c>
      <c r="G1220" s="181" t="s">
        <v>374</v>
      </c>
      <c r="H1220" s="181" t="s">
        <v>2218</v>
      </c>
      <c r="I1220" s="181" t="s">
        <v>2075</v>
      </c>
      <c r="J1220" s="182" t="s">
        <v>2071</v>
      </c>
      <c r="K1220" s="183" t="str">
        <f t="shared" si="37"/>
        <v xml:space="preserve">G-Movilidad académica    - Alojamiento Y Manutencion - Viaticos al Exterior      </v>
      </c>
      <c r="L1220" s="181">
        <v>6208020502</v>
      </c>
      <c r="M1220" s="181"/>
      <c r="N1220" s="183" t="str">
        <f t="shared" si="36"/>
        <v xml:space="preserve">Alojamiento Y Manutencion - Viaticos al Exterior            </v>
      </c>
    </row>
    <row r="1221" spans="1:14">
      <c r="A1221" s="181">
        <v>6208020504</v>
      </c>
      <c r="B1221" s="181" t="s">
        <v>3167</v>
      </c>
      <c r="C1221" s="182" t="s">
        <v>2068</v>
      </c>
      <c r="D1221" s="182" t="s">
        <v>376</v>
      </c>
      <c r="E1221" s="182" t="s">
        <v>2216</v>
      </c>
      <c r="F1221" s="182" t="s">
        <v>2217</v>
      </c>
      <c r="G1221" s="181" t="s">
        <v>374</v>
      </c>
      <c r="H1221" s="181" t="s">
        <v>2218</v>
      </c>
      <c r="I1221" s="181" t="s">
        <v>2075</v>
      </c>
      <c r="J1221" s="182" t="s">
        <v>2071</v>
      </c>
      <c r="K1221" s="183" t="str">
        <f t="shared" si="37"/>
        <v xml:space="preserve">G-Movilidad académica    - Pasajes Aereos - Al Exterior      </v>
      </c>
      <c r="L1221" s="181">
        <v>6208020504</v>
      </c>
      <c r="M1221" s="181"/>
      <c r="N1221" s="183" t="str">
        <f t="shared" si="36"/>
        <v xml:space="preserve">Pasajes Aereos - Al Exterior            </v>
      </c>
    </row>
    <row r="1222" spans="1:14">
      <c r="A1222" s="181">
        <v>6208021101</v>
      </c>
      <c r="B1222" s="181" t="s">
        <v>3168</v>
      </c>
      <c r="C1222" s="182" t="s">
        <v>2068</v>
      </c>
      <c r="D1222" s="182" t="s">
        <v>376</v>
      </c>
      <c r="E1222" s="182" t="s">
        <v>2216</v>
      </c>
      <c r="F1222" s="182" t="s">
        <v>2228</v>
      </c>
      <c r="G1222" s="181" t="s">
        <v>374</v>
      </c>
      <c r="H1222" s="181" t="s">
        <v>2229</v>
      </c>
      <c r="I1222" s="181" t="s">
        <v>2075</v>
      </c>
      <c r="J1222" s="182" t="s">
        <v>2071</v>
      </c>
      <c r="K1222" s="183" t="str">
        <f t="shared" si="37"/>
        <v xml:space="preserve">G-Material Bibliográfico - Suscripciones Periodicos y revistas      </v>
      </c>
      <c r="L1222" s="181">
        <v>6208021101</v>
      </c>
      <c r="M1222" s="181"/>
      <c r="N1222" s="183" t="str">
        <f t="shared" si="36"/>
        <v xml:space="preserve">Suscripciones Periodicos y revistas            </v>
      </c>
    </row>
    <row r="1223" spans="1:14">
      <c r="A1223" s="181">
        <v>6208021102</v>
      </c>
      <c r="B1223" s="181" t="s">
        <v>3169</v>
      </c>
      <c r="C1223" s="182" t="s">
        <v>2068</v>
      </c>
      <c r="D1223" s="182" t="s">
        <v>376</v>
      </c>
      <c r="E1223" s="182" t="s">
        <v>2216</v>
      </c>
      <c r="F1223" s="182" t="s">
        <v>2228</v>
      </c>
      <c r="G1223" s="181" t="s">
        <v>374</v>
      </c>
      <c r="H1223" s="181" t="s">
        <v>2229</v>
      </c>
      <c r="I1223" s="181" t="s">
        <v>2075</v>
      </c>
      <c r="J1223" s="182" t="s">
        <v>2071</v>
      </c>
      <c r="K1223" s="183" t="str">
        <f t="shared" si="37"/>
        <v xml:space="preserve">G-Material Bibliográfico - Libros      </v>
      </c>
      <c r="L1223" s="181">
        <v>6208021102</v>
      </c>
      <c r="M1223" s="181"/>
      <c r="N1223" s="183" t="str">
        <f t="shared" si="36"/>
        <v xml:space="preserve">Libros            </v>
      </c>
    </row>
    <row r="1224" spans="1:14">
      <c r="A1224" s="181">
        <v>6208021103</v>
      </c>
      <c r="B1224" s="181" t="s">
        <v>3170</v>
      </c>
      <c r="C1224" s="182" t="s">
        <v>2068</v>
      </c>
      <c r="D1224" s="182" t="s">
        <v>376</v>
      </c>
      <c r="E1224" s="182" t="s">
        <v>2216</v>
      </c>
      <c r="F1224" s="182" t="s">
        <v>389</v>
      </c>
      <c r="G1224" s="181" t="s">
        <v>374</v>
      </c>
      <c r="H1224" s="181" t="s">
        <v>2226</v>
      </c>
      <c r="I1224" s="181" t="s">
        <v>2075</v>
      </c>
      <c r="J1224" s="182" t="s">
        <v>2071</v>
      </c>
      <c r="K1224" s="183" t="str">
        <f t="shared" si="37"/>
        <v xml:space="preserve">G-Publicaciones     - Publicaciones      </v>
      </c>
      <c r="L1224" s="181">
        <v>6208021103</v>
      </c>
      <c r="M1224" s="181"/>
      <c r="N1224" s="183" t="str">
        <f t="shared" si="36"/>
        <v xml:space="preserve">Publicaciones            </v>
      </c>
    </row>
    <row r="1225" spans="1:14">
      <c r="A1225" s="181">
        <v>6208021104</v>
      </c>
      <c r="B1225" s="181" t="s">
        <v>3171</v>
      </c>
      <c r="C1225" s="182" t="s">
        <v>2068</v>
      </c>
      <c r="D1225" s="182" t="s">
        <v>376</v>
      </c>
      <c r="E1225" s="182" t="s">
        <v>2216</v>
      </c>
      <c r="F1225" s="182" t="s">
        <v>2228</v>
      </c>
      <c r="G1225" s="181" t="s">
        <v>374</v>
      </c>
      <c r="H1225" s="181" t="s">
        <v>2229</v>
      </c>
      <c r="I1225" s="181" t="s">
        <v>2075</v>
      </c>
      <c r="J1225" s="182" t="s">
        <v>2071</v>
      </c>
      <c r="K1225" s="183" t="str">
        <f t="shared" si="37"/>
        <v xml:space="preserve">G-Material Bibliográfico - Suscripiones en Bases de Datos      </v>
      </c>
      <c r="L1225" s="181">
        <v>6208021104</v>
      </c>
      <c r="M1225" s="181"/>
      <c r="N1225" s="183" t="str">
        <f t="shared" si="36"/>
        <v xml:space="preserve">Suscripiones en Bases de Datos            </v>
      </c>
    </row>
    <row r="1226" spans="1:14">
      <c r="A1226" s="181">
        <v>6208021701</v>
      </c>
      <c r="B1226" s="181" t="s">
        <v>3172</v>
      </c>
      <c r="C1226" s="182" t="s">
        <v>2068</v>
      </c>
      <c r="D1226" s="182" t="s">
        <v>376</v>
      </c>
      <c r="E1226" s="182" t="s">
        <v>2239</v>
      </c>
      <c r="F1226" s="182" t="s">
        <v>2243</v>
      </c>
      <c r="G1226" s="181" t="s">
        <v>374</v>
      </c>
      <c r="H1226" s="181" t="s">
        <v>2244</v>
      </c>
      <c r="I1226" s="181" t="s">
        <v>2075</v>
      </c>
      <c r="J1226" s="182" t="s">
        <v>2071</v>
      </c>
      <c r="K1226" s="183" t="str">
        <f t="shared" si="37"/>
        <v xml:space="preserve">G-Programas de Computador   - Programas para Computacion Sotfware      </v>
      </c>
      <c r="L1226" s="181">
        <v>6208021701</v>
      </c>
      <c r="M1226" s="181"/>
      <c r="N1226" s="183" t="str">
        <f t="shared" si="36"/>
        <v xml:space="preserve">Programas para Computacion Sotfware            </v>
      </c>
    </row>
    <row r="1227" spans="1:14">
      <c r="A1227" s="181">
        <v>6208021811</v>
      </c>
      <c r="B1227" s="181" t="s">
        <v>3173</v>
      </c>
      <c r="C1227" s="182" t="s">
        <v>2068</v>
      </c>
      <c r="D1227" s="182" t="s">
        <v>376</v>
      </c>
      <c r="E1227" s="182" t="s">
        <v>2216</v>
      </c>
      <c r="F1227" s="182" t="s">
        <v>2234</v>
      </c>
      <c r="G1227" s="181" t="s">
        <v>374</v>
      </c>
      <c r="H1227" s="181" t="s">
        <v>2234</v>
      </c>
      <c r="I1227" s="181" t="s">
        <v>2075</v>
      </c>
      <c r="J1227" s="182" t="s">
        <v>2071</v>
      </c>
      <c r="K1227" s="183" t="str">
        <f t="shared" si="37"/>
        <v xml:space="preserve">G-Bienestar Universitario - Vestuarios y Uniformes      </v>
      </c>
      <c r="L1227" s="181">
        <v>6208021811</v>
      </c>
      <c r="M1227" s="181"/>
      <c r="N1227" s="183" t="str">
        <f t="shared" si="36"/>
        <v xml:space="preserve">Vestuarios y Uniformes            </v>
      </c>
    </row>
    <row r="1228" spans="1:14">
      <c r="A1228" s="181">
        <v>6208021812</v>
      </c>
      <c r="B1228" s="181" t="s">
        <v>3174</v>
      </c>
      <c r="C1228" s="182" t="s">
        <v>2068</v>
      </c>
      <c r="D1228" s="182" t="s">
        <v>376</v>
      </c>
      <c r="E1228" s="182" t="s">
        <v>2216</v>
      </c>
      <c r="F1228" s="181" t="s">
        <v>2237</v>
      </c>
      <c r="G1228" s="181" t="s">
        <v>374</v>
      </c>
      <c r="H1228" s="181" t="s">
        <v>2237</v>
      </c>
      <c r="I1228" s="181" t="s">
        <v>2075</v>
      </c>
      <c r="J1228" s="182" t="s">
        <v>2071</v>
      </c>
      <c r="K1228" s="183" t="str">
        <f t="shared" si="37"/>
        <v xml:space="preserve">G-Bienes de arte y cultura - Obras De Arte Y Elementos De Museo      </v>
      </c>
      <c r="L1228" s="181">
        <v>6208021812</v>
      </c>
      <c r="M1228" s="181"/>
      <c r="N1228" s="183" t="str">
        <f t="shared" si="36"/>
        <v xml:space="preserve">Obras De Arte Y Elementos De Museo            </v>
      </c>
    </row>
    <row r="1229" spans="1:14">
      <c r="A1229" s="181">
        <v>6208021813</v>
      </c>
      <c r="B1229" s="181" t="s">
        <v>3175</v>
      </c>
      <c r="C1229" s="182" t="s">
        <v>2068</v>
      </c>
      <c r="D1229" s="182" t="s">
        <v>376</v>
      </c>
      <c r="E1229" s="182" t="s">
        <v>2239</v>
      </c>
      <c r="F1229" s="182" t="s">
        <v>2240</v>
      </c>
      <c r="G1229" s="181" t="s">
        <v>374</v>
      </c>
      <c r="H1229" s="181" t="s">
        <v>2241</v>
      </c>
      <c r="I1229" s="181" t="s">
        <v>2075</v>
      </c>
      <c r="J1229" s="182" t="s">
        <v>2071</v>
      </c>
      <c r="K1229" s="183" t="str">
        <f t="shared" si="37"/>
        <v xml:space="preserve">G-Equipos y elementos de laboratorio - Reactivos y Elementos de laboratorio      </v>
      </c>
      <c r="L1229" s="181">
        <v>6208021813</v>
      </c>
      <c r="M1229" s="181"/>
      <c r="N1229" s="183" t="str">
        <f t="shared" si="36"/>
        <v xml:space="preserve">Reactivos y Elementos de laboratorio            </v>
      </c>
    </row>
    <row r="1230" spans="1:14">
      <c r="A1230" s="181">
        <v>6208021815</v>
      </c>
      <c r="B1230" s="181" t="s">
        <v>3176</v>
      </c>
      <c r="C1230" s="182" t="s">
        <v>2068</v>
      </c>
      <c r="D1230" s="182" t="s">
        <v>376</v>
      </c>
      <c r="E1230" s="182" t="s">
        <v>2216</v>
      </c>
      <c r="F1230" s="182" t="s">
        <v>2231</v>
      </c>
      <c r="G1230" s="181" t="s">
        <v>374</v>
      </c>
      <c r="H1230" s="181" t="s">
        <v>2232</v>
      </c>
      <c r="I1230" s="181" t="s">
        <v>2075</v>
      </c>
      <c r="J1230" s="182" t="s">
        <v>2219</v>
      </c>
      <c r="K1230" s="183" t="str">
        <f t="shared" si="37"/>
        <v xml:space="preserve">I-Activos Menores    - ACTIVOS MENORES (2) S.M.M.L.V      </v>
      </c>
      <c r="L1230" s="181">
        <v>6208021815</v>
      </c>
      <c r="M1230" s="181"/>
      <c r="N1230" s="183" t="str">
        <f t="shared" si="36"/>
        <v xml:space="preserve">ACTIVOS MENORES (2) S.M.M.L.V            </v>
      </c>
    </row>
    <row r="1231" spans="1:14">
      <c r="A1231" s="181">
        <v>6208021901</v>
      </c>
      <c r="B1231" s="181" t="s">
        <v>3177</v>
      </c>
      <c r="C1231" s="182" t="s">
        <v>2068</v>
      </c>
      <c r="D1231" s="182" t="s">
        <v>376</v>
      </c>
      <c r="E1231" s="182" t="s">
        <v>2216</v>
      </c>
      <c r="F1231" s="182" t="s">
        <v>2234</v>
      </c>
      <c r="G1231" s="181" t="s">
        <v>374</v>
      </c>
      <c r="H1231" s="181" t="s">
        <v>2234</v>
      </c>
      <c r="I1231" s="181" t="s">
        <v>2075</v>
      </c>
      <c r="J1231" s="182" t="s">
        <v>2219</v>
      </c>
      <c r="K1231" s="183" t="str">
        <f t="shared" si="37"/>
        <v xml:space="preserve">I-Bienestar Universitario - Material Didactico      </v>
      </c>
      <c r="L1231" s="181">
        <v>6208021901</v>
      </c>
      <c r="M1231" s="181"/>
      <c r="N1231" s="183" t="str">
        <f t="shared" si="36"/>
        <v xml:space="preserve">Material Didactico            </v>
      </c>
    </row>
    <row r="1232" spans="1:14">
      <c r="A1232" s="181">
        <v>6208021902</v>
      </c>
      <c r="B1232" s="181" t="s">
        <v>3178</v>
      </c>
      <c r="C1232" s="182" t="s">
        <v>2068</v>
      </c>
      <c r="D1232" s="182" t="s">
        <v>376</v>
      </c>
      <c r="E1232" s="182" t="s">
        <v>2216</v>
      </c>
      <c r="F1232" s="182" t="s">
        <v>2234</v>
      </c>
      <c r="G1232" s="181" t="s">
        <v>374</v>
      </c>
      <c r="H1232" s="181" t="s">
        <v>2234</v>
      </c>
      <c r="I1232" s="181" t="s">
        <v>2075</v>
      </c>
      <c r="J1232" s="182" t="s">
        <v>2219</v>
      </c>
      <c r="K1232" s="183" t="str">
        <f t="shared" si="37"/>
        <v xml:space="preserve">I-Bienestar Universitario - Instrumentos musicales      </v>
      </c>
      <c r="L1232" s="181">
        <v>6208021902</v>
      </c>
      <c r="M1232" s="181"/>
      <c r="N1232" s="183" t="str">
        <f t="shared" si="36"/>
        <v xml:space="preserve">Instrumentos musicales            </v>
      </c>
    </row>
    <row r="1233" spans="1:14">
      <c r="A1233" s="181">
        <v>6208021903</v>
      </c>
      <c r="B1233" s="181" t="s">
        <v>3179</v>
      </c>
      <c r="C1233" s="182" t="s">
        <v>2068</v>
      </c>
      <c r="D1233" s="182" t="s">
        <v>376</v>
      </c>
      <c r="E1233" s="182" t="s">
        <v>2216</v>
      </c>
      <c r="F1233" s="182" t="s">
        <v>2234</v>
      </c>
      <c r="G1233" s="181" t="s">
        <v>374</v>
      </c>
      <c r="H1233" s="181" t="s">
        <v>2234</v>
      </c>
      <c r="I1233" s="181" t="s">
        <v>2075</v>
      </c>
      <c r="J1233" s="182" t="s">
        <v>2219</v>
      </c>
      <c r="K1233" s="183" t="str">
        <f t="shared" si="37"/>
        <v xml:space="preserve">I-Bienestar Universitario - Elementos deportivos      </v>
      </c>
      <c r="L1233" s="181">
        <v>6208021903</v>
      </c>
      <c r="M1233" s="181"/>
      <c r="N1233" s="183" t="str">
        <f t="shared" si="36"/>
        <v xml:space="preserve">Elementos deportivos            </v>
      </c>
    </row>
    <row r="1234" spans="1:14">
      <c r="A1234" s="181">
        <v>6208022101</v>
      </c>
      <c r="B1234" s="181" t="s">
        <v>3180</v>
      </c>
      <c r="C1234" s="182" t="s">
        <v>2068</v>
      </c>
      <c r="D1234" s="182" t="s">
        <v>376</v>
      </c>
      <c r="E1234" s="182" t="s">
        <v>2216</v>
      </c>
      <c r="F1234" s="182" t="s">
        <v>2221</v>
      </c>
      <c r="G1234" s="181" t="s">
        <v>374</v>
      </c>
      <c r="H1234" s="181" t="s">
        <v>2402</v>
      </c>
      <c r="I1234" s="181" t="s">
        <v>2075</v>
      </c>
      <c r="J1234" s="182" t="s">
        <v>2219</v>
      </c>
      <c r="K1234" s="183" t="str">
        <f t="shared" si="37"/>
        <v xml:space="preserve">I-Capacitación Estudiantes    - Capacitacion Estudiantes Congresos Simposios Seminarios      </v>
      </c>
      <c r="L1234" s="181">
        <v>6208022101</v>
      </c>
      <c r="M1234" s="181"/>
      <c r="N1234" s="183" t="str">
        <f t="shared" si="36"/>
        <v xml:space="preserve">Capacitacion Estudiantes Congresos Simposios Seminarios            </v>
      </c>
    </row>
    <row r="1235" spans="1:14">
      <c r="A1235" s="181">
        <v>6208022102</v>
      </c>
      <c r="B1235" s="181" t="s">
        <v>3181</v>
      </c>
      <c r="C1235" s="182" t="s">
        <v>2068</v>
      </c>
      <c r="D1235" s="182" t="s">
        <v>376</v>
      </c>
      <c r="E1235" s="182" t="s">
        <v>2216</v>
      </c>
      <c r="F1235" s="182" t="s">
        <v>2221</v>
      </c>
      <c r="G1235" s="181" t="s">
        <v>374</v>
      </c>
      <c r="H1235" s="181" t="s">
        <v>2222</v>
      </c>
      <c r="I1235" s="181" t="s">
        <v>2075</v>
      </c>
      <c r="J1235" s="182" t="s">
        <v>2219</v>
      </c>
      <c r="K1235" s="183" t="str">
        <f t="shared" si="37"/>
        <v xml:space="preserve">I-Capacitación Egresados    - Becas Egresados      </v>
      </c>
      <c r="L1235" s="181">
        <v>6208022102</v>
      </c>
      <c r="M1235" s="181"/>
      <c r="N1235" s="183" t="str">
        <f t="shared" si="36"/>
        <v xml:space="preserve">Becas Egresados            </v>
      </c>
    </row>
    <row r="1236" spans="1:14">
      <c r="A1236" s="181">
        <v>6208022103</v>
      </c>
      <c r="B1236" s="181" t="s">
        <v>3182</v>
      </c>
      <c r="C1236" s="182" t="s">
        <v>2068</v>
      </c>
      <c r="D1236" s="182" t="s">
        <v>376</v>
      </c>
      <c r="E1236" s="182" t="s">
        <v>2216</v>
      </c>
      <c r="F1236" s="182" t="s">
        <v>2221</v>
      </c>
      <c r="G1236" s="181" t="s">
        <v>374</v>
      </c>
      <c r="H1236" s="181" t="s">
        <v>2402</v>
      </c>
      <c r="I1236" s="181" t="s">
        <v>2075</v>
      </c>
      <c r="J1236" s="182" t="s">
        <v>2219</v>
      </c>
      <c r="K1236" s="183" t="str">
        <f t="shared" si="37"/>
        <v xml:space="preserve">I-Capacitación Estudiantes    - Becas Estimulo Ciencia-Cultura y Tecnologia      </v>
      </c>
      <c r="L1236" s="181">
        <v>6208022103</v>
      </c>
      <c r="M1236" s="181"/>
      <c r="N1236" s="183" t="str">
        <f t="shared" si="36"/>
        <v xml:space="preserve">Becas Estimulo Ciencia-Cultura y Tecnologia            </v>
      </c>
    </row>
    <row r="1237" spans="1:14">
      <c r="A1237" s="181">
        <v>6208022104</v>
      </c>
      <c r="B1237" s="181" t="s">
        <v>3183</v>
      </c>
      <c r="C1237" s="182" t="s">
        <v>2068</v>
      </c>
      <c r="D1237" s="182" t="s">
        <v>376</v>
      </c>
      <c r="E1237" s="182" t="s">
        <v>2216</v>
      </c>
      <c r="F1237" s="182" t="s">
        <v>2221</v>
      </c>
      <c r="G1237" s="181" t="s">
        <v>374</v>
      </c>
      <c r="H1237" s="181" t="s">
        <v>2402</v>
      </c>
      <c r="I1237" s="181" t="s">
        <v>2075</v>
      </c>
      <c r="J1237" s="182" t="s">
        <v>2219</v>
      </c>
      <c r="K1237" s="183" t="str">
        <f t="shared" si="37"/>
        <v xml:space="preserve">I-Capacitación Estudiantes    - Becas Estimulo Por Mérito Deportivo      </v>
      </c>
      <c r="L1237" s="181">
        <v>6208022104</v>
      </c>
      <c r="M1237" s="181"/>
      <c r="N1237" s="183" t="str">
        <f t="shared" si="36"/>
        <v xml:space="preserve">Becas Estimulo Por Mérito Deportivo            </v>
      </c>
    </row>
    <row r="1238" spans="1:14">
      <c r="A1238" s="181">
        <v>6208022105</v>
      </c>
      <c r="B1238" s="181" t="s">
        <v>3184</v>
      </c>
      <c r="C1238" s="182" t="s">
        <v>2068</v>
      </c>
      <c r="D1238" s="182" t="s">
        <v>376</v>
      </c>
      <c r="E1238" s="182" t="s">
        <v>2216</v>
      </c>
      <c r="F1238" s="182" t="s">
        <v>2221</v>
      </c>
      <c r="G1238" s="181" t="s">
        <v>374</v>
      </c>
      <c r="H1238" s="181" t="s">
        <v>2222</v>
      </c>
      <c r="I1238" s="181" t="s">
        <v>2075</v>
      </c>
      <c r="J1238" s="182" t="s">
        <v>2219</v>
      </c>
      <c r="K1238" s="183" t="str">
        <f t="shared" si="37"/>
        <v xml:space="preserve">I-Capacitación Egresados    - Beca egresado acuerdo 01 26 de enero de 2010      </v>
      </c>
      <c r="L1238" s="181">
        <v>6208022105</v>
      </c>
      <c r="M1238" s="181"/>
      <c r="N1238" s="183" t="str">
        <f t="shared" si="36"/>
        <v xml:space="preserve">Beca egresado acuerdo 01 26 de enero de 2010            </v>
      </c>
    </row>
    <row r="1239" spans="1:14">
      <c r="A1239" s="181">
        <v>6208030103</v>
      </c>
      <c r="B1239" s="181" t="s">
        <v>3185</v>
      </c>
      <c r="C1239" s="182" t="s">
        <v>2068</v>
      </c>
      <c r="D1239" s="182" t="s">
        <v>376</v>
      </c>
      <c r="E1239" s="182" t="s">
        <v>2216</v>
      </c>
      <c r="F1239" s="182" t="s">
        <v>2405</v>
      </c>
      <c r="G1239" s="181" t="s">
        <v>374</v>
      </c>
      <c r="H1239" s="181" t="s">
        <v>2406</v>
      </c>
      <c r="I1239" s="181" t="s">
        <v>2407</v>
      </c>
      <c r="J1239" s="182" t="s">
        <v>2219</v>
      </c>
      <c r="K1239" s="183" t="str">
        <f t="shared" si="37"/>
        <v xml:space="preserve">I-Capacitación Docente    - Licencias Remuneradas      </v>
      </c>
      <c r="L1239" s="181">
        <v>6208030103</v>
      </c>
      <c r="M1239" s="181"/>
      <c r="N1239" s="183" t="str">
        <f t="shared" si="36"/>
        <v xml:space="preserve">Licencias Remuneradas            </v>
      </c>
    </row>
    <row r="1240" spans="1:14">
      <c r="A1240" s="181">
        <v>6208030203</v>
      </c>
      <c r="B1240" s="181" t="s">
        <v>3185</v>
      </c>
      <c r="C1240" s="182" t="s">
        <v>2068</v>
      </c>
      <c r="D1240" s="182" t="s">
        <v>376</v>
      </c>
      <c r="E1240" s="182" t="s">
        <v>2216</v>
      </c>
      <c r="F1240" s="182" t="s">
        <v>2405</v>
      </c>
      <c r="G1240" s="181" t="s">
        <v>374</v>
      </c>
      <c r="H1240" s="181" t="s">
        <v>2406</v>
      </c>
      <c r="I1240" s="181" t="s">
        <v>2408</v>
      </c>
      <c r="J1240" s="182" t="s">
        <v>2219</v>
      </c>
      <c r="K1240" s="183" t="str">
        <f t="shared" si="37"/>
        <v xml:space="preserve">I-Capacitación Docente    - Licencias Remuneradas      </v>
      </c>
      <c r="L1240" s="181">
        <v>6208030203</v>
      </c>
      <c r="M1240" s="181"/>
      <c r="N1240" s="183" t="str">
        <f t="shared" si="36"/>
        <v xml:space="preserve">Licencias Remuneradas            </v>
      </c>
    </row>
    <row r="1241" spans="1:14">
      <c r="A1241" s="181">
        <v>6208030303</v>
      </c>
      <c r="B1241" s="181" t="s">
        <v>3185</v>
      </c>
      <c r="C1241" s="182" t="s">
        <v>2068</v>
      </c>
      <c r="D1241" s="182" t="s">
        <v>376</v>
      </c>
      <c r="E1241" s="182" t="s">
        <v>2216</v>
      </c>
      <c r="F1241" s="182" t="s">
        <v>2405</v>
      </c>
      <c r="G1241" s="181" t="s">
        <v>374</v>
      </c>
      <c r="H1241" s="181" t="s">
        <v>2406</v>
      </c>
      <c r="I1241" s="181" t="s">
        <v>2409</v>
      </c>
      <c r="J1241" s="182" t="s">
        <v>2219</v>
      </c>
      <c r="K1241" s="183" t="str">
        <f t="shared" si="37"/>
        <v xml:space="preserve">I-Capacitación Docente    - Licencias Remuneradas      </v>
      </c>
      <c r="L1241" s="181">
        <v>6208030303</v>
      </c>
      <c r="M1241" s="181"/>
      <c r="N1241" s="183" t="str">
        <f t="shared" si="36"/>
        <v xml:space="preserve">Licencias Remuneradas            </v>
      </c>
    </row>
    <row r="1242" spans="1:14">
      <c r="A1242" s="181">
        <v>6208030403</v>
      </c>
      <c r="B1242" s="181" t="s">
        <v>3185</v>
      </c>
      <c r="C1242" s="182" t="s">
        <v>2068</v>
      </c>
      <c r="D1242" s="182" t="s">
        <v>376</v>
      </c>
      <c r="E1242" s="182" t="s">
        <v>2216</v>
      </c>
      <c r="F1242" s="182" t="s">
        <v>2405</v>
      </c>
      <c r="G1242" s="181" t="s">
        <v>374</v>
      </c>
      <c r="H1242" s="181" t="s">
        <v>2406</v>
      </c>
      <c r="I1242" s="181" t="s">
        <v>2410</v>
      </c>
      <c r="J1242" s="182" t="s">
        <v>2219</v>
      </c>
      <c r="K1242" s="183" t="str">
        <f t="shared" si="37"/>
        <v xml:space="preserve">I-Capacitación Docente    - Licencias Remuneradas      </v>
      </c>
      <c r="L1242" s="181">
        <v>6208030403</v>
      </c>
      <c r="M1242" s="181"/>
      <c r="N1242" s="183" t="str">
        <f t="shared" si="36"/>
        <v xml:space="preserve">Licencias Remuneradas            </v>
      </c>
    </row>
    <row r="1243" spans="1:14">
      <c r="A1243" s="181">
        <v>6208100302</v>
      </c>
      <c r="B1243" s="181" t="s">
        <v>3186</v>
      </c>
      <c r="C1243" s="182" t="s">
        <v>2068</v>
      </c>
      <c r="D1243" s="182" t="s">
        <v>376</v>
      </c>
      <c r="E1243" s="182" t="s">
        <v>2216</v>
      </c>
      <c r="F1243" s="182" t="s">
        <v>2405</v>
      </c>
      <c r="G1243" s="181" t="s">
        <v>374</v>
      </c>
      <c r="H1243" s="181" t="s">
        <v>2406</v>
      </c>
      <c r="I1243" s="181" t="s">
        <v>2407</v>
      </c>
      <c r="J1243" s="182" t="s">
        <v>2219</v>
      </c>
      <c r="K1243" s="183" t="str">
        <f t="shared" si="37"/>
        <v xml:space="preserve">I-Capacitación Docente    - Capacitacion a Docentes      </v>
      </c>
      <c r="L1243" s="181">
        <v>6208100302</v>
      </c>
      <c r="M1243" s="181"/>
      <c r="N1243" s="183" t="str">
        <f t="shared" si="36"/>
        <v xml:space="preserve">Capacitacion a Docentes            </v>
      </c>
    </row>
    <row r="1244" spans="1:14">
      <c r="A1244" s="181">
        <v>6208100305</v>
      </c>
      <c r="B1244" s="181" t="s">
        <v>3187</v>
      </c>
      <c r="C1244" s="182" t="s">
        <v>2068</v>
      </c>
      <c r="D1244" s="182" t="s">
        <v>376</v>
      </c>
      <c r="E1244" s="182" t="s">
        <v>2216</v>
      </c>
      <c r="F1244" s="182" t="s">
        <v>2405</v>
      </c>
      <c r="G1244" s="181" t="s">
        <v>374</v>
      </c>
      <c r="H1244" s="181" t="s">
        <v>2406</v>
      </c>
      <c r="I1244" s="181" t="s">
        <v>2407</v>
      </c>
      <c r="J1244" s="182" t="s">
        <v>2219</v>
      </c>
      <c r="K1244" s="183" t="str">
        <f t="shared" si="37"/>
        <v xml:space="preserve">I-Capacitación Docente    - Becas Convencion Asproul      </v>
      </c>
      <c r="L1244" s="181">
        <v>6208100305</v>
      </c>
      <c r="M1244" s="181"/>
      <c r="N1244" s="183" t="str">
        <f t="shared" si="36"/>
        <v xml:space="preserve">Becas Convencion Asproul            </v>
      </c>
    </row>
    <row r="1245" spans="1:14">
      <c r="A1245" s="181">
        <v>6208100402</v>
      </c>
      <c r="B1245" s="181" t="s">
        <v>3186</v>
      </c>
      <c r="C1245" s="182" t="s">
        <v>2068</v>
      </c>
      <c r="D1245" s="182" t="s">
        <v>376</v>
      </c>
      <c r="E1245" s="182" t="s">
        <v>2216</v>
      </c>
      <c r="F1245" s="182" t="s">
        <v>2405</v>
      </c>
      <c r="G1245" s="181" t="s">
        <v>374</v>
      </c>
      <c r="H1245" s="181" t="s">
        <v>2406</v>
      </c>
      <c r="I1245" s="181" t="s">
        <v>2407</v>
      </c>
      <c r="J1245" s="182" t="s">
        <v>2219</v>
      </c>
      <c r="K1245" s="183" t="str">
        <f t="shared" si="37"/>
        <v xml:space="preserve">I-Capacitación Docente    - Capacitacion a Docentes      </v>
      </c>
      <c r="L1245" s="181">
        <v>6208100402</v>
      </c>
      <c r="M1245" s="181"/>
      <c r="N1245" s="183" t="str">
        <f t="shared" si="36"/>
        <v xml:space="preserve">Capacitacion a Docentes            </v>
      </c>
    </row>
    <row r="1246" spans="1:14">
      <c r="A1246" s="187">
        <v>1504050101</v>
      </c>
      <c r="B1246" s="187" t="s">
        <v>3188</v>
      </c>
      <c r="C1246" s="188" t="s">
        <v>2068</v>
      </c>
      <c r="D1246" s="188" t="s">
        <v>376</v>
      </c>
      <c r="E1246" s="188" t="s">
        <v>2246</v>
      </c>
      <c r="F1246" s="188" t="s">
        <v>2247</v>
      </c>
      <c r="G1246" s="188" t="s">
        <v>2248</v>
      </c>
      <c r="H1246" s="188" t="s">
        <v>2077</v>
      </c>
      <c r="I1246" s="187" t="s">
        <v>2075</v>
      </c>
      <c r="J1246" s="182" t="s">
        <v>2219</v>
      </c>
      <c r="K1246" s="183" t="str">
        <f t="shared" si="37"/>
        <v xml:space="preserve">I-Terrenos - Urbanos      </v>
      </c>
      <c r="L1246" s="187">
        <v>1504050101</v>
      </c>
      <c r="M1246" s="181"/>
      <c r="N1246" s="183" t="str">
        <f t="shared" si="36"/>
        <v xml:space="preserve">Urbanos            </v>
      </c>
    </row>
    <row r="1247" spans="1:14">
      <c r="A1247" s="187">
        <v>1504100101</v>
      </c>
      <c r="B1247" s="187" t="s">
        <v>3189</v>
      </c>
      <c r="C1247" s="188" t="s">
        <v>2068</v>
      </c>
      <c r="D1247" s="188" t="s">
        <v>376</v>
      </c>
      <c r="E1247" s="188" t="s">
        <v>2246</v>
      </c>
      <c r="F1247" s="188" t="s">
        <v>2247</v>
      </c>
      <c r="G1247" s="188" t="s">
        <v>2248</v>
      </c>
      <c r="H1247" s="188" t="s">
        <v>2077</v>
      </c>
      <c r="I1247" s="187" t="s">
        <v>2075</v>
      </c>
      <c r="J1247" s="182" t="s">
        <v>2219</v>
      </c>
      <c r="K1247" s="183" t="str">
        <f t="shared" si="37"/>
        <v xml:space="preserve">I-Terrenos - Rurales      </v>
      </c>
      <c r="L1247" s="187">
        <v>1504100101</v>
      </c>
      <c r="M1247" s="181"/>
      <c r="N1247" s="183" t="str">
        <f t="shared" si="36"/>
        <v xml:space="preserve">Rurales            </v>
      </c>
    </row>
    <row r="1248" spans="1:14">
      <c r="A1248" s="187">
        <v>1508050101</v>
      </c>
      <c r="B1248" s="187" t="s">
        <v>3190</v>
      </c>
      <c r="C1248" s="188" t="s">
        <v>2068</v>
      </c>
      <c r="D1248" s="188" t="s">
        <v>376</v>
      </c>
      <c r="E1248" s="188" t="s">
        <v>2246</v>
      </c>
      <c r="F1248" s="188" t="s">
        <v>2247</v>
      </c>
      <c r="G1248" s="188" t="s">
        <v>2248</v>
      </c>
      <c r="H1248" s="187" t="s">
        <v>2250</v>
      </c>
      <c r="I1248" s="187" t="s">
        <v>2075</v>
      </c>
      <c r="J1248" s="182" t="s">
        <v>2219</v>
      </c>
      <c r="K1248" s="183" t="str">
        <f t="shared" si="37"/>
        <v xml:space="preserve">I-Construcciones y Edificaciones   - Construcciones y Edificaciones      </v>
      </c>
      <c r="L1248" s="187">
        <v>1508050101</v>
      </c>
      <c r="M1248" s="181"/>
      <c r="N1248" s="183" t="str">
        <f t="shared" ref="N1248:N1298" si="38">+_xlfn.CONCAT(B1248," "," "," "," "," "," ")</f>
        <v xml:space="preserve">Construcciones y Edificaciones            </v>
      </c>
    </row>
    <row r="1249" spans="1:14">
      <c r="A1249" s="187">
        <v>1516050101</v>
      </c>
      <c r="B1249" s="187" t="s">
        <v>3191</v>
      </c>
      <c r="C1249" s="188" t="s">
        <v>2068</v>
      </c>
      <c r="D1249" s="188" t="s">
        <v>376</v>
      </c>
      <c r="E1249" s="188" t="s">
        <v>2246</v>
      </c>
      <c r="F1249" s="188" t="s">
        <v>2247</v>
      </c>
      <c r="G1249" s="188" t="s">
        <v>2248</v>
      </c>
      <c r="H1249" s="187" t="s">
        <v>2250</v>
      </c>
      <c r="I1249" s="187" t="s">
        <v>2075</v>
      </c>
      <c r="J1249" s="182" t="s">
        <v>2219</v>
      </c>
      <c r="K1249" s="183" t="str">
        <f t="shared" si="37"/>
        <v xml:space="preserve">I-Construcciones y Edificaciones   - Edificios      </v>
      </c>
      <c r="L1249" s="187">
        <v>1516050101</v>
      </c>
      <c r="M1249" s="181"/>
      <c r="N1249" s="183" t="str">
        <f t="shared" si="38"/>
        <v xml:space="preserve">Edificios            </v>
      </c>
    </row>
    <row r="1250" spans="1:14">
      <c r="A1250" s="187">
        <v>1516100101</v>
      </c>
      <c r="B1250" s="187" t="s">
        <v>3192</v>
      </c>
      <c r="C1250" s="188" t="s">
        <v>2068</v>
      </c>
      <c r="D1250" s="188" t="s">
        <v>376</v>
      </c>
      <c r="E1250" s="188" t="s">
        <v>2246</v>
      </c>
      <c r="F1250" s="188" t="s">
        <v>2247</v>
      </c>
      <c r="G1250" s="188" t="s">
        <v>2248</v>
      </c>
      <c r="H1250" s="187" t="s">
        <v>2250</v>
      </c>
      <c r="I1250" s="187" t="s">
        <v>2075</v>
      </c>
      <c r="J1250" s="182" t="s">
        <v>2219</v>
      </c>
      <c r="K1250" s="183" t="str">
        <f t="shared" si="37"/>
        <v xml:space="preserve">I-Construcciones y Edificaciones   - Oficinas      </v>
      </c>
      <c r="L1250" s="187">
        <v>1516100101</v>
      </c>
      <c r="M1250" s="181"/>
      <c r="N1250" s="183" t="str">
        <f t="shared" si="38"/>
        <v xml:space="preserve">Oficinas            </v>
      </c>
    </row>
    <row r="1251" spans="1:14">
      <c r="A1251" s="187">
        <v>1516150101</v>
      </c>
      <c r="B1251" s="187" t="s">
        <v>3193</v>
      </c>
      <c r="C1251" s="188" t="s">
        <v>2068</v>
      </c>
      <c r="D1251" s="188" t="s">
        <v>376</v>
      </c>
      <c r="E1251" s="188" t="s">
        <v>2246</v>
      </c>
      <c r="F1251" s="188" t="s">
        <v>2247</v>
      </c>
      <c r="G1251" s="188" t="s">
        <v>2248</v>
      </c>
      <c r="H1251" s="187" t="s">
        <v>2250</v>
      </c>
      <c r="I1251" s="187" t="s">
        <v>2075</v>
      </c>
      <c r="J1251" s="182" t="s">
        <v>2219</v>
      </c>
      <c r="K1251" s="183" t="str">
        <f t="shared" si="37"/>
        <v xml:space="preserve">I-Construcciones y Edificaciones   - Colegios y Escuelas      </v>
      </c>
      <c r="L1251" s="187">
        <v>1516150101</v>
      </c>
      <c r="M1251" s="181"/>
      <c r="N1251" s="183" t="str">
        <f t="shared" si="38"/>
        <v xml:space="preserve">Colegios y Escuelas            </v>
      </c>
    </row>
    <row r="1252" spans="1:14">
      <c r="A1252" s="187">
        <v>1520050101</v>
      </c>
      <c r="B1252" s="187" t="s">
        <v>3080</v>
      </c>
      <c r="C1252" s="188" t="s">
        <v>2068</v>
      </c>
      <c r="D1252" s="188" t="s">
        <v>376</v>
      </c>
      <c r="E1252" s="188" t="s">
        <v>2239</v>
      </c>
      <c r="F1252" s="188" t="s">
        <v>2240</v>
      </c>
      <c r="G1252" s="188" t="s">
        <v>2248</v>
      </c>
      <c r="H1252" s="187" t="s">
        <v>2254</v>
      </c>
      <c r="I1252" s="187" t="s">
        <v>2075</v>
      </c>
      <c r="J1252" s="182" t="s">
        <v>2219</v>
      </c>
      <c r="K1252" s="183" t="str">
        <f t="shared" si="37"/>
        <v xml:space="preserve">I-Maquinaria y equipo   - Maquinaria y Equipo      </v>
      </c>
      <c r="L1252" s="187">
        <v>1520050101</v>
      </c>
      <c r="M1252" s="181"/>
      <c r="N1252" s="183" t="str">
        <f t="shared" si="38"/>
        <v xml:space="preserve">Maquinaria y Equipo            </v>
      </c>
    </row>
    <row r="1253" spans="1:14">
      <c r="A1253" s="187">
        <v>1520050102</v>
      </c>
      <c r="B1253" s="187" t="s">
        <v>3194</v>
      </c>
      <c r="C1253" s="188" t="s">
        <v>2068</v>
      </c>
      <c r="D1253" s="188" t="s">
        <v>376</v>
      </c>
      <c r="E1253" s="188" t="s">
        <v>2239</v>
      </c>
      <c r="F1253" s="188" t="s">
        <v>2240</v>
      </c>
      <c r="G1253" s="188" t="s">
        <v>2248</v>
      </c>
      <c r="H1253" s="187" t="s">
        <v>2254</v>
      </c>
      <c r="I1253" s="187" t="s">
        <v>2075</v>
      </c>
      <c r="J1253" s="182" t="s">
        <v>2219</v>
      </c>
      <c r="K1253" s="183" t="str">
        <f t="shared" si="37"/>
        <v xml:space="preserve">I-Maquinaria y equipo   - Equipo de construcción      </v>
      </c>
      <c r="L1253" s="187">
        <v>1520050102</v>
      </c>
      <c r="M1253" s="181"/>
      <c r="N1253" s="183" t="str">
        <f t="shared" si="38"/>
        <v xml:space="preserve">Equipo de construcción            </v>
      </c>
    </row>
    <row r="1254" spans="1:14">
      <c r="A1254" s="187">
        <v>1520050103</v>
      </c>
      <c r="B1254" s="187" t="s">
        <v>3195</v>
      </c>
      <c r="C1254" s="188" t="s">
        <v>2068</v>
      </c>
      <c r="D1254" s="188" t="s">
        <v>376</v>
      </c>
      <c r="E1254" s="188" t="s">
        <v>2239</v>
      </c>
      <c r="F1254" s="188" t="s">
        <v>2240</v>
      </c>
      <c r="G1254" s="188" t="s">
        <v>2248</v>
      </c>
      <c r="H1254" s="187" t="s">
        <v>2254</v>
      </c>
      <c r="I1254" s="187" t="s">
        <v>2075</v>
      </c>
      <c r="J1254" s="182" t="s">
        <v>2219</v>
      </c>
      <c r="K1254" s="183" t="str">
        <f t="shared" si="37"/>
        <v xml:space="preserve">I-Maquinaria y equipo   - Equipo Agropecuario de Silvicultura Avicultura y Pesca      </v>
      </c>
      <c r="L1254" s="187">
        <v>1520050103</v>
      </c>
      <c r="M1254" s="181"/>
      <c r="N1254" s="183" t="str">
        <f t="shared" si="38"/>
        <v xml:space="preserve">Equipo Agropecuario de Silvicultura Avicultura y Pesca            </v>
      </c>
    </row>
    <row r="1255" spans="1:14">
      <c r="A1255" s="187">
        <v>1520050104</v>
      </c>
      <c r="B1255" s="187" t="s">
        <v>3196</v>
      </c>
      <c r="C1255" s="188" t="s">
        <v>2068</v>
      </c>
      <c r="D1255" s="188" t="s">
        <v>376</v>
      </c>
      <c r="E1255" s="188" t="s">
        <v>2239</v>
      </c>
      <c r="F1255" s="188" t="s">
        <v>2240</v>
      </c>
      <c r="G1255" s="188" t="s">
        <v>2248</v>
      </c>
      <c r="H1255" s="187" t="s">
        <v>2254</v>
      </c>
      <c r="I1255" s="187" t="s">
        <v>2075</v>
      </c>
      <c r="J1255" s="182" t="s">
        <v>2219</v>
      </c>
      <c r="K1255" s="183" t="str">
        <f t="shared" si="37"/>
        <v xml:space="preserve">I-Maquinaria y equipo   - Equipo de Enseñanza      </v>
      </c>
      <c r="L1255" s="187">
        <v>1520050104</v>
      </c>
      <c r="M1255" s="181"/>
      <c r="N1255" s="183" t="str">
        <f t="shared" si="38"/>
        <v xml:space="preserve">Equipo de Enseñanza            </v>
      </c>
    </row>
    <row r="1256" spans="1:14">
      <c r="A1256" s="187">
        <v>1520050105</v>
      </c>
      <c r="B1256" s="187" t="s">
        <v>3197</v>
      </c>
      <c r="C1256" s="188" t="s">
        <v>2068</v>
      </c>
      <c r="D1256" s="188" t="s">
        <v>376</v>
      </c>
      <c r="E1256" s="188" t="s">
        <v>2239</v>
      </c>
      <c r="F1256" s="188" t="s">
        <v>2240</v>
      </c>
      <c r="G1256" s="188" t="s">
        <v>2248</v>
      </c>
      <c r="H1256" s="187" t="s">
        <v>2254</v>
      </c>
      <c r="I1256" s="187" t="s">
        <v>2075</v>
      </c>
      <c r="J1256" s="182" t="s">
        <v>2219</v>
      </c>
      <c r="K1256" s="183" t="str">
        <f t="shared" si="37"/>
        <v xml:space="preserve">I-Maquinaria y equipo   - Herramientas y Accesorios      </v>
      </c>
      <c r="L1256" s="187">
        <v>1520050105</v>
      </c>
      <c r="M1256" s="181"/>
      <c r="N1256" s="183" t="str">
        <f t="shared" si="38"/>
        <v xml:space="preserve">Herramientas y Accesorios            </v>
      </c>
    </row>
    <row r="1257" spans="1:14">
      <c r="A1257" s="187">
        <v>1520050106</v>
      </c>
      <c r="B1257" s="187" t="s">
        <v>3198</v>
      </c>
      <c r="C1257" s="188" t="s">
        <v>2068</v>
      </c>
      <c r="D1257" s="188" t="s">
        <v>376</v>
      </c>
      <c r="E1257" s="188" t="s">
        <v>2239</v>
      </c>
      <c r="F1257" s="188" t="s">
        <v>2240</v>
      </c>
      <c r="G1257" s="188" t="s">
        <v>2248</v>
      </c>
      <c r="H1257" s="187" t="s">
        <v>2254</v>
      </c>
      <c r="I1257" s="187" t="s">
        <v>2075</v>
      </c>
      <c r="J1257" s="182" t="s">
        <v>2219</v>
      </c>
      <c r="K1257" s="183" t="str">
        <f t="shared" si="37"/>
        <v xml:space="preserve">I-Maquinaria y equipo   - Equipo de Ayuda Audiovisual      </v>
      </c>
      <c r="L1257" s="187">
        <v>1520050106</v>
      </c>
      <c r="M1257" s="181"/>
      <c r="N1257" s="183" t="str">
        <f t="shared" si="38"/>
        <v xml:space="preserve">Equipo de Ayuda Audiovisual            </v>
      </c>
    </row>
    <row r="1258" spans="1:14">
      <c r="A1258" s="187">
        <v>1520050107</v>
      </c>
      <c r="B1258" s="187" t="s">
        <v>3199</v>
      </c>
      <c r="C1258" s="188" t="s">
        <v>2068</v>
      </c>
      <c r="D1258" s="188" t="s">
        <v>376</v>
      </c>
      <c r="E1258" s="188" t="s">
        <v>2239</v>
      </c>
      <c r="F1258" s="188" t="s">
        <v>2240</v>
      </c>
      <c r="G1258" s="188" t="s">
        <v>2248</v>
      </c>
      <c r="H1258" s="187" t="s">
        <v>2254</v>
      </c>
      <c r="I1258" s="187" t="s">
        <v>2075</v>
      </c>
      <c r="J1258" s="182" t="s">
        <v>2219</v>
      </c>
      <c r="K1258" s="183" t="str">
        <f t="shared" si="37"/>
        <v xml:space="preserve">I-Maquinaria y equipo   - Equipo de Aseo      </v>
      </c>
      <c r="L1258" s="187">
        <v>1520050107</v>
      </c>
      <c r="M1258" s="181"/>
      <c r="N1258" s="183" t="str">
        <f t="shared" si="38"/>
        <v xml:space="preserve">Equipo de Aseo            </v>
      </c>
    </row>
    <row r="1259" spans="1:14">
      <c r="A1259" s="187">
        <v>1520050108</v>
      </c>
      <c r="B1259" s="187" t="s">
        <v>3200</v>
      </c>
      <c r="C1259" s="188" t="s">
        <v>2068</v>
      </c>
      <c r="D1259" s="188" t="s">
        <v>376</v>
      </c>
      <c r="E1259" s="188" t="s">
        <v>2239</v>
      </c>
      <c r="F1259" s="188" t="s">
        <v>2240</v>
      </c>
      <c r="G1259" s="188" t="s">
        <v>2248</v>
      </c>
      <c r="H1259" s="187" t="s">
        <v>2254</v>
      </c>
      <c r="I1259" s="187" t="s">
        <v>2075</v>
      </c>
      <c r="J1259" s="182" t="s">
        <v>2219</v>
      </c>
      <c r="K1259" s="183" t="str">
        <f t="shared" si="37"/>
        <v xml:space="preserve">I-Maquinaria y equipo   - Equipo de Seguridad y Rescate      </v>
      </c>
      <c r="L1259" s="187">
        <v>1520050108</v>
      </c>
      <c r="M1259" s="181"/>
      <c r="N1259" s="183" t="str">
        <f t="shared" si="38"/>
        <v xml:space="preserve">Equipo de Seguridad y Rescate            </v>
      </c>
    </row>
    <row r="1260" spans="1:14">
      <c r="A1260" s="187">
        <v>1524050101</v>
      </c>
      <c r="B1260" s="187" t="s">
        <v>3201</v>
      </c>
      <c r="C1260" s="188" t="s">
        <v>2068</v>
      </c>
      <c r="D1260" s="188" t="s">
        <v>376</v>
      </c>
      <c r="E1260" s="188" t="s">
        <v>2239</v>
      </c>
      <c r="F1260" s="188" t="s">
        <v>2231</v>
      </c>
      <c r="G1260" s="188" t="s">
        <v>2248</v>
      </c>
      <c r="H1260" s="187" t="s">
        <v>2262</v>
      </c>
      <c r="I1260" s="187" t="s">
        <v>2075</v>
      </c>
      <c r="J1260" s="182" t="s">
        <v>2219</v>
      </c>
      <c r="K1260" s="183" t="str">
        <f t="shared" si="37"/>
        <v xml:space="preserve">I-Muebles y equipo de oficina - Muebles y Enseres      </v>
      </c>
      <c r="L1260" s="187">
        <v>1524050101</v>
      </c>
      <c r="M1260" s="181"/>
      <c r="N1260" s="183" t="str">
        <f t="shared" si="38"/>
        <v xml:space="preserve">Muebles y Enseres            </v>
      </c>
    </row>
    <row r="1261" spans="1:14">
      <c r="A1261" s="187">
        <v>1524100101</v>
      </c>
      <c r="B1261" s="187" t="s">
        <v>3202</v>
      </c>
      <c r="C1261" s="188" t="s">
        <v>2068</v>
      </c>
      <c r="D1261" s="188" t="s">
        <v>376</v>
      </c>
      <c r="E1261" s="188" t="s">
        <v>2239</v>
      </c>
      <c r="F1261" s="188" t="s">
        <v>2231</v>
      </c>
      <c r="G1261" s="188" t="s">
        <v>2248</v>
      </c>
      <c r="H1261" s="187" t="s">
        <v>2262</v>
      </c>
      <c r="I1261" s="187" t="s">
        <v>2075</v>
      </c>
      <c r="J1261" s="182" t="s">
        <v>2219</v>
      </c>
      <c r="K1261" s="183" t="str">
        <f t="shared" si="37"/>
        <v xml:space="preserve">I-Muebles y equipo de oficina - Equipos      </v>
      </c>
      <c r="L1261" s="187">
        <v>1524100101</v>
      </c>
      <c r="M1261" s="181"/>
      <c r="N1261" s="183" t="str">
        <f t="shared" si="38"/>
        <v xml:space="preserve">Equipos            </v>
      </c>
    </row>
    <row r="1262" spans="1:14">
      <c r="A1262" s="187">
        <v>1524959595</v>
      </c>
      <c r="B1262" s="187" t="s">
        <v>3165</v>
      </c>
      <c r="C1262" s="188" t="s">
        <v>2068</v>
      </c>
      <c r="D1262" s="188" t="s">
        <v>376</v>
      </c>
      <c r="E1262" s="188" t="s">
        <v>2239</v>
      </c>
      <c r="F1262" s="188" t="s">
        <v>2231</v>
      </c>
      <c r="G1262" s="188" t="s">
        <v>2248</v>
      </c>
      <c r="H1262" s="187" t="s">
        <v>2262</v>
      </c>
      <c r="I1262" s="187" t="s">
        <v>2075</v>
      </c>
      <c r="J1262" s="182" t="s">
        <v>2219</v>
      </c>
      <c r="K1262" s="183" t="str">
        <f t="shared" ref="K1262:K1298" si="39">CONCATENATE(J1262,H1262," - ", B1262)</f>
        <v xml:space="preserve">I-Muebles y equipo de oficina - Otros      </v>
      </c>
      <c r="L1262" s="187">
        <v>1524959595</v>
      </c>
      <c r="M1262" s="181"/>
      <c r="N1262" s="183" t="str">
        <f t="shared" si="38"/>
        <v xml:space="preserve">Otros            </v>
      </c>
    </row>
    <row r="1263" spans="1:14">
      <c r="A1263" s="187">
        <v>1528050101</v>
      </c>
      <c r="B1263" s="187" t="s">
        <v>3203</v>
      </c>
      <c r="C1263" s="188" t="s">
        <v>2068</v>
      </c>
      <c r="D1263" s="188" t="s">
        <v>376</v>
      </c>
      <c r="E1263" s="188" t="s">
        <v>2239</v>
      </c>
      <c r="F1263" s="188" t="s">
        <v>2243</v>
      </c>
      <c r="G1263" s="188" t="s">
        <v>2248</v>
      </c>
      <c r="H1263" s="187" t="s">
        <v>2265</v>
      </c>
      <c r="I1263" s="187" t="s">
        <v>2075</v>
      </c>
      <c r="J1263" s="182" t="s">
        <v>2219</v>
      </c>
      <c r="K1263" s="183" t="str">
        <f t="shared" si="39"/>
        <v xml:space="preserve">I-Equipo de computo   - Equipos Por Procesamiento de Datos      </v>
      </c>
      <c r="L1263" s="187">
        <v>1528050101</v>
      </c>
      <c r="M1263" s="181"/>
      <c r="N1263" s="183" t="str">
        <f t="shared" si="38"/>
        <v xml:space="preserve">Equipos Por Procesamiento de Datos            </v>
      </c>
    </row>
    <row r="1264" spans="1:14">
      <c r="A1264" s="187">
        <v>1528100101</v>
      </c>
      <c r="B1264" s="187" t="s">
        <v>3204</v>
      </c>
      <c r="C1264" s="188" t="s">
        <v>2068</v>
      </c>
      <c r="D1264" s="188" t="s">
        <v>376</v>
      </c>
      <c r="E1264" s="188" t="s">
        <v>2239</v>
      </c>
      <c r="F1264" s="188" t="s">
        <v>2243</v>
      </c>
      <c r="G1264" s="188" t="s">
        <v>2248</v>
      </c>
      <c r="H1264" s="187" t="s">
        <v>2267</v>
      </c>
      <c r="I1264" s="187" t="s">
        <v>2075</v>
      </c>
      <c r="J1264" s="182" t="s">
        <v>2219</v>
      </c>
      <c r="K1264" s="183" t="str">
        <f t="shared" si="39"/>
        <v xml:space="preserve">I-Equipo de telecomunicaciones   - Equipo de Telecomunicaciones      </v>
      </c>
      <c r="L1264" s="187">
        <v>1528100101</v>
      </c>
      <c r="M1264" s="181"/>
      <c r="N1264" s="183" t="str">
        <f t="shared" si="38"/>
        <v xml:space="preserve">Equipo de Telecomunicaciones            </v>
      </c>
    </row>
    <row r="1265" spans="1:14">
      <c r="A1265" s="187">
        <v>1528150101</v>
      </c>
      <c r="B1265" s="187" t="s">
        <v>3205</v>
      </c>
      <c r="C1265" s="188" t="s">
        <v>2068</v>
      </c>
      <c r="D1265" s="188" t="s">
        <v>376</v>
      </c>
      <c r="E1265" s="188" t="s">
        <v>2239</v>
      </c>
      <c r="F1265" s="188" t="s">
        <v>2243</v>
      </c>
      <c r="G1265" s="188" t="s">
        <v>2248</v>
      </c>
      <c r="H1265" s="187" t="s">
        <v>2267</v>
      </c>
      <c r="I1265" s="187" t="s">
        <v>2075</v>
      </c>
      <c r="J1265" s="182" t="s">
        <v>2219</v>
      </c>
      <c r="K1265" s="183" t="str">
        <f t="shared" si="39"/>
        <v xml:space="preserve">I-Equipo de telecomunicaciones   - Equipos de Radio      </v>
      </c>
      <c r="L1265" s="187">
        <v>1528150101</v>
      </c>
      <c r="M1265" s="181"/>
      <c r="N1265" s="183" t="str">
        <f t="shared" si="38"/>
        <v xml:space="preserve">Equipos de Radio            </v>
      </c>
    </row>
    <row r="1266" spans="1:14">
      <c r="A1266" s="187">
        <v>1528250101</v>
      </c>
      <c r="B1266" s="187" t="s">
        <v>3206</v>
      </c>
      <c r="C1266" s="188" t="s">
        <v>2068</v>
      </c>
      <c r="D1266" s="188" t="s">
        <v>376</v>
      </c>
      <c r="E1266" s="188" t="s">
        <v>2239</v>
      </c>
      <c r="F1266" s="188" t="s">
        <v>2243</v>
      </c>
      <c r="G1266" s="188" t="s">
        <v>2248</v>
      </c>
      <c r="H1266" s="187" t="s">
        <v>2267</v>
      </c>
      <c r="I1266" s="187" t="s">
        <v>2075</v>
      </c>
      <c r="J1266" s="182" t="s">
        <v>2219</v>
      </c>
      <c r="K1266" s="183" t="str">
        <f t="shared" si="39"/>
        <v xml:space="preserve">I-Equipo de telecomunicaciones   - Líneas Telefónicas      </v>
      </c>
      <c r="L1266" s="187">
        <v>1528250101</v>
      </c>
      <c r="M1266" s="181"/>
      <c r="N1266" s="183" t="str">
        <f t="shared" si="38"/>
        <v xml:space="preserve">Líneas Telefónicas            </v>
      </c>
    </row>
    <row r="1267" spans="1:14">
      <c r="A1267" s="187">
        <v>1528959595</v>
      </c>
      <c r="B1267" s="187" t="s">
        <v>3165</v>
      </c>
      <c r="C1267" s="188" t="s">
        <v>2068</v>
      </c>
      <c r="D1267" s="188" t="s">
        <v>376</v>
      </c>
      <c r="E1267" s="188" t="s">
        <v>2239</v>
      </c>
      <c r="F1267" s="188" t="s">
        <v>2243</v>
      </c>
      <c r="G1267" s="188" t="s">
        <v>2248</v>
      </c>
      <c r="H1267" s="187" t="s">
        <v>2267</v>
      </c>
      <c r="I1267" s="187" t="s">
        <v>2075</v>
      </c>
      <c r="J1267" s="182" t="s">
        <v>2219</v>
      </c>
      <c r="K1267" s="183" t="str">
        <f t="shared" si="39"/>
        <v xml:space="preserve">I-Equipo de telecomunicaciones   - Otros      </v>
      </c>
      <c r="L1267" s="187">
        <v>1528959595</v>
      </c>
      <c r="M1267" s="181"/>
      <c r="N1267" s="183" t="str">
        <f t="shared" si="38"/>
        <v xml:space="preserve">Otros            </v>
      </c>
    </row>
    <row r="1268" spans="1:14">
      <c r="A1268" s="187">
        <v>1532050101</v>
      </c>
      <c r="B1268" s="187" t="s">
        <v>3207</v>
      </c>
      <c r="C1268" s="188" t="s">
        <v>2068</v>
      </c>
      <c r="D1268" s="188" t="s">
        <v>376</v>
      </c>
      <c r="E1268" s="188" t="s">
        <v>2239</v>
      </c>
      <c r="F1268" s="188" t="s">
        <v>2240</v>
      </c>
      <c r="G1268" s="188" t="s">
        <v>2248</v>
      </c>
      <c r="H1268" s="187" t="s">
        <v>2241</v>
      </c>
      <c r="I1268" s="187" t="s">
        <v>2075</v>
      </c>
      <c r="J1268" s="182" t="s">
        <v>2219</v>
      </c>
      <c r="K1268" s="183" t="str">
        <f t="shared" si="39"/>
        <v xml:space="preserve">I-Equipos y elementos de laboratorio - Médico      </v>
      </c>
      <c r="L1268" s="187">
        <v>1532050101</v>
      </c>
      <c r="M1268" s="181"/>
      <c r="N1268" s="183" t="str">
        <f t="shared" si="38"/>
        <v xml:space="preserve">Médico            </v>
      </c>
    </row>
    <row r="1269" spans="1:14">
      <c r="A1269" s="187">
        <v>1532100101</v>
      </c>
      <c r="B1269" s="187" t="s">
        <v>3208</v>
      </c>
      <c r="C1269" s="188" t="s">
        <v>2068</v>
      </c>
      <c r="D1269" s="188" t="s">
        <v>376</v>
      </c>
      <c r="E1269" s="188" t="s">
        <v>2239</v>
      </c>
      <c r="F1269" s="188" t="s">
        <v>2240</v>
      </c>
      <c r="G1269" s="188" t="s">
        <v>2248</v>
      </c>
      <c r="H1269" s="187" t="s">
        <v>2241</v>
      </c>
      <c r="I1269" s="187" t="s">
        <v>2075</v>
      </c>
      <c r="J1269" s="182" t="s">
        <v>2219</v>
      </c>
      <c r="K1269" s="183" t="str">
        <f t="shared" si="39"/>
        <v xml:space="preserve">I-Equipos y elementos de laboratorio - Odontològico      </v>
      </c>
      <c r="L1269" s="187">
        <v>1532100101</v>
      </c>
      <c r="M1269" s="181"/>
      <c r="N1269" s="183" t="str">
        <f t="shared" si="38"/>
        <v xml:space="preserve">Odontològico            </v>
      </c>
    </row>
    <row r="1270" spans="1:14">
      <c r="A1270" s="187">
        <v>1532150101</v>
      </c>
      <c r="B1270" s="187" t="s">
        <v>3209</v>
      </c>
      <c r="C1270" s="188" t="s">
        <v>2068</v>
      </c>
      <c r="D1270" s="188" t="s">
        <v>376</v>
      </c>
      <c r="E1270" s="188" t="s">
        <v>2239</v>
      </c>
      <c r="F1270" s="188" t="s">
        <v>2240</v>
      </c>
      <c r="G1270" s="188" t="s">
        <v>2248</v>
      </c>
      <c r="H1270" s="187" t="s">
        <v>2241</v>
      </c>
      <c r="I1270" s="187" t="s">
        <v>2075</v>
      </c>
      <c r="J1270" s="182" t="s">
        <v>2219</v>
      </c>
      <c r="K1270" s="183" t="str">
        <f t="shared" si="39"/>
        <v xml:space="preserve">I-Equipos y elementos de laboratorio - Laboratorio      </v>
      </c>
      <c r="L1270" s="187">
        <v>1532150101</v>
      </c>
      <c r="M1270" s="181"/>
      <c r="N1270" s="183" t="str">
        <f t="shared" si="38"/>
        <v xml:space="preserve">Laboratorio            </v>
      </c>
    </row>
    <row r="1271" spans="1:14">
      <c r="A1271" s="187">
        <v>1532200101</v>
      </c>
      <c r="B1271" s="187" t="s">
        <v>3210</v>
      </c>
      <c r="C1271" s="188" t="s">
        <v>2068</v>
      </c>
      <c r="D1271" s="188" t="s">
        <v>376</v>
      </c>
      <c r="E1271" s="188" t="s">
        <v>2239</v>
      </c>
      <c r="F1271" s="188" t="s">
        <v>2240</v>
      </c>
      <c r="G1271" s="188" t="s">
        <v>2248</v>
      </c>
      <c r="H1271" s="187" t="s">
        <v>2241</v>
      </c>
      <c r="I1271" s="187" t="s">
        <v>2075</v>
      </c>
      <c r="J1271" s="182" t="s">
        <v>2219</v>
      </c>
      <c r="K1271" s="183" t="str">
        <f t="shared" si="39"/>
        <v xml:space="preserve">I-Equipos y elementos de laboratorio - Instrumental      </v>
      </c>
      <c r="L1271" s="187">
        <v>1532200101</v>
      </c>
      <c r="M1271" s="181"/>
      <c r="N1271" s="183" t="str">
        <f t="shared" si="38"/>
        <v xml:space="preserve">Instrumental            </v>
      </c>
    </row>
    <row r="1272" spans="1:14">
      <c r="A1272" s="187">
        <v>1532959595</v>
      </c>
      <c r="B1272" s="187" t="s">
        <v>3165</v>
      </c>
      <c r="C1272" s="188" t="s">
        <v>2068</v>
      </c>
      <c r="D1272" s="188" t="s">
        <v>376</v>
      </c>
      <c r="E1272" s="188" t="s">
        <v>2239</v>
      </c>
      <c r="F1272" s="188" t="s">
        <v>2240</v>
      </c>
      <c r="G1272" s="188" t="s">
        <v>2248</v>
      </c>
      <c r="H1272" s="187" t="s">
        <v>2241</v>
      </c>
      <c r="I1272" s="187" t="s">
        <v>2075</v>
      </c>
      <c r="J1272" s="182" t="s">
        <v>2219</v>
      </c>
      <c r="K1272" s="183" t="str">
        <f t="shared" si="39"/>
        <v xml:space="preserve">I-Equipos y elementos de laboratorio - Otros      </v>
      </c>
      <c r="L1272" s="187">
        <v>1532959595</v>
      </c>
      <c r="M1272" s="181"/>
      <c r="N1272" s="183" t="str">
        <f t="shared" si="38"/>
        <v xml:space="preserve">Otros            </v>
      </c>
    </row>
    <row r="1273" spans="1:14">
      <c r="A1273" s="187">
        <v>1540050101</v>
      </c>
      <c r="B1273" s="187" t="s">
        <v>3211</v>
      </c>
      <c r="C1273" s="188" t="s">
        <v>2068</v>
      </c>
      <c r="D1273" s="188" t="s">
        <v>376</v>
      </c>
      <c r="E1273" s="188" t="s">
        <v>2239</v>
      </c>
      <c r="F1273" s="188" t="s">
        <v>2271</v>
      </c>
      <c r="G1273" s="188" t="s">
        <v>2248</v>
      </c>
      <c r="H1273" s="187" t="s">
        <v>2272</v>
      </c>
      <c r="I1273" s="187" t="s">
        <v>2075</v>
      </c>
      <c r="J1273" s="182" t="s">
        <v>2219</v>
      </c>
      <c r="K1273" s="183" t="str">
        <f t="shared" si="39"/>
        <v xml:space="preserve">I-Vehículos     - Autos Camionetas y Camperos      </v>
      </c>
      <c r="L1273" s="187">
        <v>1540050101</v>
      </c>
      <c r="M1273" s="181"/>
      <c r="N1273" s="183" t="str">
        <f t="shared" si="38"/>
        <v xml:space="preserve">Autos Camionetas y Camperos            </v>
      </c>
    </row>
    <row r="1274" spans="1:14">
      <c r="A1274" s="187">
        <v>1556050101</v>
      </c>
      <c r="B1274" s="187" t="s">
        <v>3212</v>
      </c>
      <c r="C1274" s="188" t="s">
        <v>2068</v>
      </c>
      <c r="D1274" s="188" t="s">
        <v>376</v>
      </c>
      <c r="E1274" s="188" t="s">
        <v>2239</v>
      </c>
      <c r="F1274" s="188" t="s">
        <v>2247</v>
      </c>
      <c r="G1274" s="188" t="s">
        <v>2248</v>
      </c>
      <c r="H1274" s="187" t="s">
        <v>2274</v>
      </c>
      <c r="I1274" s="187" t="s">
        <v>2075</v>
      </c>
      <c r="J1274" s="182" t="s">
        <v>2219</v>
      </c>
      <c r="K1274" s="183" t="str">
        <f t="shared" si="39"/>
        <v xml:space="preserve">I-Acueducto, planta y redes  - Instalaciones para Agua y Energia      </v>
      </c>
      <c r="L1274" s="187">
        <v>1556050101</v>
      </c>
      <c r="M1274" s="181"/>
      <c r="N1274" s="183" t="str">
        <f t="shared" si="38"/>
        <v xml:space="preserve">Instalaciones para Agua y Energia            </v>
      </c>
    </row>
    <row r="1275" spans="1:14">
      <c r="A1275" s="187">
        <v>1556100101</v>
      </c>
      <c r="B1275" s="187" t="s">
        <v>3213</v>
      </c>
      <c r="C1275" s="188" t="s">
        <v>2068</v>
      </c>
      <c r="D1275" s="188" t="s">
        <v>376</v>
      </c>
      <c r="E1275" s="188" t="s">
        <v>2239</v>
      </c>
      <c r="F1275" s="188" t="s">
        <v>2247</v>
      </c>
      <c r="G1275" s="188" t="s">
        <v>2248</v>
      </c>
      <c r="H1275" s="187" t="s">
        <v>2274</v>
      </c>
      <c r="I1275" s="187" t="s">
        <v>2075</v>
      </c>
      <c r="J1275" s="182" t="s">
        <v>2219</v>
      </c>
      <c r="K1275" s="183" t="str">
        <f t="shared" si="39"/>
        <v xml:space="preserve">I-Acueducto, planta y redes  - Acueducto, Acequias y Canalizaciones      </v>
      </c>
      <c r="L1275" s="187">
        <v>1556100101</v>
      </c>
      <c r="M1275" s="181"/>
      <c r="N1275" s="183" t="str">
        <f t="shared" si="38"/>
        <v xml:space="preserve">Acueducto, Acequias y Canalizaciones            </v>
      </c>
    </row>
    <row r="1276" spans="1:14">
      <c r="A1276" s="187">
        <v>1556150101</v>
      </c>
      <c r="B1276" s="187" t="s">
        <v>3214</v>
      </c>
      <c r="C1276" s="188" t="s">
        <v>2068</v>
      </c>
      <c r="D1276" s="188" t="s">
        <v>376</v>
      </c>
      <c r="E1276" s="188" t="s">
        <v>2239</v>
      </c>
      <c r="F1276" s="188" t="s">
        <v>2247</v>
      </c>
      <c r="G1276" s="188" t="s">
        <v>2248</v>
      </c>
      <c r="H1276" s="187" t="s">
        <v>2274</v>
      </c>
      <c r="I1276" s="187" t="s">
        <v>2075</v>
      </c>
      <c r="J1276" s="182" t="s">
        <v>2219</v>
      </c>
      <c r="K1276" s="183" t="str">
        <f t="shared" si="39"/>
        <v xml:space="preserve">I-Acueducto, planta y redes  - Plantas de Generacion Hidraulica      </v>
      </c>
      <c r="L1276" s="187">
        <v>1556150101</v>
      </c>
      <c r="M1276" s="181"/>
      <c r="N1276" s="183" t="str">
        <f t="shared" si="38"/>
        <v xml:space="preserve">Plantas de Generacion Hidraulica            </v>
      </c>
    </row>
    <row r="1277" spans="1:14">
      <c r="A1277" s="187">
        <v>1556280101</v>
      </c>
      <c r="B1277" s="187" t="s">
        <v>3215</v>
      </c>
      <c r="C1277" s="188" t="s">
        <v>2068</v>
      </c>
      <c r="D1277" s="188" t="s">
        <v>376</v>
      </c>
      <c r="E1277" s="188" t="s">
        <v>2239</v>
      </c>
      <c r="F1277" s="188" t="s">
        <v>2247</v>
      </c>
      <c r="G1277" s="188" t="s">
        <v>2248</v>
      </c>
      <c r="H1277" s="187" t="s">
        <v>2274</v>
      </c>
      <c r="I1277" s="187" t="s">
        <v>2075</v>
      </c>
      <c r="J1277" s="182" t="s">
        <v>2219</v>
      </c>
      <c r="K1277" s="183" t="str">
        <f t="shared" si="39"/>
        <v xml:space="preserve">I-Acueducto, planta y redes  - Plantas de Generacion Diesel, Gasolina      </v>
      </c>
      <c r="L1277" s="187">
        <v>1556280101</v>
      </c>
      <c r="M1277" s="181"/>
      <c r="N1277" s="183" t="str">
        <f t="shared" si="38"/>
        <v xml:space="preserve">Plantas de Generacion Diesel, Gasolina            </v>
      </c>
    </row>
    <row r="1278" spans="1:14">
      <c r="A1278" s="187">
        <v>1556300101</v>
      </c>
      <c r="B1278" s="187" t="s">
        <v>3216</v>
      </c>
      <c r="C1278" s="188" t="s">
        <v>2068</v>
      </c>
      <c r="D1278" s="188" t="s">
        <v>376</v>
      </c>
      <c r="E1278" s="188" t="s">
        <v>2239</v>
      </c>
      <c r="F1278" s="188" t="s">
        <v>2243</v>
      </c>
      <c r="G1278" s="188" t="s">
        <v>2248</v>
      </c>
      <c r="H1278" s="187" t="s">
        <v>2278</v>
      </c>
      <c r="I1278" s="187" t="s">
        <v>2075</v>
      </c>
      <c r="J1278" s="182" t="s">
        <v>2219</v>
      </c>
      <c r="K1278" s="183" t="str">
        <f t="shared" si="39"/>
        <v xml:space="preserve">I-Plantas y redes de comunicaci´pn - Plantas de Telecomunicacion      </v>
      </c>
      <c r="L1278" s="187">
        <v>1556300101</v>
      </c>
      <c r="M1278" s="181"/>
      <c r="N1278" s="183" t="str">
        <f t="shared" si="38"/>
        <v xml:space="preserve">Plantas de Telecomunicacion            </v>
      </c>
    </row>
    <row r="1279" spans="1:14">
      <c r="A1279" s="187">
        <v>1556500101</v>
      </c>
      <c r="B1279" s="187" t="s">
        <v>3217</v>
      </c>
      <c r="C1279" s="188" t="s">
        <v>2068</v>
      </c>
      <c r="D1279" s="188" t="s">
        <v>376</v>
      </c>
      <c r="E1279" s="188" t="s">
        <v>2239</v>
      </c>
      <c r="F1279" s="188" t="s">
        <v>2243</v>
      </c>
      <c r="G1279" s="188" t="s">
        <v>2248</v>
      </c>
      <c r="H1279" s="187" t="s">
        <v>2278</v>
      </c>
      <c r="I1279" s="187" t="s">
        <v>2075</v>
      </c>
      <c r="J1279" s="182" t="s">
        <v>2219</v>
      </c>
      <c r="K1279" s="183" t="str">
        <f t="shared" si="39"/>
        <v xml:space="preserve">I-Plantas y redes de comunicaci´pn - Redes de Distribucion      </v>
      </c>
      <c r="L1279" s="187">
        <v>1556500101</v>
      </c>
      <c r="M1279" s="181"/>
      <c r="N1279" s="183" t="str">
        <f t="shared" si="38"/>
        <v xml:space="preserve">Redes de Distribucion            </v>
      </c>
    </row>
    <row r="1280" spans="1:14">
      <c r="A1280" s="187">
        <v>1556959595</v>
      </c>
      <c r="B1280" s="187" t="s">
        <v>3165</v>
      </c>
      <c r="C1280" s="188" t="s">
        <v>2068</v>
      </c>
      <c r="D1280" s="188" t="s">
        <v>376</v>
      </c>
      <c r="E1280" s="188" t="s">
        <v>2239</v>
      </c>
      <c r="F1280" s="188" t="s">
        <v>2243</v>
      </c>
      <c r="G1280" s="188" t="s">
        <v>2248</v>
      </c>
      <c r="H1280" s="187" t="s">
        <v>2278</v>
      </c>
      <c r="I1280" s="187" t="s">
        <v>2075</v>
      </c>
      <c r="J1280" s="182" t="s">
        <v>2219</v>
      </c>
      <c r="K1280" s="183" t="str">
        <f t="shared" si="39"/>
        <v xml:space="preserve">I-Plantas y redes de comunicaci´pn - Otros      </v>
      </c>
      <c r="L1280" s="187">
        <v>1556959595</v>
      </c>
      <c r="M1280" s="181"/>
      <c r="N1280" s="183" t="str">
        <f t="shared" si="38"/>
        <v xml:space="preserve">Otros            </v>
      </c>
    </row>
    <row r="1281" spans="1:14">
      <c r="A1281" s="187">
        <v>1560050101</v>
      </c>
      <c r="B1281" s="187" t="s">
        <v>3218</v>
      </c>
      <c r="C1281" s="188" t="s">
        <v>2068</v>
      </c>
      <c r="D1281" s="188" t="s">
        <v>376</v>
      </c>
      <c r="E1281" s="188" t="s">
        <v>2239</v>
      </c>
      <c r="F1281" s="188" t="s">
        <v>2281</v>
      </c>
      <c r="G1281" s="188" t="s">
        <v>2248</v>
      </c>
      <c r="H1281" s="187" t="s">
        <v>2282</v>
      </c>
      <c r="I1281" s="187" t="s">
        <v>2075</v>
      </c>
      <c r="J1281" s="182" t="s">
        <v>2219</v>
      </c>
      <c r="K1281" s="183" t="str">
        <f t="shared" si="39"/>
        <v xml:space="preserve">I-Otras inversiones    - Armamento de Vigilancia      </v>
      </c>
      <c r="L1281" s="187">
        <v>1560050101</v>
      </c>
      <c r="M1281" s="181"/>
      <c r="N1281" s="183" t="str">
        <f t="shared" si="38"/>
        <v xml:space="preserve">Armamento de Vigilancia            </v>
      </c>
    </row>
    <row r="1282" spans="1:14">
      <c r="A1282" s="187">
        <v>1584050101</v>
      </c>
      <c r="B1282" s="187" t="s">
        <v>3219</v>
      </c>
      <c r="C1282" s="188" t="s">
        <v>2068</v>
      </c>
      <c r="D1282" s="188" t="s">
        <v>376</v>
      </c>
      <c r="E1282" s="188" t="s">
        <v>2239</v>
      </c>
      <c r="F1282" s="188" t="s">
        <v>2281</v>
      </c>
      <c r="G1282" s="188" t="s">
        <v>2248</v>
      </c>
      <c r="H1282" s="187" t="s">
        <v>2284</v>
      </c>
      <c r="I1282" s="187" t="s">
        <v>2075</v>
      </c>
      <c r="J1282" s="182" t="s">
        <v>2219</v>
      </c>
      <c r="K1282" s="183" t="str">
        <f t="shared" si="39"/>
        <v xml:space="preserve">I-Cultivos en desarrollo semovientes  - Ganado Vacuno      </v>
      </c>
      <c r="L1282" s="187">
        <v>1584050101</v>
      </c>
      <c r="M1282" s="181"/>
      <c r="N1282" s="183" t="str">
        <f t="shared" si="38"/>
        <v xml:space="preserve">Ganado Vacuno            </v>
      </c>
    </row>
    <row r="1283" spans="1:14">
      <c r="A1283" s="187">
        <v>1584050102</v>
      </c>
      <c r="B1283" s="187" t="s">
        <v>3220</v>
      </c>
      <c r="C1283" s="188" t="s">
        <v>2068</v>
      </c>
      <c r="D1283" s="188" t="s">
        <v>376</v>
      </c>
      <c r="E1283" s="188" t="s">
        <v>2239</v>
      </c>
      <c r="F1283" s="188" t="s">
        <v>2281</v>
      </c>
      <c r="G1283" s="188" t="s">
        <v>2248</v>
      </c>
      <c r="H1283" s="187" t="s">
        <v>2284</v>
      </c>
      <c r="I1283" s="187" t="s">
        <v>2075</v>
      </c>
      <c r="J1283" s="182" t="s">
        <v>2219</v>
      </c>
      <c r="K1283" s="183" t="str">
        <f t="shared" si="39"/>
        <v xml:space="preserve">I-Cultivos en desarrollo semovientes  - Cultivos en Desarrollo      </v>
      </c>
      <c r="L1283" s="187">
        <v>1584050102</v>
      </c>
      <c r="M1283" s="181"/>
      <c r="N1283" s="183" t="str">
        <f t="shared" si="38"/>
        <v xml:space="preserve">Cultivos en Desarrollo            </v>
      </c>
    </row>
    <row r="1284" spans="1:14">
      <c r="A1284" s="187">
        <v>1805050101</v>
      </c>
      <c r="B1284" s="187" t="s">
        <v>3221</v>
      </c>
      <c r="C1284" s="188" t="s">
        <v>2068</v>
      </c>
      <c r="D1284" s="188" t="s">
        <v>376</v>
      </c>
      <c r="E1284" s="188" t="s">
        <v>2216</v>
      </c>
      <c r="F1284" s="187" t="s">
        <v>2237</v>
      </c>
      <c r="G1284" s="188" t="s">
        <v>2248</v>
      </c>
      <c r="H1284" s="187" t="s">
        <v>2237</v>
      </c>
      <c r="I1284" s="187" t="s">
        <v>2075</v>
      </c>
      <c r="J1284" s="182" t="s">
        <v>2219</v>
      </c>
      <c r="K1284" s="183" t="str">
        <f t="shared" si="39"/>
        <v xml:space="preserve">I-Bienes de arte y cultura - Elementos de Museo      </v>
      </c>
      <c r="L1284" s="187">
        <v>1805050101</v>
      </c>
      <c r="M1284" s="181"/>
      <c r="N1284" s="183" t="str">
        <f t="shared" si="38"/>
        <v xml:space="preserve">Elementos de Museo            </v>
      </c>
    </row>
    <row r="1285" spans="1:14">
      <c r="A1285" s="187">
        <v>1805050102</v>
      </c>
      <c r="B1285" s="187" t="s">
        <v>3222</v>
      </c>
      <c r="C1285" s="188" t="s">
        <v>2068</v>
      </c>
      <c r="D1285" s="188" t="s">
        <v>376</v>
      </c>
      <c r="E1285" s="188" t="s">
        <v>2216</v>
      </c>
      <c r="F1285" s="187" t="s">
        <v>2237</v>
      </c>
      <c r="G1285" s="188" t="s">
        <v>2248</v>
      </c>
      <c r="H1285" s="187" t="s">
        <v>2237</v>
      </c>
      <c r="I1285" s="187" t="s">
        <v>2075</v>
      </c>
      <c r="J1285" s="182" t="s">
        <v>2219</v>
      </c>
      <c r="K1285" s="183" t="str">
        <f t="shared" si="39"/>
        <v xml:space="preserve">I-Bienes de arte y cultura - Monumentos      </v>
      </c>
      <c r="L1285" s="187">
        <v>1805050102</v>
      </c>
      <c r="M1285" s="181"/>
      <c r="N1285" s="183" t="str">
        <f t="shared" si="38"/>
        <v xml:space="preserve">Monumentos            </v>
      </c>
    </row>
    <row r="1286" spans="1:14">
      <c r="A1286" s="187">
        <v>1805050103</v>
      </c>
      <c r="B1286" s="187" t="s">
        <v>3223</v>
      </c>
      <c r="C1286" s="188" t="s">
        <v>2068</v>
      </c>
      <c r="D1286" s="188" t="s">
        <v>376</v>
      </c>
      <c r="E1286" s="188" t="s">
        <v>2216</v>
      </c>
      <c r="F1286" s="187" t="s">
        <v>2237</v>
      </c>
      <c r="G1286" s="188" t="s">
        <v>2248</v>
      </c>
      <c r="H1286" s="187" t="s">
        <v>2237</v>
      </c>
      <c r="I1286" s="187" t="s">
        <v>2075</v>
      </c>
      <c r="J1286" s="182" t="s">
        <v>2219</v>
      </c>
      <c r="K1286" s="183" t="str">
        <f t="shared" si="39"/>
        <v xml:space="preserve">I-Bienes de arte y cultura - Obras de Arte      </v>
      </c>
      <c r="L1286" s="187">
        <v>1805050103</v>
      </c>
      <c r="M1286" s="181"/>
      <c r="N1286" s="183" t="str">
        <f t="shared" si="38"/>
        <v xml:space="preserve">Obras de Arte            </v>
      </c>
    </row>
    <row r="1287" spans="1:14">
      <c r="A1287" s="187">
        <v>1805100101</v>
      </c>
      <c r="B1287" s="187" t="s">
        <v>3224</v>
      </c>
      <c r="C1287" s="188" t="s">
        <v>2068</v>
      </c>
      <c r="D1287" s="188" t="s">
        <v>376</v>
      </c>
      <c r="E1287" s="188" t="s">
        <v>2216</v>
      </c>
      <c r="F1287" s="187" t="s">
        <v>2237</v>
      </c>
      <c r="G1287" s="188" t="s">
        <v>2248</v>
      </c>
      <c r="H1287" s="187" t="s">
        <v>2237</v>
      </c>
      <c r="I1287" s="187" t="s">
        <v>2075</v>
      </c>
      <c r="J1287" s="182" t="s">
        <v>2219</v>
      </c>
      <c r="K1287" s="183" t="str">
        <f t="shared" si="39"/>
        <v xml:space="preserve">I-Bienes de arte y cultura - Bibliotecas      </v>
      </c>
      <c r="L1287" s="187">
        <v>1805100101</v>
      </c>
      <c r="M1287" s="181"/>
      <c r="N1287" s="183" t="str">
        <f t="shared" si="38"/>
        <v xml:space="preserve">Bibliotecas            </v>
      </c>
    </row>
    <row r="1288" spans="1:14">
      <c r="A1288" s="187">
        <v>1805100102</v>
      </c>
      <c r="B1288" s="187" t="s">
        <v>3225</v>
      </c>
      <c r="C1288" s="188" t="s">
        <v>2068</v>
      </c>
      <c r="D1288" s="188" t="s">
        <v>376</v>
      </c>
      <c r="E1288" s="188" t="s">
        <v>2216</v>
      </c>
      <c r="F1288" s="187" t="s">
        <v>2237</v>
      </c>
      <c r="G1288" s="188" t="s">
        <v>2248</v>
      </c>
      <c r="H1288" s="187" t="s">
        <v>2237</v>
      </c>
      <c r="I1288" s="187" t="s">
        <v>2075</v>
      </c>
      <c r="J1288" s="182" t="s">
        <v>2219</v>
      </c>
      <c r="K1288" s="183" t="str">
        <f t="shared" si="39"/>
        <v xml:space="preserve">I-Bienes de arte y cultura - Equipos Industriales      </v>
      </c>
      <c r="L1288" s="187">
        <v>1805100102</v>
      </c>
      <c r="M1288" s="181"/>
      <c r="N1288" s="183" t="str">
        <f t="shared" si="38"/>
        <v xml:space="preserve">Equipos Industriales            </v>
      </c>
    </row>
    <row r="1289" spans="1:14">
      <c r="A1289" s="187">
        <v>1805100103</v>
      </c>
      <c r="B1289" s="187" t="s">
        <v>3226</v>
      </c>
      <c r="C1289" s="188" t="s">
        <v>2068</v>
      </c>
      <c r="D1289" s="188" t="s">
        <v>376</v>
      </c>
      <c r="E1289" s="188" t="s">
        <v>2216</v>
      </c>
      <c r="F1289" s="187" t="s">
        <v>2237</v>
      </c>
      <c r="G1289" s="188" t="s">
        <v>2248</v>
      </c>
      <c r="H1289" s="187" t="s">
        <v>2237</v>
      </c>
      <c r="I1289" s="187" t="s">
        <v>2075</v>
      </c>
      <c r="J1289" s="182" t="s">
        <v>2219</v>
      </c>
      <c r="K1289" s="183" t="str">
        <f t="shared" si="39"/>
        <v xml:space="preserve">I-Bienes de arte y cultura - Escudos y Banderas      </v>
      </c>
      <c r="L1289" s="187">
        <v>1805100103</v>
      </c>
      <c r="M1289" s="181"/>
      <c r="N1289" s="183" t="str">
        <f t="shared" si="38"/>
        <v xml:space="preserve">Escudos y Banderas            </v>
      </c>
    </row>
    <row r="1290" spans="1:14">
      <c r="A1290" s="187">
        <v>1805959501</v>
      </c>
      <c r="B1290" s="187" t="s">
        <v>3227</v>
      </c>
      <c r="C1290" s="188" t="s">
        <v>2068</v>
      </c>
      <c r="D1290" s="188" t="s">
        <v>376</v>
      </c>
      <c r="E1290" s="188" t="s">
        <v>2216</v>
      </c>
      <c r="F1290" s="188" t="s">
        <v>2234</v>
      </c>
      <c r="G1290" s="188" t="s">
        <v>2248</v>
      </c>
      <c r="H1290" s="187" t="s">
        <v>2234</v>
      </c>
      <c r="I1290" s="187" t="s">
        <v>2075</v>
      </c>
      <c r="J1290" s="182" t="s">
        <v>2219</v>
      </c>
      <c r="K1290" s="183" t="str">
        <f t="shared" si="39"/>
        <v xml:space="preserve">I-Bienestar Universitario - Elementos Coreograficos      </v>
      </c>
      <c r="L1290" s="187">
        <v>1805959501</v>
      </c>
      <c r="M1290" s="181"/>
      <c r="N1290" s="183" t="str">
        <f t="shared" si="38"/>
        <v xml:space="preserve">Elementos Coreograficos            </v>
      </c>
    </row>
    <row r="1291" spans="1:14">
      <c r="A1291" s="187">
        <v>1805959502</v>
      </c>
      <c r="B1291" s="187" t="s">
        <v>3225</v>
      </c>
      <c r="C1291" s="188" t="s">
        <v>2068</v>
      </c>
      <c r="D1291" s="188" t="s">
        <v>376</v>
      </c>
      <c r="E1291" s="188" t="s">
        <v>2216</v>
      </c>
      <c r="F1291" s="187" t="s">
        <v>2237</v>
      </c>
      <c r="G1291" s="188" t="s">
        <v>2248</v>
      </c>
      <c r="H1291" s="187" t="s">
        <v>2237</v>
      </c>
      <c r="I1291" s="187" t="s">
        <v>2075</v>
      </c>
      <c r="J1291" s="182" t="s">
        <v>2219</v>
      </c>
      <c r="K1291" s="183" t="str">
        <f t="shared" si="39"/>
        <v xml:space="preserve">I-Bienes de arte y cultura - Equipos Industriales      </v>
      </c>
      <c r="L1291" s="187">
        <v>1805959502</v>
      </c>
      <c r="M1291" s="181"/>
      <c r="N1291" s="183" t="str">
        <f t="shared" si="38"/>
        <v xml:space="preserve">Equipos Industriales            </v>
      </c>
    </row>
    <row r="1292" spans="1:14">
      <c r="A1292" s="187">
        <v>1805959503</v>
      </c>
      <c r="B1292" s="187" t="s">
        <v>3226</v>
      </c>
      <c r="C1292" s="188" t="s">
        <v>2068</v>
      </c>
      <c r="D1292" s="188" t="s">
        <v>376</v>
      </c>
      <c r="E1292" s="188" t="s">
        <v>2216</v>
      </c>
      <c r="F1292" s="187" t="s">
        <v>2237</v>
      </c>
      <c r="G1292" s="188" t="s">
        <v>2248</v>
      </c>
      <c r="H1292" s="187" t="s">
        <v>2237</v>
      </c>
      <c r="I1292" s="187" t="s">
        <v>2075</v>
      </c>
      <c r="J1292" s="182" t="s">
        <v>2219</v>
      </c>
      <c r="K1292" s="183" t="str">
        <f t="shared" si="39"/>
        <v xml:space="preserve">I-Bienes de arte y cultura - Escudos y Banderas      </v>
      </c>
      <c r="L1292" s="187">
        <v>1805959503</v>
      </c>
      <c r="M1292" s="181"/>
      <c r="N1292" s="183" t="str">
        <f t="shared" si="38"/>
        <v xml:space="preserve">Escudos y Banderas            </v>
      </c>
    </row>
    <row r="1293" spans="1:14">
      <c r="A1293" s="187">
        <v>1805959504</v>
      </c>
      <c r="B1293" s="187" t="s">
        <v>3228</v>
      </c>
      <c r="C1293" s="188" t="s">
        <v>2068</v>
      </c>
      <c r="D1293" s="188" t="s">
        <v>376</v>
      </c>
      <c r="E1293" s="188" t="s">
        <v>2216</v>
      </c>
      <c r="F1293" s="188" t="s">
        <v>2234</v>
      </c>
      <c r="G1293" s="188" t="s">
        <v>2248</v>
      </c>
      <c r="H1293" s="187" t="s">
        <v>2234</v>
      </c>
      <c r="I1293" s="187" t="s">
        <v>2075</v>
      </c>
      <c r="J1293" s="182" t="s">
        <v>2219</v>
      </c>
      <c r="K1293" s="183" t="str">
        <f t="shared" si="39"/>
        <v xml:space="preserve">I-Bienestar Universitario - Instrumentos Musicales      </v>
      </c>
      <c r="L1293" s="187">
        <v>1805959504</v>
      </c>
      <c r="M1293" s="181"/>
      <c r="N1293" s="183" t="str">
        <f t="shared" si="38"/>
        <v xml:space="preserve">Instrumentos Musicales            </v>
      </c>
    </row>
    <row r="1294" spans="1:14">
      <c r="A1294" s="187">
        <v>1805959595</v>
      </c>
      <c r="B1294" s="187" t="s">
        <v>3229</v>
      </c>
      <c r="C1294" s="188" t="s">
        <v>2068</v>
      </c>
      <c r="D1294" s="188" t="s">
        <v>376</v>
      </c>
      <c r="E1294" s="188" t="s">
        <v>2216</v>
      </c>
      <c r="F1294" s="187" t="s">
        <v>2237</v>
      </c>
      <c r="G1294" s="188" t="s">
        <v>2248</v>
      </c>
      <c r="H1294" s="187" t="s">
        <v>2237</v>
      </c>
      <c r="I1294" s="187" t="s">
        <v>2075</v>
      </c>
      <c r="J1294" s="182" t="s">
        <v>2219</v>
      </c>
      <c r="K1294" s="183" t="str">
        <f t="shared" si="39"/>
        <v xml:space="preserve">I-Bienes de arte y cultura - Otros Bienes de Arte y Cultura      </v>
      </c>
      <c r="L1294" s="187">
        <v>1805959595</v>
      </c>
      <c r="M1294" s="181"/>
      <c r="N1294" s="183" t="str">
        <f t="shared" si="38"/>
        <v xml:space="preserve">Otros Bienes de Arte y Cultura            </v>
      </c>
    </row>
    <row r="1295" spans="1:14">
      <c r="A1295" s="187">
        <v>1895200101</v>
      </c>
      <c r="B1295" s="187" t="s">
        <v>3230</v>
      </c>
      <c r="C1295" s="188" t="s">
        <v>2068</v>
      </c>
      <c r="D1295" s="188" t="s">
        <v>376</v>
      </c>
      <c r="E1295" s="188" t="s">
        <v>2216</v>
      </c>
      <c r="F1295" s="187" t="s">
        <v>2237</v>
      </c>
      <c r="G1295" s="188" t="s">
        <v>2248</v>
      </c>
      <c r="H1295" s="187" t="s">
        <v>2237</v>
      </c>
      <c r="I1295" s="187" t="s">
        <v>2075</v>
      </c>
      <c r="J1295" s="182" t="s">
        <v>2219</v>
      </c>
      <c r="K1295" s="183" t="str">
        <f t="shared" si="39"/>
        <v xml:space="preserve">I-Bienes de arte y cultura - Bienes Recibidos en Pago      </v>
      </c>
      <c r="L1295" s="187">
        <v>1895200101</v>
      </c>
      <c r="M1295" s="181"/>
      <c r="N1295" s="183" t="str">
        <f t="shared" si="38"/>
        <v xml:space="preserve">Bienes Recibidos en Pago            </v>
      </c>
    </row>
    <row r="1296" spans="1:14">
      <c r="A1296" s="187">
        <v>1895959595</v>
      </c>
      <c r="B1296" s="187" t="s">
        <v>3165</v>
      </c>
      <c r="C1296" s="188" t="s">
        <v>2068</v>
      </c>
      <c r="D1296" s="188" t="s">
        <v>376</v>
      </c>
      <c r="E1296" s="188" t="s">
        <v>2216</v>
      </c>
      <c r="F1296" s="187" t="s">
        <v>2237</v>
      </c>
      <c r="G1296" s="188" t="s">
        <v>2248</v>
      </c>
      <c r="H1296" s="187" t="s">
        <v>2237</v>
      </c>
      <c r="I1296" s="187" t="s">
        <v>2075</v>
      </c>
      <c r="J1296" s="182" t="s">
        <v>2219</v>
      </c>
      <c r="K1296" s="183" t="str">
        <f t="shared" si="39"/>
        <v xml:space="preserve">I-Bienes de arte y cultura - Otros      </v>
      </c>
      <c r="L1296" s="187">
        <v>1895959595</v>
      </c>
      <c r="M1296" s="181"/>
      <c r="N1296" s="183" t="str">
        <f t="shared" si="38"/>
        <v xml:space="preserve">Otros            </v>
      </c>
    </row>
    <row r="1297" spans="1:14">
      <c r="A1297" s="187">
        <v>1899050101</v>
      </c>
      <c r="B1297" s="187" t="s">
        <v>3231</v>
      </c>
      <c r="C1297" s="188" t="s">
        <v>2068</v>
      </c>
      <c r="D1297" s="188" t="s">
        <v>376</v>
      </c>
      <c r="E1297" s="188" t="s">
        <v>2216</v>
      </c>
      <c r="F1297" s="187" t="s">
        <v>2237</v>
      </c>
      <c r="G1297" s="188" t="s">
        <v>2248</v>
      </c>
      <c r="H1297" s="187" t="s">
        <v>2237</v>
      </c>
      <c r="I1297" s="187" t="s">
        <v>2075</v>
      </c>
      <c r="J1297" s="182" t="s">
        <v>2219</v>
      </c>
      <c r="K1297" s="183" t="str">
        <f t="shared" si="39"/>
        <v xml:space="preserve">I-Bienes de arte y cultura - Bienes de Arte y Cultura      </v>
      </c>
      <c r="L1297" s="187">
        <v>1899050101</v>
      </c>
      <c r="M1297" s="181"/>
      <c r="N1297" s="183" t="str">
        <f t="shared" si="38"/>
        <v xml:space="preserve">Bienes de Arte y Cultura            </v>
      </c>
    </row>
    <row r="1298" spans="1:14">
      <c r="A1298" s="187">
        <v>1899959595</v>
      </c>
      <c r="B1298" s="187" t="s">
        <v>3232</v>
      </c>
      <c r="C1298" s="188" t="s">
        <v>2068</v>
      </c>
      <c r="D1298" s="188" t="s">
        <v>376</v>
      </c>
      <c r="E1298" s="188" t="s">
        <v>2216</v>
      </c>
      <c r="F1298" s="187" t="s">
        <v>2237</v>
      </c>
      <c r="G1298" s="188" t="s">
        <v>2248</v>
      </c>
      <c r="H1298" s="187" t="s">
        <v>2237</v>
      </c>
      <c r="I1298" s="187" t="s">
        <v>2075</v>
      </c>
      <c r="J1298" s="182" t="s">
        <v>2219</v>
      </c>
      <c r="K1298" s="183" t="str">
        <f t="shared" si="39"/>
        <v xml:space="preserve">I-Bienes de arte y cultura - Diversos      </v>
      </c>
      <c r="L1298" s="187">
        <v>1899959595</v>
      </c>
      <c r="M1298" s="181"/>
      <c r="N1298" s="183" t="str">
        <f t="shared" si="38"/>
        <v xml:space="preserve">Diversos            </v>
      </c>
    </row>
    <row r="1299" spans="1:14">
      <c r="A1299" s="181"/>
      <c r="B1299" s="181"/>
      <c r="C1299" s="182"/>
      <c r="D1299" s="182"/>
      <c r="E1299" s="182"/>
      <c r="F1299" s="182"/>
      <c r="G1299" s="181"/>
      <c r="H1299" s="181"/>
      <c r="I1299" s="181"/>
      <c r="J1299" s="181"/>
      <c r="L1299" s="181"/>
    </row>
    <row r="1300" spans="1:14">
      <c r="A1300" s="181"/>
      <c r="B1300" s="181"/>
      <c r="C1300" s="182"/>
      <c r="D1300" s="182"/>
      <c r="E1300" s="182"/>
      <c r="F1300" s="182"/>
      <c r="G1300" s="181"/>
      <c r="H1300" s="181"/>
      <c r="I1300" s="181"/>
      <c r="J1300" s="181"/>
      <c r="L1300" s="181"/>
    </row>
    <row r="1301" spans="1:14">
      <c r="A1301" s="181"/>
      <c r="B1301" s="181"/>
      <c r="C1301" s="182"/>
      <c r="D1301" s="182"/>
      <c r="E1301" s="182"/>
      <c r="F1301" s="182"/>
      <c r="G1301" s="181"/>
      <c r="H1301" s="181"/>
      <c r="I1301" s="181"/>
      <c r="J1301" s="181"/>
      <c r="L1301" s="181"/>
    </row>
    <row r="1302" spans="1:14">
      <c r="A1302" s="181"/>
      <c r="B1302" s="181"/>
      <c r="C1302" s="182"/>
      <c r="D1302" s="182"/>
      <c r="E1302" s="182"/>
      <c r="F1302" s="182"/>
      <c r="G1302" s="181"/>
      <c r="H1302" s="181"/>
      <c r="I1302" s="181"/>
      <c r="J1302" s="181"/>
      <c r="L1302" s="181"/>
    </row>
    <row r="1303" spans="1:14">
      <c r="A1303" s="181"/>
      <c r="B1303" s="181"/>
      <c r="C1303" s="182"/>
      <c r="D1303" s="182"/>
      <c r="E1303" s="182"/>
      <c r="F1303" s="182"/>
      <c r="G1303" s="181"/>
      <c r="H1303" s="181"/>
      <c r="I1303" s="181"/>
      <c r="J1303" s="181"/>
      <c r="L1303" s="181"/>
    </row>
    <row r="1304" spans="1:14">
      <c r="A1304" s="181"/>
      <c r="B1304" s="181"/>
      <c r="C1304" s="182"/>
      <c r="D1304" s="182"/>
      <c r="E1304" s="182"/>
      <c r="F1304" s="182"/>
      <c r="G1304" s="181"/>
      <c r="H1304" s="181"/>
      <c r="I1304" s="181"/>
      <c r="J1304" s="181"/>
      <c r="L1304" s="181"/>
    </row>
    <row r="1305" spans="1:14">
      <c r="A1305" s="181"/>
      <c r="B1305" s="181"/>
      <c r="C1305" s="182"/>
      <c r="D1305" s="182"/>
      <c r="E1305" s="182"/>
      <c r="F1305" s="182"/>
      <c r="G1305" s="181"/>
      <c r="H1305" s="181"/>
      <c r="I1305" s="181"/>
      <c r="J1305" s="181"/>
      <c r="L1305" s="181"/>
    </row>
    <row r="1306" spans="1:14">
      <c r="A1306" s="181"/>
      <c r="B1306" s="181"/>
      <c r="C1306" s="182"/>
      <c r="D1306" s="182"/>
      <c r="E1306" s="182"/>
      <c r="F1306" s="182"/>
      <c r="G1306" s="181"/>
      <c r="H1306" s="181"/>
      <c r="I1306" s="181"/>
      <c r="J1306" s="181"/>
      <c r="L1306" s="181"/>
    </row>
    <row r="1307" spans="1:14">
      <c r="A1307" s="181"/>
      <c r="B1307" s="181"/>
      <c r="C1307" s="182"/>
      <c r="D1307" s="182"/>
      <c r="E1307" s="182"/>
      <c r="F1307" s="182"/>
      <c r="G1307" s="181"/>
      <c r="H1307" s="181"/>
      <c r="I1307" s="181"/>
      <c r="J1307" s="181"/>
      <c r="L1307" s="181"/>
    </row>
    <row r="1308" spans="1:14">
      <c r="A1308" s="181"/>
      <c r="B1308" s="181"/>
      <c r="C1308" s="182"/>
      <c r="D1308" s="182"/>
      <c r="E1308" s="182"/>
      <c r="F1308" s="182"/>
      <c r="G1308" s="181"/>
      <c r="H1308" s="181"/>
      <c r="I1308" s="181"/>
      <c r="J1308" s="181"/>
      <c r="L1308" s="181"/>
    </row>
    <row r="1309" spans="1:14">
      <c r="A1309" s="181"/>
      <c r="B1309" s="181"/>
      <c r="C1309" s="182"/>
      <c r="D1309" s="182"/>
      <c r="E1309" s="182"/>
      <c r="F1309" s="182"/>
      <c r="G1309" s="181"/>
      <c r="H1309" s="181"/>
      <c r="I1309" s="181"/>
      <c r="J1309" s="181"/>
      <c r="L1309" s="181"/>
    </row>
    <row r="1310" spans="1:14">
      <c r="A1310" s="181"/>
      <c r="B1310" s="181"/>
      <c r="C1310" s="182"/>
      <c r="D1310" s="182"/>
      <c r="E1310" s="182"/>
      <c r="F1310" s="182"/>
      <c r="G1310" s="181"/>
      <c r="H1310" s="181"/>
      <c r="I1310" s="181"/>
      <c r="J1310" s="181"/>
      <c r="L1310" s="181"/>
    </row>
    <row r="1311" spans="1:14">
      <c r="A1311" s="181"/>
      <c r="B1311" s="181"/>
      <c r="C1311" s="182"/>
      <c r="D1311" s="182"/>
      <c r="E1311" s="182"/>
      <c r="F1311" s="182"/>
      <c r="G1311" s="181"/>
      <c r="H1311" s="181"/>
      <c r="I1311" s="181"/>
      <c r="J1311" s="181"/>
      <c r="L1311" s="181"/>
    </row>
    <row r="1312" spans="1:14">
      <c r="A1312" s="181"/>
      <c r="B1312" s="181"/>
      <c r="C1312" s="182"/>
      <c r="D1312" s="182"/>
      <c r="E1312" s="182"/>
      <c r="F1312" s="182"/>
      <c r="G1312" s="181"/>
      <c r="H1312" s="181"/>
      <c r="I1312" s="181"/>
      <c r="J1312" s="181"/>
      <c r="L1312" s="181"/>
    </row>
    <row r="1313" spans="1:12">
      <c r="A1313" s="181"/>
      <c r="B1313" s="181"/>
      <c r="C1313" s="182"/>
      <c r="D1313" s="182"/>
      <c r="E1313" s="182"/>
      <c r="F1313" s="182"/>
      <c r="G1313" s="181"/>
      <c r="H1313" s="181"/>
      <c r="I1313" s="181"/>
      <c r="J1313" s="181"/>
      <c r="L1313" s="181"/>
    </row>
    <row r="1314" spans="1:12">
      <c r="A1314" s="181"/>
      <c r="B1314" s="181"/>
      <c r="C1314" s="182"/>
      <c r="D1314" s="182"/>
      <c r="E1314" s="182"/>
      <c r="F1314" s="182"/>
      <c r="G1314" s="181"/>
      <c r="H1314" s="181"/>
      <c r="I1314" s="181"/>
      <c r="J1314" s="181"/>
      <c r="L1314" s="181"/>
    </row>
    <row r="1315" spans="1:12">
      <c r="A1315" s="181"/>
      <c r="B1315" s="181"/>
      <c r="C1315" s="182"/>
      <c r="D1315" s="182"/>
      <c r="E1315" s="182"/>
      <c r="F1315" s="182"/>
      <c r="G1315" s="181"/>
      <c r="H1315" s="181"/>
      <c r="I1315" s="181"/>
      <c r="J1315" s="181"/>
      <c r="L1315" s="181"/>
    </row>
    <row r="1316" spans="1:12">
      <c r="A1316" s="181"/>
      <c r="B1316" s="181"/>
      <c r="C1316" s="182"/>
      <c r="D1316" s="182"/>
      <c r="E1316" s="182"/>
      <c r="F1316" s="182"/>
      <c r="G1316" s="181"/>
      <c r="H1316" s="181"/>
      <c r="I1316" s="181"/>
      <c r="J1316" s="181"/>
      <c r="L1316" s="181"/>
    </row>
    <row r="1317" spans="1:12">
      <c r="A1317" s="181"/>
      <c r="B1317" s="181"/>
      <c r="C1317" s="182"/>
      <c r="D1317" s="182"/>
      <c r="E1317" s="182"/>
      <c r="F1317" s="182"/>
      <c r="G1317" s="181"/>
      <c r="H1317" s="181"/>
      <c r="I1317" s="181"/>
      <c r="J1317" s="181"/>
      <c r="L1317" s="181"/>
    </row>
    <row r="1318" spans="1:12">
      <c r="A1318" s="181"/>
      <c r="B1318" s="181"/>
      <c r="C1318" s="182"/>
      <c r="D1318" s="182"/>
      <c r="E1318" s="182"/>
      <c r="F1318" s="182"/>
      <c r="G1318" s="181"/>
      <c r="H1318" s="181"/>
      <c r="I1318" s="181"/>
      <c r="J1318" s="181"/>
      <c r="L1318" s="181"/>
    </row>
    <row r="1319" spans="1:12">
      <c r="A1319" s="181"/>
      <c r="B1319" s="181"/>
      <c r="C1319" s="182"/>
      <c r="D1319" s="182"/>
      <c r="E1319" s="182"/>
      <c r="F1319" s="182"/>
      <c r="G1319" s="181"/>
      <c r="H1319" s="181"/>
      <c r="I1319" s="181"/>
      <c r="J1319" s="181"/>
      <c r="L1319" s="181"/>
    </row>
    <row r="1320" spans="1:12">
      <c r="A1320" s="181"/>
      <c r="B1320" s="181"/>
      <c r="C1320" s="182"/>
      <c r="D1320" s="182"/>
      <c r="E1320" s="182"/>
      <c r="F1320" s="182"/>
      <c r="G1320" s="181"/>
      <c r="H1320" s="181"/>
      <c r="I1320" s="181"/>
      <c r="J1320" s="181"/>
      <c r="L1320" s="181"/>
    </row>
    <row r="1321" spans="1:12">
      <c r="A1321" s="181"/>
      <c r="B1321" s="181"/>
      <c r="C1321" s="182"/>
      <c r="D1321" s="182"/>
      <c r="E1321" s="182"/>
      <c r="F1321" s="182"/>
      <c r="G1321" s="181"/>
      <c r="H1321" s="181"/>
      <c r="I1321" s="181"/>
      <c r="J1321" s="181"/>
      <c r="L1321" s="181"/>
    </row>
    <row r="1322" spans="1:12">
      <c r="A1322" s="181"/>
      <c r="B1322" s="181"/>
      <c r="C1322" s="182"/>
      <c r="D1322" s="182"/>
      <c r="E1322" s="182"/>
      <c r="F1322" s="182"/>
      <c r="G1322" s="181"/>
      <c r="H1322" s="181"/>
      <c r="I1322" s="181"/>
      <c r="J1322" s="181"/>
      <c r="L1322" s="181"/>
    </row>
    <row r="1323" spans="1:12">
      <c r="A1323" s="181"/>
      <c r="B1323" s="181"/>
      <c r="C1323" s="182"/>
      <c r="D1323" s="182"/>
      <c r="E1323" s="182"/>
      <c r="F1323" s="182"/>
      <c r="G1323" s="181"/>
      <c r="H1323" s="181"/>
      <c r="I1323" s="181"/>
      <c r="J1323" s="181"/>
      <c r="L1323" s="181"/>
    </row>
    <row r="1324" spans="1:12">
      <c r="A1324" s="181"/>
      <c r="B1324" s="181"/>
      <c r="C1324" s="182"/>
      <c r="D1324" s="182"/>
      <c r="E1324" s="182"/>
      <c r="F1324" s="182"/>
      <c r="G1324" s="181"/>
      <c r="H1324" s="181"/>
      <c r="I1324" s="181"/>
      <c r="J1324" s="181"/>
      <c r="L1324" s="181"/>
    </row>
    <row r="1325" spans="1:12">
      <c r="A1325" s="181"/>
      <c r="B1325" s="181"/>
      <c r="C1325" s="182"/>
      <c r="D1325" s="182"/>
      <c r="E1325" s="182"/>
      <c r="F1325" s="182"/>
      <c r="G1325" s="181"/>
      <c r="H1325" s="181"/>
      <c r="I1325" s="181"/>
      <c r="J1325" s="181"/>
      <c r="L1325" s="181"/>
    </row>
    <row r="1326" spans="1:12">
      <c r="A1326" s="181"/>
      <c r="B1326" s="181"/>
      <c r="C1326" s="182"/>
      <c r="D1326" s="182"/>
      <c r="E1326" s="182"/>
      <c r="F1326" s="182"/>
      <c r="G1326" s="181"/>
      <c r="H1326" s="181"/>
      <c r="I1326" s="181"/>
      <c r="J1326" s="181"/>
      <c r="L1326" s="181"/>
    </row>
    <row r="1327" spans="1:12">
      <c r="A1327" s="181"/>
      <c r="B1327" s="181"/>
      <c r="C1327" s="182"/>
      <c r="D1327" s="182"/>
      <c r="E1327" s="182"/>
      <c r="F1327" s="182"/>
      <c r="G1327" s="181"/>
      <c r="H1327" s="181"/>
      <c r="I1327" s="181"/>
      <c r="J1327" s="181"/>
      <c r="L1327" s="181"/>
    </row>
    <row r="1328" spans="1:12">
      <c r="A1328" s="181"/>
      <c r="B1328" s="181"/>
      <c r="C1328" s="182"/>
      <c r="D1328" s="182"/>
      <c r="E1328" s="182"/>
      <c r="F1328" s="182"/>
      <c r="G1328" s="181"/>
      <c r="H1328" s="181"/>
      <c r="I1328" s="181"/>
      <c r="J1328" s="181"/>
      <c r="L1328" s="181"/>
    </row>
    <row r="1329" spans="1:12">
      <c r="A1329" s="181"/>
      <c r="B1329" s="181"/>
      <c r="C1329" s="182"/>
      <c r="D1329" s="182"/>
      <c r="E1329" s="182"/>
      <c r="F1329" s="182"/>
      <c r="G1329" s="181"/>
      <c r="H1329" s="181"/>
      <c r="I1329" s="181"/>
      <c r="J1329" s="181"/>
      <c r="L1329" s="181"/>
    </row>
    <row r="1330" spans="1:12">
      <c r="A1330" s="181"/>
      <c r="B1330" s="181"/>
      <c r="C1330" s="182"/>
      <c r="D1330" s="182"/>
      <c r="E1330" s="182"/>
      <c r="F1330" s="182"/>
      <c r="G1330" s="181"/>
      <c r="H1330" s="181"/>
      <c r="I1330" s="181"/>
      <c r="J1330" s="181"/>
      <c r="L1330" s="181"/>
    </row>
    <row r="1331" spans="1:12">
      <c r="A1331" s="181"/>
      <c r="B1331" s="181"/>
      <c r="C1331" s="182"/>
      <c r="D1331" s="182"/>
      <c r="E1331" s="182"/>
      <c r="F1331" s="182"/>
      <c r="G1331" s="181"/>
      <c r="H1331" s="181"/>
      <c r="I1331" s="181"/>
      <c r="J1331" s="181"/>
      <c r="L1331" s="181"/>
    </row>
    <row r="1332" spans="1:12">
      <c r="A1332" s="181"/>
      <c r="B1332" s="181"/>
      <c r="C1332" s="182"/>
      <c r="D1332" s="182"/>
      <c r="E1332" s="182"/>
      <c r="F1332" s="182"/>
      <c r="G1332" s="181"/>
      <c r="H1332" s="181"/>
      <c r="I1332" s="181"/>
      <c r="J1332" s="181"/>
      <c r="L1332" s="181"/>
    </row>
    <row r="1333" spans="1:12">
      <c r="A1333" s="181"/>
      <c r="B1333" s="181"/>
      <c r="C1333" s="182"/>
      <c r="D1333" s="182"/>
      <c r="E1333" s="182"/>
      <c r="F1333" s="182"/>
      <c r="G1333" s="181"/>
      <c r="H1333" s="181"/>
      <c r="I1333" s="181"/>
      <c r="J1333" s="181"/>
      <c r="L1333" s="181"/>
    </row>
    <row r="1334" spans="1:12">
      <c r="A1334" s="181"/>
      <c r="B1334" s="181"/>
      <c r="C1334" s="182"/>
      <c r="D1334" s="182"/>
      <c r="E1334" s="182"/>
      <c r="F1334" s="182"/>
      <c r="G1334" s="181"/>
      <c r="H1334" s="181"/>
      <c r="I1334" s="181"/>
      <c r="J1334" s="181"/>
      <c r="L1334" s="181"/>
    </row>
    <row r="1335" spans="1:12">
      <c r="A1335" s="181"/>
      <c r="B1335" s="181"/>
      <c r="C1335" s="182"/>
      <c r="D1335" s="182"/>
      <c r="E1335" s="182"/>
      <c r="F1335" s="182"/>
      <c r="G1335" s="181"/>
      <c r="H1335" s="181"/>
      <c r="I1335" s="181"/>
      <c r="J1335" s="181"/>
      <c r="L1335" s="181"/>
    </row>
    <row r="1336" spans="1:12">
      <c r="A1336" s="181"/>
      <c r="B1336" s="181"/>
      <c r="C1336" s="182"/>
      <c r="D1336" s="182"/>
      <c r="E1336" s="182"/>
      <c r="F1336" s="182"/>
      <c r="G1336" s="181"/>
      <c r="H1336" s="181"/>
      <c r="I1336" s="181"/>
      <c r="J1336" s="181"/>
      <c r="L1336" s="181"/>
    </row>
    <row r="1337" spans="1:12">
      <c r="A1337" s="181"/>
      <c r="B1337" s="181"/>
      <c r="C1337" s="182"/>
      <c r="D1337" s="182"/>
      <c r="E1337" s="182"/>
      <c r="F1337" s="182"/>
      <c r="G1337" s="181"/>
      <c r="H1337" s="181"/>
      <c r="I1337" s="181"/>
      <c r="J1337" s="181"/>
      <c r="L1337" s="181"/>
    </row>
    <row r="1338" spans="1:12">
      <c r="A1338" s="181"/>
      <c r="B1338" s="181"/>
      <c r="C1338" s="182"/>
      <c r="D1338" s="182"/>
      <c r="E1338" s="182"/>
      <c r="F1338" s="182"/>
      <c r="G1338" s="181"/>
      <c r="H1338" s="181"/>
      <c r="I1338" s="181"/>
      <c r="J1338" s="181"/>
      <c r="L1338" s="181"/>
    </row>
    <row r="1339" spans="1:12">
      <c r="A1339" s="181"/>
      <c r="B1339" s="181"/>
      <c r="C1339" s="182"/>
      <c r="D1339" s="182"/>
      <c r="E1339" s="182"/>
      <c r="F1339" s="182"/>
      <c r="G1339" s="181"/>
      <c r="H1339" s="181"/>
      <c r="I1339" s="181"/>
      <c r="J1339" s="181"/>
      <c r="L1339" s="181"/>
    </row>
    <row r="1340" spans="1:12">
      <c r="A1340" s="181"/>
      <c r="B1340" s="181"/>
      <c r="C1340" s="182"/>
      <c r="D1340" s="182"/>
      <c r="E1340" s="182"/>
      <c r="F1340" s="182"/>
      <c r="G1340" s="181"/>
      <c r="H1340" s="181"/>
      <c r="I1340" s="181"/>
      <c r="J1340" s="181"/>
      <c r="L1340" s="181"/>
    </row>
    <row r="1341" spans="1:12">
      <c r="A1341" s="181"/>
      <c r="B1341" s="181"/>
      <c r="C1341" s="182"/>
      <c r="D1341" s="182"/>
      <c r="E1341" s="182"/>
      <c r="F1341" s="182"/>
      <c r="G1341" s="181"/>
      <c r="H1341" s="181"/>
      <c r="I1341" s="181"/>
      <c r="J1341" s="181"/>
      <c r="L1341" s="181"/>
    </row>
    <row r="1342" spans="1:12">
      <c r="A1342" s="181"/>
      <c r="B1342" s="181"/>
      <c r="C1342" s="182"/>
      <c r="D1342" s="182"/>
      <c r="E1342" s="182"/>
      <c r="F1342" s="182"/>
      <c r="G1342" s="181"/>
      <c r="H1342" s="181"/>
      <c r="I1342" s="181"/>
      <c r="J1342" s="181"/>
      <c r="L1342" s="181"/>
    </row>
    <row r="1343" spans="1:12">
      <c r="A1343" s="181"/>
      <c r="B1343" s="181"/>
      <c r="C1343" s="182"/>
      <c r="D1343" s="182"/>
      <c r="E1343" s="182"/>
      <c r="F1343" s="182"/>
      <c r="G1343" s="181"/>
      <c r="H1343" s="181"/>
      <c r="I1343" s="181"/>
      <c r="J1343" s="181"/>
      <c r="L1343" s="181"/>
    </row>
    <row r="1344" spans="1:12">
      <c r="A1344" s="181"/>
      <c r="B1344" s="181"/>
      <c r="C1344" s="182"/>
      <c r="D1344" s="182"/>
      <c r="E1344" s="182"/>
      <c r="F1344" s="182"/>
      <c r="G1344" s="181"/>
      <c r="H1344" s="181"/>
      <c r="I1344" s="181"/>
      <c r="J1344" s="181"/>
      <c r="L1344" s="181"/>
    </row>
    <row r="1345" spans="1:12">
      <c r="A1345" s="181"/>
      <c r="B1345" s="181"/>
      <c r="C1345" s="182"/>
      <c r="D1345" s="182"/>
      <c r="E1345" s="182"/>
      <c r="F1345" s="182"/>
      <c r="G1345" s="181"/>
      <c r="H1345" s="181"/>
      <c r="I1345" s="181"/>
      <c r="J1345" s="181"/>
      <c r="L1345" s="181"/>
    </row>
    <row r="1346" spans="1:12">
      <c r="A1346" s="181"/>
      <c r="B1346" s="181"/>
      <c r="C1346" s="182"/>
      <c r="D1346" s="182"/>
      <c r="E1346" s="182"/>
      <c r="F1346" s="182"/>
      <c r="G1346" s="181"/>
      <c r="H1346" s="181"/>
      <c r="I1346" s="181"/>
      <c r="J1346" s="181"/>
      <c r="L1346" s="181"/>
    </row>
    <row r="1347" spans="1:12">
      <c r="A1347" s="181"/>
      <c r="B1347" s="181"/>
      <c r="C1347" s="182"/>
      <c r="D1347" s="182"/>
      <c r="E1347" s="182"/>
      <c r="F1347" s="182"/>
      <c r="G1347" s="181"/>
      <c r="H1347" s="181"/>
      <c r="I1347" s="181"/>
      <c r="J1347" s="181"/>
      <c r="L1347" s="181"/>
    </row>
    <row r="1348" spans="1:12">
      <c r="A1348" s="181"/>
      <c r="B1348" s="181"/>
      <c r="C1348" s="182"/>
      <c r="D1348" s="182"/>
      <c r="E1348" s="182"/>
      <c r="F1348" s="182"/>
      <c r="G1348" s="181"/>
      <c r="H1348" s="181"/>
      <c r="I1348" s="181"/>
      <c r="J1348" s="181"/>
      <c r="L1348" s="181"/>
    </row>
    <row r="1349" spans="1:12">
      <c r="A1349" s="181"/>
      <c r="B1349" s="181"/>
      <c r="C1349" s="182"/>
      <c r="D1349" s="182"/>
      <c r="E1349" s="182"/>
      <c r="F1349" s="182"/>
      <c r="G1349" s="181"/>
      <c r="H1349" s="181"/>
      <c r="I1349" s="181"/>
      <c r="J1349" s="181"/>
      <c r="L1349" s="181"/>
    </row>
    <row r="1350" spans="1:12">
      <c r="A1350" s="181"/>
      <c r="B1350" s="181"/>
      <c r="C1350" s="182"/>
      <c r="D1350" s="182"/>
      <c r="E1350" s="182"/>
      <c r="F1350" s="182"/>
      <c r="G1350" s="181"/>
      <c r="H1350" s="181"/>
      <c r="I1350" s="181"/>
      <c r="J1350" s="181"/>
      <c r="L1350" s="181"/>
    </row>
    <row r="1351" spans="1:12">
      <c r="A1351" s="181"/>
      <c r="B1351" s="181"/>
      <c r="C1351" s="182"/>
      <c r="D1351" s="182"/>
      <c r="E1351" s="182"/>
      <c r="F1351" s="182"/>
      <c r="G1351" s="181"/>
      <c r="H1351" s="181"/>
      <c r="I1351" s="181"/>
      <c r="J1351" s="181"/>
      <c r="L1351" s="181"/>
    </row>
    <row r="1352" spans="1:12">
      <c r="A1352" s="181"/>
      <c r="B1352" s="181"/>
      <c r="C1352" s="182"/>
      <c r="D1352" s="182"/>
      <c r="E1352" s="182"/>
      <c r="F1352" s="182"/>
      <c r="G1352" s="181"/>
      <c r="H1352" s="181"/>
      <c r="I1352" s="181"/>
      <c r="J1352" s="181"/>
      <c r="L1352" s="181"/>
    </row>
    <row r="1353" spans="1:12">
      <c r="A1353" s="181"/>
      <c r="B1353" s="181"/>
      <c r="C1353" s="182"/>
      <c r="D1353" s="182"/>
      <c r="E1353" s="182"/>
      <c r="F1353" s="182"/>
      <c r="G1353" s="181"/>
      <c r="H1353" s="181"/>
      <c r="I1353" s="181"/>
      <c r="J1353" s="181"/>
      <c r="L1353" s="181"/>
    </row>
    <row r="1354" spans="1:12">
      <c r="A1354" s="181"/>
      <c r="B1354" s="181"/>
      <c r="C1354" s="182"/>
      <c r="D1354" s="182"/>
      <c r="E1354" s="182"/>
      <c r="F1354" s="182"/>
      <c r="G1354" s="181"/>
      <c r="H1354" s="181"/>
      <c r="I1354" s="181"/>
      <c r="J1354" s="181"/>
      <c r="L1354" s="181"/>
    </row>
    <row r="1355" spans="1:12">
      <c r="A1355" s="181"/>
      <c r="B1355" s="181"/>
      <c r="C1355" s="182"/>
      <c r="D1355" s="182"/>
      <c r="E1355" s="182"/>
      <c r="F1355" s="182"/>
      <c r="G1355" s="181"/>
      <c r="H1355" s="181"/>
      <c r="I1355" s="181"/>
      <c r="J1355" s="181"/>
      <c r="L1355" s="181"/>
    </row>
    <row r="1356" spans="1:12">
      <c r="A1356" s="181"/>
      <c r="B1356" s="181"/>
      <c r="C1356" s="182"/>
      <c r="D1356" s="182"/>
      <c r="E1356" s="182"/>
      <c r="F1356" s="182"/>
      <c r="G1356" s="181"/>
      <c r="H1356" s="181"/>
      <c r="I1356" s="181"/>
      <c r="J1356" s="181"/>
      <c r="L1356" s="181"/>
    </row>
    <row r="1357" spans="1:12">
      <c r="A1357" s="181"/>
      <c r="B1357" s="181"/>
      <c r="C1357" s="182"/>
      <c r="D1357" s="182"/>
      <c r="E1357" s="182"/>
      <c r="F1357" s="182"/>
      <c r="G1357" s="181"/>
      <c r="H1357" s="181"/>
      <c r="I1357" s="181"/>
      <c r="J1357" s="181"/>
      <c r="L1357" s="181"/>
    </row>
    <row r="1358" spans="1:12">
      <c r="A1358" s="181"/>
      <c r="B1358" s="181"/>
      <c r="C1358" s="182"/>
      <c r="D1358" s="182"/>
      <c r="E1358" s="182"/>
      <c r="F1358" s="182"/>
      <c r="G1358" s="181"/>
      <c r="H1358" s="181"/>
      <c r="I1358" s="181"/>
      <c r="J1358" s="181"/>
      <c r="L1358" s="181"/>
    </row>
    <row r="1359" spans="1:12">
      <c r="A1359" s="181"/>
      <c r="B1359" s="181"/>
      <c r="C1359" s="182"/>
      <c r="D1359" s="182"/>
      <c r="E1359" s="182"/>
      <c r="F1359" s="182"/>
      <c r="G1359" s="181"/>
      <c r="H1359" s="181"/>
      <c r="I1359" s="181"/>
      <c r="J1359" s="181"/>
      <c r="L1359" s="181"/>
    </row>
    <row r="1360" spans="1:12">
      <c r="A1360" s="181"/>
      <c r="B1360" s="181"/>
      <c r="C1360" s="182"/>
      <c r="D1360" s="182"/>
      <c r="E1360" s="182"/>
      <c r="F1360" s="182"/>
      <c r="G1360" s="181"/>
      <c r="H1360" s="181"/>
      <c r="I1360" s="181"/>
      <c r="J1360" s="181"/>
      <c r="L1360" s="181"/>
    </row>
    <row r="1361" spans="1:12">
      <c r="A1361" s="181"/>
      <c r="B1361" s="181"/>
      <c r="C1361" s="182"/>
      <c r="D1361" s="182"/>
      <c r="E1361" s="182"/>
      <c r="F1361" s="182"/>
      <c r="G1361" s="181"/>
      <c r="H1361" s="181"/>
      <c r="I1361" s="181"/>
      <c r="J1361" s="181"/>
      <c r="L1361" s="181"/>
    </row>
    <row r="1362" spans="1:12">
      <c r="A1362" s="181"/>
      <c r="B1362" s="181"/>
      <c r="C1362" s="182"/>
      <c r="D1362" s="182"/>
      <c r="E1362" s="182"/>
      <c r="F1362" s="182"/>
      <c r="G1362" s="181"/>
      <c r="H1362" s="181"/>
      <c r="I1362" s="181"/>
      <c r="J1362" s="181"/>
      <c r="L1362" s="181"/>
    </row>
    <row r="1363" spans="1:12">
      <c r="A1363" s="181"/>
      <c r="B1363" s="181"/>
      <c r="C1363" s="182"/>
      <c r="D1363" s="182"/>
      <c r="E1363" s="182"/>
      <c r="F1363" s="182"/>
      <c r="G1363" s="181"/>
      <c r="H1363" s="181"/>
      <c r="I1363" s="181"/>
      <c r="J1363" s="181"/>
      <c r="L1363" s="181"/>
    </row>
    <row r="1364" spans="1:12">
      <c r="A1364" s="181"/>
      <c r="B1364" s="181"/>
      <c r="C1364" s="182"/>
      <c r="D1364" s="182"/>
      <c r="E1364" s="182"/>
      <c r="F1364" s="182"/>
      <c r="G1364" s="181"/>
      <c r="H1364" s="181"/>
      <c r="I1364" s="181"/>
      <c r="J1364" s="181"/>
      <c r="L1364" s="181"/>
    </row>
    <row r="1365" spans="1:12">
      <c r="A1365" s="181"/>
      <c r="B1365" s="181"/>
      <c r="C1365" s="182"/>
      <c r="D1365" s="182"/>
      <c r="E1365" s="182"/>
      <c r="F1365" s="182"/>
      <c r="G1365" s="181"/>
      <c r="H1365" s="181"/>
      <c r="I1365" s="181"/>
      <c r="J1365" s="181"/>
      <c r="L1365" s="181"/>
    </row>
    <row r="1366" spans="1:12">
      <c r="A1366" s="181"/>
      <c r="B1366" s="181"/>
      <c r="C1366" s="182"/>
      <c r="D1366" s="182"/>
      <c r="E1366" s="182"/>
      <c r="F1366" s="182"/>
      <c r="G1366" s="181"/>
      <c r="H1366" s="181"/>
      <c r="I1366" s="181"/>
      <c r="J1366" s="181"/>
      <c r="L1366" s="181"/>
    </row>
    <row r="1367" spans="1:12">
      <c r="A1367" s="181"/>
      <c r="B1367" s="181"/>
      <c r="C1367" s="182"/>
      <c r="D1367" s="182"/>
      <c r="E1367" s="182"/>
      <c r="F1367" s="182"/>
      <c r="G1367" s="181"/>
      <c r="H1367" s="181"/>
      <c r="I1367" s="181"/>
      <c r="J1367" s="181"/>
      <c r="L1367" s="181"/>
    </row>
    <row r="1368" spans="1:12">
      <c r="A1368" s="181"/>
      <c r="B1368" s="181"/>
      <c r="C1368" s="182"/>
      <c r="D1368" s="182"/>
      <c r="E1368" s="182"/>
      <c r="F1368" s="182"/>
      <c r="G1368" s="181"/>
      <c r="H1368" s="181"/>
      <c r="I1368" s="181"/>
      <c r="J1368" s="181"/>
      <c r="L1368" s="181"/>
    </row>
    <row r="1369" spans="1:12">
      <c r="A1369" s="181"/>
      <c r="B1369" s="181"/>
      <c r="C1369" s="182"/>
      <c r="D1369" s="182"/>
      <c r="E1369" s="182"/>
      <c r="F1369" s="182"/>
      <c r="G1369" s="181"/>
      <c r="H1369" s="181"/>
      <c r="I1369" s="181"/>
      <c r="J1369" s="181"/>
      <c r="L1369" s="181"/>
    </row>
    <row r="1370" spans="1:12">
      <c r="A1370" s="181"/>
      <c r="B1370" s="181"/>
      <c r="C1370" s="182"/>
      <c r="D1370" s="182"/>
      <c r="E1370" s="182"/>
      <c r="F1370" s="182"/>
      <c r="G1370" s="181"/>
      <c r="H1370" s="181"/>
      <c r="I1370" s="181"/>
      <c r="J1370" s="181"/>
      <c r="L1370" s="181"/>
    </row>
    <row r="1371" spans="1:12">
      <c r="A1371" s="181"/>
      <c r="B1371" s="181"/>
      <c r="C1371" s="182"/>
      <c r="D1371" s="182"/>
      <c r="E1371" s="182"/>
      <c r="F1371" s="182"/>
      <c r="G1371" s="181"/>
      <c r="H1371" s="181"/>
      <c r="I1371" s="181"/>
      <c r="J1371" s="181"/>
      <c r="L1371" s="181"/>
    </row>
    <row r="1372" spans="1:12">
      <c r="A1372" s="181"/>
      <c r="B1372" s="181"/>
      <c r="C1372" s="182"/>
      <c r="D1372" s="182"/>
      <c r="E1372" s="182"/>
      <c r="F1372" s="182"/>
      <c r="G1372" s="181"/>
      <c r="H1372" s="181"/>
      <c r="I1372" s="181"/>
      <c r="J1372" s="181"/>
      <c r="L1372" s="181"/>
    </row>
    <row r="1373" spans="1:12">
      <c r="A1373" s="181"/>
      <c r="B1373" s="181"/>
      <c r="C1373" s="182"/>
      <c r="D1373" s="182"/>
      <c r="E1373" s="182"/>
      <c r="F1373" s="182"/>
      <c r="G1373" s="181"/>
      <c r="H1373" s="181"/>
      <c r="I1373" s="181"/>
      <c r="J1373" s="181"/>
      <c r="L1373" s="181"/>
    </row>
    <row r="1374" spans="1:12">
      <c r="A1374" s="181"/>
      <c r="B1374" s="181"/>
      <c r="C1374" s="182"/>
      <c r="D1374" s="182"/>
      <c r="E1374" s="182"/>
      <c r="F1374" s="182"/>
      <c r="G1374" s="181"/>
      <c r="H1374" s="181"/>
      <c r="I1374" s="181"/>
      <c r="J1374" s="181"/>
      <c r="L1374" s="181"/>
    </row>
    <row r="1375" spans="1:12">
      <c r="A1375" s="181"/>
      <c r="B1375" s="181"/>
      <c r="C1375" s="182"/>
      <c r="D1375" s="182"/>
      <c r="E1375" s="182"/>
      <c r="F1375" s="182"/>
      <c r="G1375" s="181"/>
      <c r="H1375" s="181"/>
      <c r="I1375" s="181"/>
      <c r="J1375" s="181"/>
      <c r="L1375" s="181"/>
    </row>
    <row r="1376" spans="1:12">
      <c r="A1376" s="181"/>
      <c r="B1376" s="181"/>
      <c r="C1376" s="182"/>
      <c r="D1376" s="182"/>
      <c r="E1376" s="182"/>
      <c r="F1376" s="182"/>
      <c r="G1376" s="181"/>
      <c r="H1376" s="181"/>
      <c r="I1376" s="181"/>
      <c r="J1376" s="181"/>
      <c r="L1376" s="181"/>
    </row>
    <row r="1377" spans="1:12">
      <c r="A1377" s="181"/>
      <c r="B1377" s="181"/>
      <c r="C1377" s="182"/>
      <c r="D1377" s="182"/>
      <c r="E1377" s="182"/>
      <c r="F1377" s="182"/>
      <c r="G1377" s="181"/>
      <c r="H1377" s="181"/>
      <c r="I1377" s="181"/>
      <c r="J1377" s="181"/>
      <c r="L1377" s="181"/>
    </row>
    <row r="1378" spans="1:12">
      <c r="A1378" s="181"/>
      <c r="B1378" s="181"/>
      <c r="C1378" s="182"/>
      <c r="D1378" s="182"/>
      <c r="E1378" s="182"/>
      <c r="F1378" s="182"/>
      <c r="G1378" s="181"/>
      <c r="H1378" s="181"/>
      <c r="I1378" s="181"/>
      <c r="J1378" s="181"/>
      <c r="L1378" s="181"/>
    </row>
    <row r="1379" spans="1:12">
      <c r="A1379" s="181"/>
      <c r="B1379" s="181"/>
      <c r="C1379" s="182"/>
      <c r="D1379" s="182"/>
      <c r="E1379" s="182"/>
      <c r="F1379" s="182"/>
      <c r="G1379" s="181"/>
      <c r="H1379" s="181"/>
      <c r="I1379" s="181"/>
      <c r="J1379" s="181"/>
      <c r="L1379" s="181"/>
    </row>
    <row r="1380" spans="1:12">
      <c r="A1380" s="181"/>
      <c r="B1380" s="181"/>
      <c r="C1380" s="182"/>
      <c r="D1380" s="182"/>
      <c r="E1380" s="182"/>
      <c r="F1380" s="182"/>
      <c r="G1380" s="181"/>
      <c r="H1380" s="181"/>
      <c r="I1380" s="181"/>
      <c r="J1380" s="181"/>
      <c r="L1380" s="181"/>
    </row>
    <row r="1381" spans="1:12">
      <c r="A1381" s="181"/>
      <c r="B1381" s="181"/>
      <c r="C1381" s="182"/>
      <c r="D1381" s="182"/>
      <c r="E1381" s="182"/>
      <c r="F1381" s="182"/>
      <c r="G1381" s="181"/>
      <c r="H1381" s="181"/>
      <c r="I1381" s="181"/>
      <c r="J1381" s="181"/>
      <c r="L1381" s="181"/>
    </row>
    <row r="1382" spans="1:12">
      <c r="A1382" s="181"/>
      <c r="B1382" s="181"/>
      <c r="C1382" s="182"/>
      <c r="D1382" s="182"/>
      <c r="E1382" s="182"/>
      <c r="F1382" s="182"/>
      <c r="G1382" s="181"/>
      <c r="H1382" s="181"/>
      <c r="I1382" s="181"/>
      <c r="J1382" s="181"/>
      <c r="L1382" s="181"/>
    </row>
    <row r="1383" spans="1:12">
      <c r="A1383" s="181"/>
      <c r="B1383" s="181"/>
      <c r="C1383" s="182"/>
      <c r="D1383" s="182"/>
      <c r="E1383" s="182"/>
      <c r="F1383" s="182"/>
      <c r="G1383" s="181"/>
      <c r="H1383" s="181"/>
      <c r="I1383" s="181"/>
      <c r="J1383" s="181"/>
      <c r="L1383" s="181"/>
    </row>
    <row r="1384" spans="1:12">
      <c r="A1384" s="181"/>
      <c r="B1384" s="181"/>
      <c r="C1384" s="182"/>
      <c r="D1384" s="182"/>
      <c r="E1384" s="182"/>
      <c r="F1384" s="182"/>
      <c r="G1384" s="181"/>
      <c r="H1384" s="181"/>
      <c r="I1384" s="181"/>
      <c r="J1384" s="181"/>
      <c r="L1384" s="181"/>
    </row>
    <row r="1385" spans="1:12">
      <c r="A1385" s="181"/>
      <c r="B1385" s="181"/>
      <c r="C1385" s="182"/>
      <c r="D1385" s="182"/>
      <c r="E1385" s="182"/>
      <c r="F1385" s="182"/>
      <c r="G1385" s="181"/>
      <c r="H1385" s="181"/>
      <c r="I1385" s="181"/>
      <c r="J1385" s="181"/>
      <c r="L1385" s="181"/>
    </row>
    <row r="1386" spans="1:12">
      <c r="A1386" s="181"/>
      <c r="B1386" s="181"/>
      <c r="C1386" s="182"/>
      <c r="D1386" s="182"/>
      <c r="E1386" s="182"/>
      <c r="F1386" s="182"/>
      <c r="G1386" s="181"/>
      <c r="H1386" s="181"/>
      <c r="I1386" s="181"/>
      <c r="J1386" s="181"/>
      <c r="L1386" s="181"/>
    </row>
    <row r="1387" spans="1:12">
      <c r="A1387" s="181"/>
      <c r="B1387" s="181"/>
      <c r="C1387" s="182"/>
      <c r="D1387" s="182"/>
      <c r="E1387" s="182"/>
      <c r="F1387" s="182"/>
      <c r="G1387" s="181"/>
      <c r="H1387" s="181"/>
      <c r="I1387" s="181"/>
      <c r="J1387" s="181"/>
      <c r="L1387" s="181"/>
    </row>
    <row r="1388" spans="1:12">
      <c r="A1388" s="181"/>
      <c r="B1388" s="181"/>
      <c r="C1388" s="182"/>
      <c r="D1388" s="182"/>
      <c r="E1388" s="182"/>
      <c r="F1388" s="182"/>
      <c r="G1388" s="181"/>
      <c r="H1388" s="181"/>
      <c r="I1388" s="181"/>
      <c r="J1388" s="181"/>
      <c r="L1388" s="181"/>
    </row>
    <row r="1389" spans="1:12">
      <c r="A1389" s="181"/>
      <c r="B1389" s="181"/>
      <c r="C1389" s="182"/>
      <c r="D1389" s="182"/>
      <c r="E1389" s="182"/>
      <c r="F1389" s="182"/>
      <c r="G1389" s="181"/>
      <c r="H1389" s="181"/>
      <c r="I1389" s="181"/>
      <c r="J1389" s="181"/>
      <c r="L1389" s="181"/>
    </row>
    <row r="1390" spans="1:12">
      <c r="A1390" s="181"/>
      <c r="B1390" s="181"/>
      <c r="C1390" s="182"/>
      <c r="D1390" s="182"/>
      <c r="E1390" s="182"/>
      <c r="F1390" s="182"/>
      <c r="G1390" s="181"/>
      <c r="H1390" s="181"/>
      <c r="I1390" s="181"/>
      <c r="J1390" s="181"/>
      <c r="L1390" s="181"/>
    </row>
    <row r="1391" spans="1:12">
      <c r="A1391" s="181"/>
      <c r="B1391" s="181"/>
      <c r="C1391" s="182"/>
      <c r="D1391" s="182"/>
      <c r="E1391" s="182"/>
      <c r="F1391" s="182"/>
      <c r="G1391" s="181"/>
      <c r="H1391" s="181"/>
      <c r="I1391" s="181"/>
      <c r="J1391" s="181"/>
      <c r="L1391" s="181"/>
    </row>
    <row r="1392" spans="1:12">
      <c r="A1392" s="181"/>
      <c r="B1392" s="181"/>
      <c r="C1392" s="182"/>
      <c r="D1392" s="182"/>
      <c r="E1392" s="182"/>
      <c r="F1392" s="182"/>
      <c r="G1392" s="181"/>
      <c r="H1392" s="181"/>
      <c r="I1392" s="181"/>
      <c r="J1392" s="181"/>
      <c r="L1392" s="181"/>
    </row>
    <row r="1393" spans="1:12">
      <c r="A1393" s="181"/>
      <c r="B1393" s="181"/>
      <c r="C1393" s="182"/>
      <c r="D1393" s="182"/>
      <c r="E1393" s="182"/>
      <c r="F1393" s="182"/>
      <c r="G1393" s="181"/>
      <c r="H1393" s="181"/>
      <c r="I1393" s="181"/>
      <c r="J1393" s="181"/>
      <c r="L1393" s="181"/>
    </row>
    <row r="1394" spans="1:12">
      <c r="A1394" s="181"/>
      <c r="B1394" s="181"/>
      <c r="C1394" s="182"/>
      <c r="D1394" s="182"/>
      <c r="E1394" s="182"/>
      <c r="F1394" s="182"/>
      <c r="G1394" s="181"/>
      <c r="H1394" s="181"/>
      <c r="I1394" s="181"/>
      <c r="J1394" s="181"/>
      <c r="L1394" s="181"/>
    </row>
    <row r="1395" spans="1:12">
      <c r="A1395" s="181"/>
      <c r="B1395" s="181"/>
      <c r="C1395" s="182"/>
      <c r="D1395" s="182"/>
      <c r="E1395" s="182"/>
      <c r="F1395" s="182"/>
      <c r="G1395" s="181"/>
      <c r="H1395" s="181"/>
      <c r="I1395" s="181"/>
      <c r="J1395" s="181"/>
      <c r="L1395" s="181"/>
    </row>
    <row r="1396" spans="1:12">
      <c r="A1396" s="181"/>
      <c r="B1396" s="181"/>
      <c r="C1396" s="182"/>
      <c r="D1396" s="182"/>
      <c r="E1396" s="182"/>
      <c r="F1396" s="182"/>
      <c r="G1396" s="181"/>
      <c r="H1396" s="181"/>
      <c r="I1396" s="181"/>
      <c r="J1396" s="181"/>
      <c r="L1396" s="181"/>
    </row>
    <row r="1397" spans="1:12">
      <c r="A1397" s="181"/>
      <c r="B1397" s="181"/>
      <c r="C1397" s="182"/>
      <c r="D1397" s="182"/>
      <c r="E1397" s="182"/>
      <c r="F1397" s="182"/>
      <c r="G1397" s="181"/>
      <c r="H1397" s="181"/>
      <c r="I1397" s="181"/>
      <c r="J1397" s="181"/>
      <c r="L1397" s="181"/>
    </row>
    <row r="1398" spans="1:12">
      <c r="A1398" s="181"/>
      <c r="B1398" s="181"/>
      <c r="C1398" s="182"/>
      <c r="D1398" s="182"/>
      <c r="E1398" s="182"/>
      <c r="F1398" s="182"/>
      <c r="G1398" s="181"/>
      <c r="H1398" s="181"/>
      <c r="I1398" s="181"/>
      <c r="J1398" s="181"/>
      <c r="L1398" s="181"/>
    </row>
    <row r="1399" spans="1:12">
      <c r="A1399" s="181"/>
      <c r="B1399" s="181"/>
      <c r="C1399" s="182"/>
      <c r="D1399" s="182"/>
      <c r="E1399" s="182"/>
      <c r="F1399" s="182"/>
      <c r="G1399" s="181"/>
      <c r="H1399" s="181"/>
      <c r="I1399" s="181"/>
      <c r="J1399" s="181"/>
      <c r="L1399" s="181"/>
    </row>
    <row r="1400" spans="1:12">
      <c r="A1400" s="181"/>
      <c r="B1400" s="181"/>
      <c r="C1400" s="182"/>
      <c r="D1400" s="182"/>
      <c r="E1400" s="182"/>
      <c r="F1400" s="182"/>
      <c r="G1400" s="181"/>
      <c r="H1400" s="181"/>
      <c r="I1400" s="181"/>
      <c r="J1400" s="181"/>
      <c r="L1400" s="181"/>
    </row>
    <row r="1401" spans="1:12">
      <c r="A1401" s="181"/>
      <c r="B1401" s="181"/>
      <c r="C1401" s="182"/>
      <c r="D1401" s="182"/>
      <c r="E1401" s="182"/>
      <c r="F1401" s="182"/>
      <c r="G1401" s="181"/>
      <c r="H1401" s="181"/>
      <c r="I1401" s="181"/>
      <c r="J1401" s="181"/>
      <c r="L1401" s="181"/>
    </row>
    <row r="1402" spans="1:12">
      <c r="A1402" s="181"/>
      <c r="B1402" s="181"/>
      <c r="C1402" s="182"/>
      <c r="D1402" s="182"/>
      <c r="E1402" s="182"/>
      <c r="F1402" s="182"/>
      <c r="G1402" s="181"/>
      <c r="H1402" s="181"/>
      <c r="I1402" s="181"/>
      <c r="J1402" s="181"/>
      <c r="L1402" s="181"/>
    </row>
    <row r="1403" spans="1:12">
      <c r="A1403" s="181"/>
      <c r="B1403" s="181"/>
      <c r="C1403" s="182"/>
      <c r="D1403" s="182"/>
      <c r="E1403" s="182"/>
      <c r="F1403" s="182"/>
      <c r="G1403" s="181"/>
      <c r="H1403" s="181"/>
      <c r="I1403" s="181"/>
      <c r="J1403" s="181"/>
      <c r="L1403" s="181"/>
    </row>
    <row r="1404" spans="1:12">
      <c r="A1404" s="181"/>
      <c r="B1404" s="181"/>
      <c r="C1404" s="182"/>
      <c r="D1404" s="182"/>
      <c r="E1404" s="182"/>
      <c r="F1404" s="182"/>
      <c r="G1404" s="181"/>
      <c r="H1404" s="181"/>
      <c r="I1404" s="181"/>
      <c r="J1404" s="181"/>
      <c r="L1404" s="181"/>
    </row>
    <row r="1405" spans="1:12">
      <c r="A1405" s="181"/>
      <c r="B1405" s="181"/>
      <c r="C1405" s="182"/>
      <c r="D1405" s="182"/>
      <c r="E1405" s="182"/>
      <c r="F1405" s="182"/>
      <c r="G1405" s="181"/>
      <c r="H1405" s="181"/>
      <c r="I1405" s="181"/>
      <c r="J1405" s="181"/>
      <c r="L1405" s="181"/>
    </row>
    <row r="1406" spans="1:12">
      <c r="A1406" s="181"/>
      <c r="B1406" s="181"/>
      <c r="C1406" s="182"/>
      <c r="D1406" s="182"/>
      <c r="E1406" s="182"/>
      <c r="F1406" s="182"/>
      <c r="G1406" s="181"/>
      <c r="H1406" s="181"/>
      <c r="I1406" s="181"/>
      <c r="J1406" s="181"/>
      <c r="L1406" s="181"/>
    </row>
    <row r="1407" spans="1:12">
      <c r="A1407" s="181"/>
      <c r="B1407" s="181"/>
      <c r="C1407" s="182"/>
      <c r="D1407" s="182"/>
      <c r="E1407" s="182"/>
      <c r="F1407" s="182"/>
      <c r="G1407" s="181"/>
      <c r="H1407" s="181"/>
      <c r="I1407" s="181"/>
      <c r="J1407" s="181"/>
      <c r="L1407" s="181"/>
    </row>
    <row r="1408" spans="1:12">
      <c r="A1408" s="181"/>
      <c r="B1408" s="181"/>
      <c r="C1408" s="182"/>
      <c r="D1408" s="182"/>
      <c r="E1408" s="182"/>
      <c r="F1408" s="182"/>
      <c r="G1408" s="181"/>
      <c r="H1408" s="181"/>
      <c r="I1408" s="181"/>
      <c r="J1408" s="181"/>
      <c r="L1408" s="181"/>
    </row>
    <row r="1409" spans="1:12">
      <c r="A1409" s="181"/>
      <c r="B1409" s="181"/>
      <c r="C1409" s="182"/>
      <c r="D1409" s="182"/>
      <c r="E1409" s="182"/>
      <c r="F1409" s="182"/>
      <c r="G1409" s="181"/>
      <c r="H1409" s="181"/>
      <c r="I1409" s="181"/>
      <c r="J1409" s="181"/>
      <c r="L1409" s="181"/>
    </row>
    <row r="1410" spans="1:12">
      <c r="A1410" s="181"/>
      <c r="B1410" s="181"/>
      <c r="C1410" s="182"/>
      <c r="D1410" s="182"/>
      <c r="E1410" s="182"/>
      <c r="F1410" s="182"/>
      <c r="G1410" s="181"/>
      <c r="H1410" s="181"/>
      <c r="I1410" s="181"/>
      <c r="J1410" s="181"/>
      <c r="L1410" s="181"/>
    </row>
    <row r="1411" spans="1:12">
      <c r="A1411" s="181"/>
      <c r="B1411" s="181"/>
      <c r="C1411" s="182"/>
      <c r="D1411" s="182"/>
      <c r="E1411" s="182"/>
      <c r="F1411" s="182"/>
      <c r="G1411" s="181"/>
      <c r="H1411" s="181"/>
      <c r="I1411" s="181"/>
      <c r="J1411" s="181"/>
      <c r="L1411" s="181"/>
    </row>
    <row r="1412" spans="1:12">
      <c r="A1412" s="181"/>
      <c r="B1412" s="181"/>
      <c r="C1412" s="182"/>
      <c r="D1412" s="182"/>
      <c r="E1412" s="182"/>
      <c r="F1412" s="182"/>
      <c r="G1412" s="181"/>
      <c r="H1412" s="181"/>
      <c r="I1412" s="181"/>
      <c r="J1412" s="181"/>
      <c r="L1412" s="181"/>
    </row>
    <row r="1413" spans="1:12">
      <c r="A1413" s="181"/>
      <c r="B1413" s="181"/>
      <c r="C1413" s="182"/>
      <c r="D1413" s="182"/>
      <c r="E1413" s="182"/>
      <c r="F1413" s="182"/>
      <c r="G1413" s="181"/>
      <c r="H1413" s="181"/>
      <c r="I1413" s="181"/>
      <c r="J1413" s="181"/>
      <c r="L1413" s="181"/>
    </row>
    <row r="1414" spans="1:12">
      <c r="A1414" s="181"/>
      <c r="B1414" s="181"/>
      <c r="C1414" s="182"/>
      <c r="D1414" s="182"/>
      <c r="E1414" s="182"/>
      <c r="F1414" s="182"/>
      <c r="G1414" s="181"/>
      <c r="H1414" s="181"/>
      <c r="I1414" s="181"/>
      <c r="J1414" s="181"/>
      <c r="L1414" s="181"/>
    </row>
    <row r="1415" spans="1:12">
      <c r="A1415" s="181"/>
      <c r="B1415" s="181"/>
      <c r="C1415" s="182"/>
      <c r="D1415" s="182"/>
      <c r="E1415" s="182"/>
      <c r="F1415" s="182"/>
      <c r="G1415" s="181"/>
      <c r="H1415" s="181"/>
      <c r="I1415" s="181"/>
      <c r="J1415" s="181"/>
      <c r="L1415" s="181"/>
    </row>
    <row r="1416" spans="1:12">
      <c r="A1416" s="181"/>
      <c r="B1416" s="181"/>
      <c r="C1416" s="182"/>
      <c r="D1416" s="182"/>
      <c r="E1416" s="182"/>
      <c r="F1416" s="182"/>
      <c r="G1416" s="181"/>
      <c r="H1416" s="181"/>
      <c r="I1416" s="181"/>
      <c r="J1416" s="181"/>
      <c r="L1416" s="181"/>
    </row>
    <row r="1417" spans="1:12">
      <c r="A1417" s="181"/>
      <c r="B1417" s="181"/>
      <c r="C1417" s="182"/>
      <c r="D1417" s="182"/>
      <c r="E1417" s="182"/>
      <c r="F1417" s="182"/>
      <c r="G1417" s="181"/>
      <c r="H1417" s="181"/>
      <c r="I1417" s="181"/>
      <c r="J1417" s="181"/>
      <c r="L1417" s="181"/>
    </row>
    <row r="1418" spans="1:12">
      <c r="A1418" s="181"/>
      <c r="B1418" s="181"/>
      <c r="C1418" s="182"/>
      <c r="D1418" s="182"/>
      <c r="E1418" s="182"/>
      <c r="F1418" s="182"/>
      <c r="G1418" s="181"/>
      <c r="H1418" s="181"/>
      <c r="I1418" s="181"/>
      <c r="J1418" s="181"/>
      <c r="L1418" s="181"/>
    </row>
    <row r="1419" spans="1:12">
      <c r="A1419" s="181"/>
      <c r="B1419" s="181"/>
      <c r="C1419" s="182"/>
      <c r="D1419" s="182"/>
      <c r="E1419" s="182"/>
      <c r="F1419" s="182"/>
      <c r="G1419" s="181"/>
      <c r="H1419" s="181"/>
      <c r="I1419" s="181"/>
      <c r="J1419" s="181"/>
      <c r="L1419" s="181"/>
    </row>
    <row r="1420" spans="1:12">
      <c r="A1420" s="181"/>
      <c r="B1420" s="181"/>
      <c r="C1420" s="182"/>
      <c r="D1420" s="182"/>
      <c r="E1420" s="182"/>
      <c r="F1420" s="182"/>
      <c r="G1420" s="181"/>
      <c r="H1420" s="181"/>
      <c r="I1420" s="181"/>
      <c r="J1420" s="181"/>
      <c r="L1420" s="181"/>
    </row>
    <row r="1421" spans="1:12">
      <c r="A1421" s="181"/>
      <c r="B1421" s="181"/>
      <c r="C1421" s="182"/>
      <c r="D1421" s="182"/>
      <c r="E1421" s="182"/>
      <c r="F1421" s="182"/>
      <c r="G1421" s="181"/>
      <c r="H1421" s="181"/>
      <c r="I1421" s="181"/>
      <c r="J1421" s="181"/>
      <c r="L1421" s="181"/>
    </row>
    <row r="1422" spans="1:12">
      <c r="A1422" s="181"/>
      <c r="B1422" s="181"/>
      <c r="C1422" s="182"/>
      <c r="D1422" s="182"/>
      <c r="E1422" s="182"/>
      <c r="F1422" s="182"/>
      <c r="G1422" s="181"/>
      <c r="H1422" s="181"/>
      <c r="I1422" s="181"/>
      <c r="J1422" s="181"/>
      <c r="L1422" s="181"/>
    </row>
    <row r="1423" spans="1:12">
      <c r="A1423" s="181"/>
      <c r="B1423" s="181"/>
      <c r="C1423" s="182"/>
      <c r="D1423" s="182"/>
      <c r="E1423" s="182"/>
      <c r="F1423" s="182"/>
      <c r="G1423" s="181"/>
      <c r="H1423" s="181"/>
      <c r="I1423" s="181"/>
      <c r="J1423" s="181"/>
      <c r="L1423" s="181"/>
    </row>
    <row r="1424" spans="1:12">
      <c r="A1424" s="181"/>
      <c r="B1424" s="181"/>
      <c r="C1424" s="182"/>
      <c r="D1424" s="182"/>
      <c r="E1424" s="182"/>
      <c r="F1424" s="182"/>
      <c r="G1424" s="181"/>
      <c r="H1424" s="181"/>
      <c r="I1424" s="181"/>
      <c r="J1424" s="181"/>
      <c r="L1424" s="181"/>
    </row>
    <row r="1425" spans="1:12">
      <c r="A1425" s="181"/>
      <c r="B1425" s="181"/>
      <c r="C1425" s="182"/>
      <c r="D1425" s="182"/>
      <c r="E1425" s="182"/>
      <c r="F1425" s="182"/>
      <c r="G1425" s="181"/>
      <c r="H1425" s="181"/>
      <c r="I1425" s="181"/>
      <c r="J1425" s="181"/>
      <c r="L1425" s="181"/>
    </row>
    <row r="1426" spans="1:12">
      <c r="A1426" s="181"/>
      <c r="B1426" s="181"/>
      <c r="C1426" s="182"/>
      <c r="D1426" s="182"/>
      <c r="E1426" s="182"/>
      <c r="F1426" s="182"/>
      <c r="G1426" s="181"/>
      <c r="H1426" s="181"/>
      <c r="I1426" s="181"/>
      <c r="J1426" s="181"/>
      <c r="L1426" s="181"/>
    </row>
    <row r="1427" spans="1:12">
      <c r="A1427" s="181"/>
      <c r="B1427" s="181"/>
      <c r="C1427" s="182"/>
      <c r="D1427" s="182"/>
      <c r="E1427" s="182"/>
      <c r="F1427" s="182"/>
      <c r="G1427" s="181"/>
      <c r="H1427" s="181"/>
      <c r="I1427" s="181"/>
      <c r="J1427" s="181"/>
      <c r="L1427" s="181"/>
    </row>
    <row r="1428" spans="1:12">
      <c r="A1428" s="181"/>
      <c r="B1428" s="181"/>
      <c r="C1428" s="182"/>
      <c r="D1428" s="182"/>
      <c r="E1428" s="182"/>
      <c r="F1428" s="182"/>
      <c r="G1428" s="181"/>
      <c r="H1428" s="181"/>
      <c r="I1428" s="181"/>
      <c r="J1428" s="181"/>
      <c r="L1428" s="181"/>
    </row>
    <row r="1429" spans="1:12">
      <c r="A1429" s="181"/>
      <c r="B1429" s="181"/>
      <c r="C1429" s="182"/>
      <c r="D1429" s="182"/>
      <c r="E1429" s="182"/>
      <c r="F1429" s="182"/>
      <c r="G1429" s="181"/>
      <c r="H1429" s="181"/>
      <c r="I1429" s="181"/>
      <c r="J1429" s="181"/>
      <c r="L1429" s="181"/>
    </row>
    <row r="1430" spans="1:12">
      <c r="A1430" s="181"/>
      <c r="B1430" s="181"/>
      <c r="C1430" s="182"/>
      <c r="D1430" s="182"/>
      <c r="E1430" s="182"/>
      <c r="F1430" s="182"/>
      <c r="G1430" s="181"/>
      <c r="H1430" s="181"/>
      <c r="I1430" s="181"/>
      <c r="J1430" s="181"/>
      <c r="L1430" s="181"/>
    </row>
    <row r="1431" spans="1:12">
      <c r="A1431" s="181"/>
      <c r="B1431" s="181"/>
      <c r="C1431" s="182"/>
      <c r="D1431" s="182"/>
      <c r="E1431" s="182"/>
      <c r="F1431" s="182"/>
      <c r="G1431" s="181"/>
      <c r="H1431" s="181"/>
      <c r="I1431" s="181"/>
      <c r="J1431" s="181"/>
      <c r="L1431" s="181"/>
    </row>
    <row r="1432" spans="1:12">
      <c r="A1432" s="181"/>
      <c r="B1432" s="181"/>
      <c r="C1432" s="182"/>
      <c r="D1432" s="182"/>
      <c r="E1432" s="182"/>
      <c r="F1432" s="182"/>
      <c r="G1432" s="181"/>
      <c r="H1432" s="181"/>
      <c r="I1432" s="181"/>
      <c r="J1432" s="181"/>
      <c r="L1432" s="181"/>
    </row>
    <row r="1433" spans="1:12">
      <c r="A1433" s="181"/>
      <c r="B1433" s="181"/>
      <c r="C1433" s="182"/>
      <c r="D1433" s="182"/>
      <c r="E1433" s="182"/>
      <c r="F1433" s="182"/>
      <c r="G1433" s="181"/>
      <c r="H1433" s="181"/>
      <c r="I1433" s="181"/>
      <c r="J1433" s="181"/>
      <c r="L1433" s="181"/>
    </row>
    <row r="1434" spans="1:12">
      <c r="A1434" s="181"/>
      <c r="B1434" s="181"/>
      <c r="C1434" s="182"/>
      <c r="D1434" s="182"/>
      <c r="E1434" s="182"/>
      <c r="F1434" s="182"/>
      <c r="G1434" s="181"/>
      <c r="H1434" s="181"/>
      <c r="I1434" s="181"/>
      <c r="J1434" s="181"/>
      <c r="L1434" s="181"/>
    </row>
    <row r="1435" spans="1:12">
      <c r="A1435" s="181"/>
      <c r="B1435" s="181"/>
      <c r="C1435" s="182"/>
      <c r="D1435" s="182"/>
      <c r="E1435" s="182"/>
      <c r="F1435" s="182"/>
      <c r="G1435" s="181"/>
      <c r="H1435" s="181"/>
      <c r="I1435" s="181"/>
      <c r="J1435" s="181"/>
      <c r="L1435" s="181"/>
    </row>
    <row r="1436" spans="1:12">
      <c r="A1436" s="181"/>
      <c r="B1436" s="181"/>
      <c r="C1436" s="182"/>
      <c r="D1436" s="182"/>
      <c r="E1436" s="182"/>
      <c r="F1436" s="182"/>
      <c r="G1436" s="181"/>
      <c r="H1436" s="181"/>
      <c r="I1436" s="181"/>
      <c r="J1436" s="181"/>
      <c r="L1436" s="181"/>
    </row>
    <row r="1437" spans="1:12">
      <c r="A1437" s="181"/>
      <c r="B1437" s="181"/>
      <c r="C1437" s="182"/>
      <c r="D1437" s="182"/>
      <c r="E1437" s="182"/>
      <c r="F1437" s="182"/>
      <c r="G1437" s="181"/>
      <c r="H1437" s="181"/>
      <c r="I1437" s="181"/>
      <c r="J1437" s="181"/>
      <c r="L1437" s="181"/>
    </row>
    <row r="1438" spans="1:12">
      <c r="A1438" s="181"/>
      <c r="B1438" s="181"/>
      <c r="C1438" s="182"/>
      <c r="D1438" s="182"/>
      <c r="E1438" s="182"/>
      <c r="F1438" s="182"/>
      <c r="G1438" s="181"/>
      <c r="H1438" s="181"/>
      <c r="I1438" s="181"/>
      <c r="J1438" s="181"/>
      <c r="L1438" s="181"/>
    </row>
    <row r="1439" spans="1:12">
      <c r="A1439" s="181"/>
      <c r="B1439" s="181"/>
      <c r="C1439" s="182"/>
      <c r="D1439" s="182"/>
      <c r="E1439" s="182"/>
      <c r="F1439" s="182"/>
      <c r="G1439" s="181"/>
      <c r="H1439" s="181"/>
      <c r="I1439" s="181"/>
      <c r="J1439" s="181"/>
      <c r="L1439" s="181"/>
    </row>
    <row r="1440" spans="1:12">
      <c r="A1440" s="181"/>
      <c r="B1440" s="181"/>
      <c r="C1440" s="182"/>
      <c r="D1440" s="182"/>
      <c r="E1440" s="182"/>
      <c r="F1440" s="182"/>
      <c r="G1440" s="181"/>
      <c r="H1440" s="181"/>
      <c r="I1440" s="181"/>
      <c r="J1440" s="181"/>
      <c r="L1440" s="181"/>
    </row>
    <row r="1441" spans="1:12">
      <c r="A1441" s="181"/>
      <c r="B1441" s="181"/>
      <c r="C1441" s="182"/>
      <c r="D1441" s="182"/>
      <c r="E1441" s="182"/>
      <c r="F1441" s="182"/>
      <c r="G1441" s="181"/>
      <c r="H1441" s="181"/>
      <c r="I1441" s="181"/>
      <c r="J1441" s="181"/>
      <c r="L1441" s="181"/>
    </row>
    <row r="1442" spans="1:12">
      <c r="A1442" s="181"/>
      <c r="B1442" s="181"/>
      <c r="C1442" s="182"/>
      <c r="D1442" s="182"/>
      <c r="E1442" s="182"/>
      <c r="F1442" s="182"/>
      <c r="G1442" s="181"/>
      <c r="H1442" s="181"/>
      <c r="I1442" s="181"/>
      <c r="J1442" s="181"/>
      <c r="L1442" s="181"/>
    </row>
    <row r="1443" spans="1:12">
      <c r="A1443" s="181"/>
      <c r="B1443" s="181"/>
      <c r="C1443" s="182"/>
      <c r="D1443" s="182"/>
      <c r="E1443" s="182"/>
      <c r="F1443" s="182"/>
      <c r="G1443" s="181"/>
      <c r="H1443" s="181"/>
      <c r="I1443" s="181"/>
      <c r="J1443" s="181"/>
      <c r="L1443" s="181"/>
    </row>
    <row r="1444" spans="1:12">
      <c r="A1444" s="181"/>
      <c r="B1444" s="181"/>
      <c r="C1444" s="182"/>
      <c r="D1444" s="182"/>
      <c r="E1444" s="182"/>
      <c r="F1444" s="182"/>
      <c r="G1444" s="181"/>
      <c r="H1444" s="181"/>
      <c r="I1444" s="181"/>
      <c r="J1444" s="181"/>
      <c r="L1444" s="181"/>
    </row>
    <row r="1445" spans="1:12">
      <c r="A1445" s="181"/>
      <c r="B1445" s="181"/>
      <c r="C1445" s="182"/>
      <c r="D1445" s="182"/>
      <c r="E1445" s="182"/>
      <c r="F1445" s="182"/>
      <c r="G1445" s="181"/>
      <c r="H1445" s="181"/>
      <c r="I1445" s="181"/>
      <c r="J1445" s="181"/>
      <c r="L1445" s="181"/>
    </row>
    <row r="1446" spans="1:12">
      <c r="A1446" s="181"/>
      <c r="B1446" s="181"/>
      <c r="C1446" s="182"/>
      <c r="D1446" s="182"/>
      <c r="E1446" s="182"/>
      <c r="F1446" s="182"/>
      <c r="G1446" s="181"/>
      <c r="H1446" s="181"/>
      <c r="I1446" s="181"/>
      <c r="J1446" s="181"/>
      <c r="L1446" s="181"/>
    </row>
    <row r="1447" spans="1:12">
      <c r="A1447" s="181"/>
      <c r="B1447" s="181"/>
      <c r="C1447" s="182"/>
      <c r="D1447" s="182"/>
      <c r="E1447" s="182"/>
      <c r="F1447" s="182"/>
      <c r="G1447" s="181"/>
      <c r="H1447" s="181"/>
      <c r="I1447" s="181"/>
      <c r="J1447" s="181"/>
      <c r="L1447" s="181"/>
    </row>
    <row r="1448" spans="1:12">
      <c r="A1448" s="181"/>
      <c r="B1448" s="181"/>
      <c r="C1448" s="182"/>
      <c r="D1448" s="182"/>
      <c r="E1448" s="182"/>
      <c r="F1448" s="182"/>
      <c r="G1448" s="181"/>
      <c r="H1448" s="181"/>
      <c r="I1448" s="181"/>
      <c r="J1448" s="181"/>
      <c r="L1448" s="181"/>
    </row>
    <row r="1449" spans="1:12">
      <c r="A1449" s="181"/>
      <c r="B1449" s="181"/>
      <c r="C1449" s="182"/>
      <c r="D1449" s="182"/>
      <c r="E1449" s="182"/>
      <c r="F1449" s="182"/>
      <c r="G1449" s="181"/>
      <c r="H1449" s="181"/>
      <c r="I1449" s="181"/>
      <c r="J1449" s="181"/>
      <c r="L1449" s="181"/>
    </row>
    <row r="1450" spans="1:12">
      <c r="A1450" s="181"/>
      <c r="B1450" s="181"/>
      <c r="C1450" s="182"/>
      <c r="D1450" s="182"/>
      <c r="E1450" s="182"/>
      <c r="F1450" s="182"/>
      <c r="G1450" s="181"/>
      <c r="H1450" s="181"/>
      <c r="I1450" s="181"/>
      <c r="J1450" s="181"/>
      <c r="L1450" s="181"/>
    </row>
    <row r="1451" spans="1:12">
      <c r="A1451" s="181"/>
      <c r="B1451" s="181"/>
      <c r="C1451" s="182"/>
      <c r="D1451" s="182"/>
      <c r="E1451" s="182"/>
      <c r="F1451" s="182"/>
      <c r="G1451" s="181"/>
      <c r="H1451" s="181"/>
      <c r="I1451" s="181"/>
      <c r="J1451" s="181"/>
      <c r="L1451" s="181"/>
    </row>
    <row r="1452" spans="1:12">
      <c r="A1452" s="181"/>
      <c r="B1452" s="181"/>
      <c r="C1452" s="182"/>
      <c r="D1452" s="182"/>
      <c r="E1452" s="182"/>
      <c r="F1452" s="182"/>
      <c r="G1452" s="181"/>
      <c r="H1452" s="181"/>
      <c r="I1452" s="181"/>
      <c r="J1452" s="181"/>
      <c r="L1452" s="181"/>
    </row>
    <row r="1453" spans="1:12">
      <c r="A1453" s="181"/>
      <c r="B1453" s="181"/>
      <c r="C1453" s="182"/>
      <c r="D1453" s="182"/>
      <c r="E1453" s="182"/>
      <c r="F1453" s="182"/>
      <c r="G1453" s="181"/>
      <c r="H1453" s="181"/>
      <c r="I1453" s="181"/>
      <c r="J1453" s="181"/>
      <c r="L1453" s="181"/>
    </row>
    <row r="1454" spans="1:12">
      <c r="A1454" s="181"/>
      <c r="B1454" s="181"/>
      <c r="C1454" s="182"/>
      <c r="D1454" s="182"/>
      <c r="E1454" s="182"/>
      <c r="F1454" s="182"/>
      <c r="G1454" s="181"/>
      <c r="H1454" s="181"/>
      <c r="I1454" s="181"/>
      <c r="J1454" s="181"/>
      <c r="L1454" s="181"/>
    </row>
    <row r="1455" spans="1:12">
      <c r="A1455" s="181"/>
      <c r="B1455" s="181"/>
      <c r="C1455" s="182"/>
      <c r="D1455" s="182"/>
      <c r="E1455" s="182"/>
      <c r="F1455" s="182"/>
      <c r="G1455" s="181"/>
      <c r="H1455" s="181"/>
      <c r="I1455" s="181"/>
      <c r="J1455" s="181"/>
      <c r="L1455" s="181"/>
    </row>
    <row r="1456" spans="1:12">
      <c r="A1456" s="181"/>
      <c r="B1456" s="181"/>
      <c r="C1456" s="182"/>
      <c r="D1456" s="182"/>
      <c r="E1456" s="182"/>
      <c r="F1456" s="182"/>
      <c r="G1456" s="181"/>
      <c r="H1456" s="181"/>
      <c r="I1456" s="181"/>
      <c r="J1456" s="181"/>
      <c r="L1456" s="181"/>
    </row>
    <row r="1457" spans="1:12">
      <c r="A1457" s="181"/>
      <c r="B1457" s="181"/>
      <c r="C1457" s="182"/>
      <c r="D1457" s="182"/>
      <c r="E1457" s="182"/>
      <c r="F1457" s="182"/>
      <c r="G1457" s="181"/>
      <c r="H1457" s="181"/>
      <c r="I1457" s="181"/>
      <c r="J1457" s="181"/>
      <c r="L1457" s="181"/>
    </row>
    <row r="1458" spans="1:12">
      <c r="A1458" s="181"/>
      <c r="B1458" s="181"/>
      <c r="C1458" s="182"/>
      <c r="D1458" s="182"/>
      <c r="E1458" s="182"/>
      <c r="F1458" s="182"/>
      <c r="G1458" s="181"/>
      <c r="H1458" s="181"/>
      <c r="I1458" s="181"/>
      <c r="J1458" s="181"/>
      <c r="L1458" s="181"/>
    </row>
    <row r="1459" spans="1:12">
      <c r="A1459" s="181"/>
      <c r="B1459" s="181"/>
      <c r="C1459" s="182"/>
      <c r="D1459" s="182"/>
      <c r="E1459" s="182"/>
      <c r="F1459" s="182"/>
      <c r="G1459" s="181"/>
      <c r="H1459" s="181"/>
      <c r="I1459" s="181"/>
      <c r="J1459" s="181"/>
      <c r="L1459" s="181"/>
    </row>
    <row r="1460" spans="1:12">
      <c r="A1460" s="181"/>
      <c r="B1460" s="181"/>
      <c r="C1460" s="182"/>
      <c r="D1460" s="182"/>
      <c r="E1460" s="182"/>
      <c r="F1460" s="182"/>
      <c r="G1460" s="181"/>
      <c r="H1460" s="181"/>
      <c r="I1460" s="181"/>
      <c r="J1460" s="181"/>
      <c r="L1460" s="181"/>
    </row>
    <row r="1461" spans="1:12">
      <c r="A1461" s="181"/>
      <c r="B1461" s="181"/>
      <c r="C1461" s="182"/>
      <c r="D1461" s="182"/>
      <c r="E1461" s="182"/>
      <c r="F1461" s="182"/>
      <c r="G1461" s="181"/>
      <c r="H1461" s="181"/>
      <c r="I1461" s="181"/>
      <c r="J1461" s="181"/>
      <c r="L1461" s="181"/>
    </row>
    <row r="1462" spans="1:12">
      <c r="A1462" s="181"/>
      <c r="B1462" s="181"/>
      <c r="C1462" s="182"/>
      <c r="D1462" s="182"/>
      <c r="E1462" s="182"/>
      <c r="F1462" s="182"/>
      <c r="G1462" s="181"/>
      <c r="H1462" s="181"/>
      <c r="I1462" s="181"/>
      <c r="J1462" s="181"/>
      <c r="L1462" s="181"/>
    </row>
    <row r="1463" spans="1:12">
      <c r="A1463" s="181"/>
      <c r="B1463" s="181"/>
      <c r="C1463" s="182"/>
      <c r="D1463" s="182"/>
      <c r="E1463" s="182"/>
      <c r="F1463" s="182"/>
      <c r="G1463" s="181"/>
      <c r="H1463" s="181"/>
      <c r="I1463" s="181"/>
      <c r="J1463" s="181"/>
      <c r="L1463" s="181"/>
    </row>
    <row r="1464" spans="1:12">
      <c r="A1464" s="181"/>
      <c r="B1464" s="181"/>
      <c r="C1464" s="182"/>
      <c r="D1464" s="182"/>
      <c r="E1464" s="182"/>
      <c r="F1464" s="182"/>
      <c r="G1464" s="181"/>
      <c r="H1464" s="181"/>
      <c r="I1464" s="181"/>
      <c r="J1464" s="181"/>
      <c r="L1464" s="181"/>
    </row>
    <row r="1465" spans="1:12">
      <c r="A1465" s="181"/>
      <c r="B1465" s="181"/>
      <c r="C1465" s="182"/>
      <c r="D1465" s="182"/>
      <c r="E1465" s="182"/>
      <c r="F1465" s="182"/>
      <c r="G1465" s="181"/>
      <c r="H1465" s="181"/>
      <c r="I1465" s="181"/>
      <c r="J1465" s="181"/>
      <c r="L1465" s="181"/>
    </row>
    <row r="1466" spans="1:12">
      <c r="A1466" s="181"/>
      <c r="B1466" s="181"/>
      <c r="C1466" s="182"/>
      <c r="D1466" s="182"/>
      <c r="E1466" s="182"/>
      <c r="F1466" s="182"/>
      <c r="G1466" s="181"/>
      <c r="H1466" s="181"/>
      <c r="I1466" s="181"/>
      <c r="J1466" s="181"/>
      <c r="L1466" s="181"/>
    </row>
    <row r="1467" spans="1:12">
      <c r="A1467" s="181"/>
      <c r="B1467" s="181"/>
      <c r="C1467" s="182"/>
      <c r="D1467" s="182"/>
      <c r="E1467" s="182"/>
      <c r="F1467" s="182"/>
      <c r="G1467" s="181"/>
      <c r="H1467" s="181"/>
      <c r="I1467" s="181"/>
      <c r="J1467" s="181"/>
      <c r="L1467" s="181"/>
    </row>
    <row r="1468" spans="1:12">
      <c r="A1468" s="181"/>
      <c r="B1468" s="181"/>
      <c r="C1468" s="182"/>
      <c r="D1468" s="182"/>
      <c r="E1468" s="182"/>
      <c r="F1468" s="182"/>
      <c r="G1468" s="181"/>
      <c r="H1468" s="181"/>
      <c r="I1468" s="181"/>
      <c r="J1468" s="181"/>
      <c r="L1468" s="181"/>
    </row>
    <row r="1469" spans="1:12">
      <c r="A1469" s="181"/>
      <c r="B1469" s="181"/>
      <c r="C1469" s="182"/>
      <c r="D1469" s="182"/>
      <c r="E1469" s="182"/>
      <c r="F1469" s="182"/>
      <c r="G1469" s="181"/>
      <c r="H1469" s="181"/>
      <c r="I1469" s="181"/>
      <c r="J1469" s="181"/>
      <c r="L1469" s="181"/>
    </row>
    <row r="1470" spans="1:12">
      <c r="A1470" s="181"/>
      <c r="B1470" s="181"/>
      <c r="C1470" s="182"/>
      <c r="D1470" s="182"/>
      <c r="E1470" s="182"/>
      <c r="F1470" s="182"/>
      <c r="G1470" s="181"/>
      <c r="H1470" s="181"/>
      <c r="I1470" s="181"/>
      <c r="J1470" s="181"/>
      <c r="L1470" s="181"/>
    </row>
    <row r="1471" spans="1:12">
      <c r="A1471" s="181"/>
      <c r="B1471" s="181"/>
      <c r="C1471" s="182"/>
      <c r="D1471" s="182"/>
      <c r="E1471" s="182"/>
      <c r="F1471" s="182"/>
      <c r="G1471" s="181"/>
      <c r="H1471" s="181"/>
      <c r="I1471" s="181"/>
      <c r="J1471" s="181"/>
      <c r="L1471" s="181"/>
    </row>
    <row r="1472" spans="1:12">
      <c r="A1472" s="181"/>
      <c r="B1472" s="181"/>
      <c r="C1472" s="182"/>
      <c r="D1472" s="182"/>
      <c r="E1472" s="182"/>
      <c r="F1472" s="182"/>
      <c r="G1472" s="181"/>
      <c r="H1472" s="181"/>
      <c r="I1472" s="181"/>
      <c r="J1472" s="181"/>
      <c r="L1472" s="181"/>
    </row>
    <row r="1473" spans="1:12" s="189" customFormat="1">
      <c r="C1473" s="190"/>
      <c r="D1473" s="190"/>
      <c r="E1473" s="190"/>
      <c r="F1473" s="190"/>
    </row>
    <row r="1474" spans="1:12">
      <c r="A1474" s="181">
        <v>6202021201</v>
      </c>
      <c r="B1474" s="181" t="s">
        <v>3233</v>
      </c>
      <c r="C1474" s="182" t="s">
        <v>2068</v>
      </c>
      <c r="D1474" s="182" t="s">
        <v>368</v>
      </c>
      <c r="E1474" s="182" t="s">
        <v>2298</v>
      </c>
      <c r="F1474" s="182" t="s">
        <v>2298</v>
      </c>
      <c r="G1474" s="181" t="s">
        <v>411</v>
      </c>
      <c r="H1474" s="181" t="s">
        <v>2070</v>
      </c>
      <c r="I1474" s="181" t="s">
        <v>2075</v>
      </c>
      <c r="J1474" s="181"/>
      <c r="K1474" s="183" t="str">
        <f t="shared" ref="K1474:K1505" si="40">CONCATENATE(H1474," - ", B1474)</f>
        <v>Actividades Culturales y Deportivas  - Actividades Culturales y Cívicas</v>
      </c>
      <c r="L1474" s="181">
        <v>6202021201</v>
      </c>
    </row>
    <row r="1475" spans="1:12">
      <c r="A1475" s="181">
        <v>6202021202</v>
      </c>
      <c r="B1475" s="181" t="s">
        <v>2073</v>
      </c>
      <c r="C1475" s="182" t="s">
        <v>2068</v>
      </c>
      <c r="D1475" s="182" t="s">
        <v>368</v>
      </c>
      <c r="E1475" s="182" t="s">
        <v>2298</v>
      </c>
      <c r="F1475" s="182" t="s">
        <v>2298</v>
      </c>
      <c r="G1475" s="181" t="s">
        <v>411</v>
      </c>
      <c r="H1475" s="181" t="s">
        <v>2070</v>
      </c>
      <c r="I1475" s="181" t="s">
        <v>2075</v>
      </c>
      <c r="J1475" s="181"/>
      <c r="K1475" s="183" t="str">
        <f t="shared" si="40"/>
        <v>Actividades Culturales y Deportivas  - Actividades Deportivas</v>
      </c>
      <c r="L1475" s="181">
        <v>6202021202</v>
      </c>
    </row>
    <row r="1476" spans="1:12">
      <c r="A1476" s="181">
        <v>6202021203</v>
      </c>
      <c r="B1476" s="181" t="s">
        <v>2076</v>
      </c>
      <c r="C1476" s="182" t="s">
        <v>2068</v>
      </c>
      <c r="D1476" s="182" t="s">
        <v>368</v>
      </c>
      <c r="E1476" s="182" t="s">
        <v>2298</v>
      </c>
      <c r="F1476" s="182" t="s">
        <v>2298</v>
      </c>
      <c r="G1476" s="181" t="s">
        <v>411</v>
      </c>
      <c r="H1476" s="181" t="s">
        <v>2070</v>
      </c>
      <c r="I1476" s="181" t="s">
        <v>2075</v>
      </c>
      <c r="J1476" s="181"/>
      <c r="K1476" s="183" t="str">
        <f t="shared" si="40"/>
        <v>Actividades Culturales y Deportivas  - Eventos Especiales Y Celebraciones</v>
      </c>
      <c r="L1476" s="181">
        <v>6202021203</v>
      </c>
    </row>
    <row r="1477" spans="1:12">
      <c r="A1477" s="181">
        <v>6202020601</v>
      </c>
      <c r="B1477" s="181" t="s">
        <v>3234</v>
      </c>
      <c r="C1477" s="182" t="s">
        <v>2068</v>
      </c>
      <c r="D1477" s="182" t="s">
        <v>368</v>
      </c>
      <c r="E1477" s="182" t="s">
        <v>2298</v>
      </c>
      <c r="F1477" s="182" t="s">
        <v>2298</v>
      </c>
      <c r="G1477" s="181" t="s">
        <v>411</v>
      </c>
      <c r="H1477" s="181" t="s">
        <v>2078</v>
      </c>
      <c r="I1477" s="181" t="s">
        <v>2075</v>
      </c>
      <c r="J1477" s="181"/>
      <c r="K1477" s="183" t="str">
        <f t="shared" si="40"/>
        <v>Arrendamientos     - De Terrenos</v>
      </c>
      <c r="L1477" s="181">
        <v>6202020601</v>
      </c>
    </row>
    <row r="1478" spans="1:12">
      <c r="A1478" s="181">
        <v>6202020602</v>
      </c>
      <c r="B1478" s="181" t="s">
        <v>3235</v>
      </c>
      <c r="C1478" s="182" t="s">
        <v>2068</v>
      </c>
      <c r="D1478" s="182" t="s">
        <v>368</v>
      </c>
      <c r="E1478" s="182" t="s">
        <v>2298</v>
      </c>
      <c r="F1478" s="182" t="s">
        <v>2298</v>
      </c>
      <c r="G1478" s="181" t="s">
        <v>411</v>
      </c>
      <c r="H1478" s="181" t="s">
        <v>2078</v>
      </c>
      <c r="I1478" s="181" t="s">
        <v>2075</v>
      </c>
      <c r="J1478" s="181"/>
      <c r="K1478" s="183" t="str">
        <f t="shared" si="40"/>
        <v>Arrendamientos     - Construcciones Y Edificaciones</v>
      </c>
      <c r="L1478" s="181">
        <v>6202020602</v>
      </c>
    </row>
    <row r="1479" spans="1:12">
      <c r="A1479" s="181">
        <v>6202020603</v>
      </c>
      <c r="B1479" s="181" t="s">
        <v>2253</v>
      </c>
      <c r="C1479" s="182" t="s">
        <v>2068</v>
      </c>
      <c r="D1479" s="182" t="s">
        <v>368</v>
      </c>
      <c r="E1479" s="182" t="s">
        <v>2298</v>
      </c>
      <c r="F1479" s="182" t="s">
        <v>2298</v>
      </c>
      <c r="G1479" s="181" t="s">
        <v>411</v>
      </c>
      <c r="H1479" s="181" t="s">
        <v>2078</v>
      </c>
      <c r="I1479" s="181" t="s">
        <v>2075</v>
      </c>
      <c r="J1479" s="181"/>
      <c r="K1479" s="183" t="str">
        <f t="shared" si="40"/>
        <v>Arrendamientos     - Maquinaria y Equipo</v>
      </c>
      <c r="L1479" s="181">
        <v>6202020603</v>
      </c>
    </row>
    <row r="1480" spans="1:12">
      <c r="A1480" s="181">
        <v>6202020604</v>
      </c>
      <c r="B1480" s="181" t="s">
        <v>3236</v>
      </c>
      <c r="C1480" s="182" t="s">
        <v>2068</v>
      </c>
      <c r="D1480" s="182" t="s">
        <v>368</v>
      </c>
      <c r="E1480" s="182" t="s">
        <v>2298</v>
      </c>
      <c r="F1480" s="182" t="s">
        <v>2298</v>
      </c>
      <c r="G1480" s="181" t="s">
        <v>411</v>
      </c>
      <c r="H1480" s="181" t="s">
        <v>2078</v>
      </c>
      <c r="I1480" s="181" t="s">
        <v>2075</v>
      </c>
      <c r="J1480" s="181"/>
      <c r="K1480" s="183" t="str">
        <f t="shared" si="40"/>
        <v>Arrendamientos     - Muebles y Equipo de Oficina</v>
      </c>
      <c r="L1480" s="181">
        <v>6202020604</v>
      </c>
    </row>
    <row r="1481" spans="1:12">
      <c r="A1481" s="181">
        <v>6202020605</v>
      </c>
      <c r="B1481" s="181" t="s">
        <v>3237</v>
      </c>
      <c r="C1481" s="182" t="s">
        <v>2068</v>
      </c>
      <c r="D1481" s="182" t="s">
        <v>368</v>
      </c>
      <c r="E1481" s="182" t="s">
        <v>2298</v>
      </c>
      <c r="F1481" s="182" t="s">
        <v>2298</v>
      </c>
      <c r="G1481" s="181" t="s">
        <v>411</v>
      </c>
      <c r="H1481" s="181" t="s">
        <v>2078</v>
      </c>
      <c r="I1481" s="181" t="s">
        <v>2075</v>
      </c>
      <c r="J1481" s="181"/>
      <c r="K1481" s="183" t="str">
        <f t="shared" si="40"/>
        <v>Arrendamientos     - Equipo de Computo</v>
      </c>
      <c r="L1481" s="181">
        <v>6202020605</v>
      </c>
    </row>
    <row r="1482" spans="1:12">
      <c r="A1482" s="181">
        <v>6202020606</v>
      </c>
      <c r="B1482" s="181" t="s">
        <v>3238</v>
      </c>
      <c r="C1482" s="182" t="s">
        <v>2068</v>
      </c>
      <c r="D1482" s="182" t="s">
        <v>368</v>
      </c>
      <c r="E1482" s="182" t="s">
        <v>2298</v>
      </c>
      <c r="F1482" s="182" t="s">
        <v>2298</v>
      </c>
      <c r="G1482" s="181" t="s">
        <v>411</v>
      </c>
      <c r="H1482" s="181" t="s">
        <v>2078</v>
      </c>
      <c r="I1482" s="181" t="s">
        <v>2075</v>
      </c>
      <c r="J1482" s="181"/>
      <c r="K1482" s="183" t="str">
        <f t="shared" si="40"/>
        <v>Arrendamientos     - Telecomunicaciones Y Radio</v>
      </c>
      <c r="L1482" s="181">
        <v>6202020606</v>
      </c>
    </row>
    <row r="1483" spans="1:12">
      <c r="A1483" s="181">
        <v>6202020607</v>
      </c>
      <c r="B1483" s="181" t="s">
        <v>3239</v>
      </c>
      <c r="C1483" s="182" t="s">
        <v>2068</v>
      </c>
      <c r="D1483" s="182" t="s">
        <v>368</v>
      </c>
      <c r="E1483" s="182" t="s">
        <v>2298</v>
      </c>
      <c r="F1483" s="182" t="s">
        <v>2298</v>
      </c>
      <c r="G1483" s="181" t="s">
        <v>411</v>
      </c>
      <c r="H1483" s="181" t="s">
        <v>2078</v>
      </c>
      <c r="I1483" s="181" t="s">
        <v>2075</v>
      </c>
      <c r="J1483" s="181"/>
      <c r="K1483" s="183" t="str">
        <f t="shared" si="40"/>
        <v>Arrendamientos     - Equipo Medico y de Laboratorio</v>
      </c>
      <c r="L1483" s="181">
        <v>6202020607</v>
      </c>
    </row>
    <row r="1484" spans="1:12">
      <c r="A1484" s="181">
        <v>6202020608</v>
      </c>
      <c r="B1484" s="181" t="s">
        <v>3240</v>
      </c>
      <c r="C1484" s="182" t="s">
        <v>2068</v>
      </c>
      <c r="D1484" s="182" t="s">
        <v>368</v>
      </c>
      <c r="E1484" s="182" t="s">
        <v>2298</v>
      </c>
      <c r="F1484" s="182" t="s">
        <v>2298</v>
      </c>
      <c r="G1484" s="181" t="s">
        <v>411</v>
      </c>
      <c r="H1484" s="181" t="s">
        <v>2078</v>
      </c>
      <c r="I1484" s="181" t="s">
        <v>2075</v>
      </c>
      <c r="J1484" s="181"/>
      <c r="K1484" s="183" t="str">
        <f t="shared" si="40"/>
        <v>Arrendamientos     - Flota y Equipo de Transporte</v>
      </c>
      <c r="L1484" s="181">
        <v>6202020608</v>
      </c>
    </row>
    <row r="1485" spans="1:12">
      <c r="A1485" s="181">
        <v>6202020609</v>
      </c>
      <c r="B1485" s="181" t="s">
        <v>3241</v>
      </c>
      <c r="C1485" s="182" t="s">
        <v>2068</v>
      </c>
      <c r="D1485" s="182" t="s">
        <v>368</v>
      </c>
      <c r="E1485" s="182" t="s">
        <v>2298</v>
      </c>
      <c r="F1485" s="182" t="s">
        <v>2298</v>
      </c>
      <c r="G1485" s="181" t="s">
        <v>411</v>
      </c>
      <c r="H1485" s="181" t="s">
        <v>2078</v>
      </c>
      <c r="I1485" s="181" t="s">
        <v>2075</v>
      </c>
      <c r="J1485" s="181"/>
      <c r="K1485" s="183" t="str">
        <f t="shared" si="40"/>
        <v>Arrendamientos     - Acueductos Plantas y Redes</v>
      </c>
      <c r="L1485" s="181">
        <v>6202020609</v>
      </c>
    </row>
    <row r="1486" spans="1:12">
      <c r="A1486" s="181">
        <v>6202020610</v>
      </c>
      <c r="B1486" s="181" t="s">
        <v>3242</v>
      </c>
      <c r="C1486" s="182" t="s">
        <v>2068</v>
      </c>
      <c r="D1486" s="182" t="s">
        <v>368</v>
      </c>
      <c r="E1486" s="182" t="s">
        <v>2298</v>
      </c>
      <c r="F1486" s="182" t="s">
        <v>2298</v>
      </c>
      <c r="G1486" s="181" t="s">
        <v>411</v>
      </c>
      <c r="H1486" s="181" t="s">
        <v>2078</v>
      </c>
      <c r="I1486" s="181" t="s">
        <v>2075</v>
      </c>
      <c r="J1486" s="181"/>
      <c r="K1486" s="183" t="str">
        <f t="shared" si="40"/>
        <v>Arrendamientos     - Otros Arrendamientos</v>
      </c>
      <c r="L1486" s="181">
        <v>6202020610</v>
      </c>
    </row>
    <row r="1487" spans="1:12">
      <c r="A1487" s="181">
        <v>6202020901</v>
      </c>
      <c r="B1487" s="181" t="s">
        <v>2099</v>
      </c>
      <c r="C1487" s="182" t="s">
        <v>2068</v>
      </c>
      <c r="D1487" s="182" t="s">
        <v>368</v>
      </c>
      <c r="E1487" s="182" t="s">
        <v>2298</v>
      </c>
      <c r="F1487" s="182" t="s">
        <v>2298</v>
      </c>
      <c r="G1487" s="181" t="s">
        <v>411</v>
      </c>
      <c r="H1487" s="181" t="s">
        <v>2100</v>
      </c>
      <c r="I1487" s="181" t="s">
        <v>2075</v>
      </c>
      <c r="J1487" s="181"/>
      <c r="K1487" s="183" t="str">
        <f t="shared" si="40"/>
        <v>Contribuciones y Afiliaciones   - Contribuciones</v>
      </c>
      <c r="L1487" s="181">
        <v>6202020901</v>
      </c>
    </row>
    <row r="1488" spans="1:12">
      <c r="A1488" s="181">
        <v>6202020902</v>
      </c>
      <c r="B1488" s="181" t="s">
        <v>2101</v>
      </c>
      <c r="C1488" s="182" t="s">
        <v>2068</v>
      </c>
      <c r="D1488" s="182" t="s">
        <v>368</v>
      </c>
      <c r="E1488" s="182" t="s">
        <v>2298</v>
      </c>
      <c r="F1488" s="182" t="s">
        <v>2298</v>
      </c>
      <c r="G1488" s="181" t="s">
        <v>411</v>
      </c>
      <c r="H1488" s="181" t="s">
        <v>2100</v>
      </c>
      <c r="I1488" s="181" t="s">
        <v>2075</v>
      </c>
      <c r="J1488" s="181"/>
      <c r="K1488" s="183" t="str">
        <f t="shared" si="40"/>
        <v>Contribuciones y Afiliaciones   - Afiliaciones Y Sostenimiento</v>
      </c>
      <c r="L1488" s="181">
        <v>6202020902</v>
      </c>
    </row>
    <row r="1489" spans="1:12">
      <c r="A1489" s="181">
        <v>6202020501</v>
      </c>
      <c r="B1489" s="181" t="s">
        <v>3243</v>
      </c>
      <c r="C1489" s="182" t="s">
        <v>2068</v>
      </c>
      <c r="D1489" s="182" t="s">
        <v>368</v>
      </c>
      <c r="E1489" s="182" t="s">
        <v>2298</v>
      </c>
      <c r="F1489" s="182" t="s">
        <v>2298</v>
      </c>
      <c r="G1489" s="181" t="s">
        <v>411</v>
      </c>
      <c r="H1489" s="181" t="s">
        <v>2103</v>
      </c>
      <c r="I1489" s="181" t="s">
        <v>2075</v>
      </c>
      <c r="J1489" s="181"/>
      <c r="K1489" s="183" t="str">
        <f t="shared" si="40"/>
        <v>Gastos de Viaje   - Alojamiento Y Manutencion - Viaticos</v>
      </c>
      <c r="L1489" s="181">
        <v>6202020501</v>
      </c>
    </row>
    <row r="1490" spans="1:12">
      <c r="A1490" s="181">
        <v>6202020503</v>
      </c>
      <c r="B1490" s="181" t="s">
        <v>2105</v>
      </c>
      <c r="C1490" s="182" t="s">
        <v>2068</v>
      </c>
      <c r="D1490" s="182" t="s">
        <v>368</v>
      </c>
      <c r="E1490" s="182" t="s">
        <v>2298</v>
      </c>
      <c r="F1490" s="182" t="s">
        <v>2298</v>
      </c>
      <c r="G1490" s="181" t="s">
        <v>411</v>
      </c>
      <c r="H1490" s="181" t="s">
        <v>2103</v>
      </c>
      <c r="I1490" s="181" t="s">
        <v>2075</v>
      </c>
      <c r="J1490" s="181"/>
      <c r="K1490" s="183" t="str">
        <f t="shared" si="40"/>
        <v>Gastos de Viaje   - Pasajes Aereos</v>
      </c>
      <c r="L1490" s="181">
        <v>6202020503</v>
      </c>
    </row>
    <row r="1491" spans="1:12">
      <c r="A1491" s="181">
        <v>6202020505</v>
      </c>
      <c r="B1491" s="181" t="s">
        <v>3244</v>
      </c>
      <c r="C1491" s="182" t="s">
        <v>2068</v>
      </c>
      <c r="D1491" s="182" t="s">
        <v>368</v>
      </c>
      <c r="E1491" s="182" t="s">
        <v>2298</v>
      </c>
      <c r="F1491" s="182" t="s">
        <v>2298</v>
      </c>
      <c r="G1491" s="181" t="s">
        <v>411</v>
      </c>
      <c r="H1491" s="181" t="s">
        <v>2103</v>
      </c>
      <c r="I1491" s="181" t="s">
        <v>2075</v>
      </c>
      <c r="J1491" s="181"/>
      <c r="K1491" s="183" t="str">
        <f t="shared" si="40"/>
        <v>Gastos de Viaje   - Pasajaes Terrestres</v>
      </c>
      <c r="L1491" s="181">
        <v>6202020505</v>
      </c>
    </row>
    <row r="1492" spans="1:12">
      <c r="A1492" s="181">
        <v>6202021601</v>
      </c>
      <c r="B1492" s="181" t="s">
        <v>2107</v>
      </c>
      <c r="C1492" s="182" t="s">
        <v>2068</v>
      </c>
      <c r="D1492" s="182" t="s">
        <v>368</v>
      </c>
      <c r="E1492" s="182" t="s">
        <v>2298</v>
      </c>
      <c r="F1492" s="182" t="s">
        <v>2298</v>
      </c>
      <c r="G1492" s="181" t="s">
        <v>411</v>
      </c>
      <c r="H1492" s="181" t="s">
        <v>2108</v>
      </c>
      <c r="I1492" s="181" t="s">
        <v>2075</v>
      </c>
      <c r="J1492" s="181"/>
      <c r="K1492" s="183" t="str">
        <f t="shared" si="40"/>
        <v>Gastos Legales    - Notariales</v>
      </c>
      <c r="L1492" s="181">
        <v>6202021601</v>
      </c>
    </row>
    <row r="1493" spans="1:12">
      <c r="A1493" s="181">
        <v>6202021602</v>
      </c>
      <c r="B1493" s="181" t="s">
        <v>2109</v>
      </c>
      <c r="C1493" s="182" t="s">
        <v>2068</v>
      </c>
      <c r="D1493" s="182" t="s">
        <v>368</v>
      </c>
      <c r="E1493" s="182" t="s">
        <v>2298</v>
      </c>
      <c r="F1493" s="182" t="s">
        <v>2298</v>
      </c>
      <c r="G1493" s="181" t="s">
        <v>411</v>
      </c>
      <c r="H1493" s="181" t="s">
        <v>2108</v>
      </c>
      <c r="I1493" s="181" t="s">
        <v>2075</v>
      </c>
      <c r="J1493" s="181"/>
      <c r="K1493" s="183" t="str">
        <f t="shared" si="40"/>
        <v>Gastos Legales    - Tramites y Licencias</v>
      </c>
      <c r="L1493" s="181">
        <v>6202021602</v>
      </c>
    </row>
    <row r="1494" spans="1:12">
      <c r="A1494" s="181">
        <v>6202020201</v>
      </c>
      <c r="B1494" s="181" t="s">
        <v>2115</v>
      </c>
      <c r="C1494" s="182" t="s">
        <v>2068</v>
      </c>
      <c r="D1494" s="182" t="s">
        <v>368</v>
      </c>
      <c r="E1494" s="182" t="s">
        <v>2298</v>
      </c>
      <c r="F1494" s="182" t="s">
        <v>2298</v>
      </c>
      <c r="G1494" s="181" t="s">
        <v>411</v>
      </c>
      <c r="H1494" s="181" t="s">
        <v>2111</v>
      </c>
      <c r="I1494" s="181" t="s">
        <v>2075</v>
      </c>
      <c r="J1494" s="181"/>
      <c r="K1494" s="183" t="str">
        <f t="shared" si="40"/>
        <v>Honorarios     - Asesoria Juridica</v>
      </c>
      <c r="L1494" s="181">
        <v>6202020201</v>
      </c>
    </row>
    <row r="1495" spans="1:12">
      <c r="A1495" s="181">
        <v>6202020203</v>
      </c>
      <c r="B1495" s="181" t="s">
        <v>3245</v>
      </c>
      <c r="C1495" s="182" t="s">
        <v>2068</v>
      </c>
      <c r="D1495" s="182" t="s">
        <v>368</v>
      </c>
      <c r="E1495" s="182" t="s">
        <v>2298</v>
      </c>
      <c r="F1495" s="182" t="s">
        <v>2298</v>
      </c>
      <c r="G1495" s="181" t="s">
        <v>411</v>
      </c>
      <c r="H1495" s="181" t="s">
        <v>2111</v>
      </c>
      <c r="I1495" s="181" t="s">
        <v>2075</v>
      </c>
      <c r="J1495" s="181"/>
      <c r="K1495" s="183" t="str">
        <f t="shared" si="40"/>
        <v>Honorarios     - Asesoria Técnica</v>
      </c>
      <c r="L1495" s="181">
        <v>6202020203</v>
      </c>
    </row>
    <row r="1496" spans="1:12">
      <c r="A1496" s="181">
        <v>6202080101</v>
      </c>
      <c r="B1496" s="181" t="s">
        <v>3246</v>
      </c>
      <c r="C1496" s="182" t="s">
        <v>2068</v>
      </c>
      <c r="D1496" s="182" t="s">
        <v>368</v>
      </c>
      <c r="E1496" s="182" t="s">
        <v>2298</v>
      </c>
      <c r="F1496" s="182" t="s">
        <v>2298</v>
      </c>
      <c r="G1496" s="181" t="s">
        <v>411</v>
      </c>
      <c r="H1496" s="181" t="s">
        <v>2120</v>
      </c>
      <c r="I1496" s="181" t="s">
        <v>2075</v>
      </c>
      <c r="J1496" s="181"/>
      <c r="K1496" s="183" t="str">
        <f t="shared" si="40"/>
        <v>Impuestos     - Industria y Comercio</v>
      </c>
      <c r="L1496" s="181">
        <v>6202080101</v>
      </c>
    </row>
    <row r="1497" spans="1:12">
      <c r="A1497" s="181">
        <v>6202080102</v>
      </c>
      <c r="B1497" s="181" t="s">
        <v>3247</v>
      </c>
      <c r="C1497" s="182" t="s">
        <v>2068</v>
      </c>
      <c r="D1497" s="182" t="s">
        <v>368</v>
      </c>
      <c r="E1497" s="182" t="s">
        <v>2298</v>
      </c>
      <c r="F1497" s="182" t="s">
        <v>2298</v>
      </c>
      <c r="G1497" s="181" t="s">
        <v>411</v>
      </c>
      <c r="H1497" s="181" t="s">
        <v>2120</v>
      </c>
      <c r="I1497" s="181" t="s">
        <v>2075</v>
      </c>
      <c r="J1497" s="181"/>
      <c r="K1497" s="183" t="str">
        <f t="shared" si="40"/>
        <v>Impuestos     - Timbres</v>
      </c>
      <c r="L1497" s="181">
        <v>6202080102</v>
      </c>
    </row>
    <row r="1498" spans="1:12">
      <c r="A1498" s="181">
        <v>6202080103</v>
      </c>
      <c r="B1498" s="181" t="s">
        <v>3248</v>
      </c>
      <c r="C1498" s="182" t="s">
        <v>2068</v>
      </c>
      <c r="D1498" s="182" t="s">
        <v>368</v>
      </c>
      <c r="E1498" s="182" t="s">
        <v>2298</v>
      </c>
      <c r="F1498" s="182" t="s">
        <v>2298</v>
      </c>
      <c r="G1498" s="181" t="s">
        <v>411</v>
      </c>
      <c r="H1498" s="181" t="s">
        <v>2120</v>
      </c>
      <c r="I1498" s="181" t="s">
        <v>2075</v>
      </c>
      <c r="J1498" s="181"/>
      <c r="K1498" s="183" t="str">
        <f t="shared" si="40"/>
        <v>Impuestos     - Propiedad Raiz</v>
      </c>
      <c r="L1498" s="181">
        <v>6202080103</v>
      </c>
    </row>
    <row r="1499" spans="1:12">
      <c r="A1499" s="181">
        <v>6202080104</v>
      </c>
      <c r="B1499" s="181" t="s">
        <v>3249</v>
      </c>
      <c r="C1499" s="182" t="s">
        <v>2068</v>
      </c>
      <c r="D1499" s="182" t="s">
        <v>368</v>
      </c>
      <c r="E1499" s="182" t="s">
        <v>2298</v>
      </c>
      <c r="F1499" s="182" t="s">
        <v>2298</v>
      </c>
      <c r="G1499" s="181" t="s">
        <v>411</v>
      </c>
      <c r="H1499" s="181" t="s">
        <v>2120</v>
      </c>
      <c r="I1499" s="181" t="s">
        <v>2075</v>
      </c>
      <c r="J1499" s="181"/>
      <c r="K1499" s="183" t="str">
        <f t="shared" si="40"/>
        <v>Impuestos     - Valorizacion</v>
      </c>
      <c r="L1499" s="181">
        <v>6202080104</v>
      </c>
    </row>
    <row r="1500" spans="1:12">
      <c r="A1500" s="181">
        <v>6202080105</v>
      </c>
      <c r="B1500" s="181" t="s">
        <v>3250</v>
      </c>
      <c r="C1500" s="182" t="s">
        <v>2068</v>
      </c>
      <c r="D1500" s="182" t="s">
        <v>368</v>
      </c>
      <c r="E1500" s="182" t="s">
        <v>2298</v>
      </c>
      <c r="F1500" s="182" t="s">
        <v>2298</v>
      </c>
      <c r="G1500" s="181" t="s">
        <v>411</v>
      </c>
      <c r="H1500" s="181" t="s">
        <v>2120</v>
      </c>
      <c r="I1500" s="181" t="s">
        <v>2075</v>
      </c>
      <c r="J1500" s="181"/>
      <c r="K1500" s="183" t="str">
        <f t="shared" si="40"/>
        <v>Impuestos     - Vehiculos</v>
      </c>
      <c r="L1500" s="181">
        <v>6202080105</v>
      </c>
    </row>
    <row r="1501" spans="1:12">
      <c r="A1501" s="181">
        <v>6202080106</v>
      </c>
      <c r="B1501" s="181" t="s">
        <v>3251</v>
      </c>
      <c r="C1501" s="182" t="s">
        <v>2068</v>
      </c>
      <c r="D1501" s="182" t="s">
        <v>368</v>
      </c>
      <c r="E1501" s="182" t="s">
        <v>2298</v>
      </c>
      <c r="F1501" s="182" t="s">
        <v>2298</v>
      </c>
      <c r="G1501" s="181" t="s">
        <v>411</v>
      </c>
      <c r="H1501" s="181" t="s">
        <v>2120</v>
      </c>
      <c r="I1501" s="181" t="s">
        <v>2075</v>
      </c>
      <c r="J1501" s="181"/>
      <c r="K1501" s="183" t="str">
        <f t="shared" si="40"/>
        <v>Impuestos     - Estampillas Pro Hospital Universitario</v>
      </c>
      <c r="L1501" s="181">
        <v>6202080106</v>
      </c>
    </row>
    <row r="1502" spans="1:12">
      <c r="A1502" s="181">
        <v>6202080107</v>
      </c>
      <c r="B1502" s="181" t="s">
        <v>3252</v>
      </c>
      <c r="C1502" s="182" t="s">
        <v>2068</v>
      </c>
      <c r="D1502" s="182" t="s">
        <v>368</v>
      </c>
      <c r="E1502" s="182" t="s">
        <v>2298</v>
      </c>
      <c r="F1502" s="182" t="s">
        <v>2298</v>
      </c>
      <c r="G1502" s="181" t="s">
        <v>411</v>
      </c>
      <c r="H1502" s="181" t="s">
        <v>2120</v>
      </c>
      <c r="I1502" s="181" t="s">
        <v>2075</v>
      </c>
      <c r="J1502" s="181"/>
      <c r="K1502" s="183" t="str">
        <f t="shared" si="40"/>
        <v>Impuestos     - Estampillas Pro-Dot y Des Tercera Edad</v>
      </c>
      <c r="L1502" s="181">
        <v>6202080107</v>
      </c>
    </row>
    <row r="1503" spans="1:12">
      <c r="A1503" s="181">
        <v>6202080108</v>
      </c>
      <c r="B1503" s="181" t="s">
        <v>3253</v>
      </c>
      <c r="C1503" s="182" t="s">
        <v>2068</v>
      </c>
      <c r="D1503" s="182" t="s">
        <v>368</v>
      </c>
      <c r="E1503" s="182" t="s">
        <v>2298</v>
      </c>
      <c r="F1503" s="182" t="s">
        <v>2298</v>
      </c>
      <c r="G1503" s="181" t="s">
        <v>411</v>
      </c>
      <c r="H1503" s="181" t="s">
        <v>2120</v>
      </c>
      <c r="I1503" s="181" t="s">
        <v>2075</v>
      </c>
      <c r="J1503" s="181"/>
      <c r="K1503" s="183" t="str">
        <f t="shared" si="40"/>
        <v>Impuestos     - Estampillas Procultura</v>
      </c>
      <c r="L1503" s="181">
        <v>6202080108</v>
      </c>
    </row>
    <row r="1504" spans="1:12">
      <c r="A1504" s="181">
        <v>6202020701</v>
      </c>
      <c r="B1504" s="181" t="s">
        <v>3234</v>
      </c>
      <c r="C1504" s="182" t="s">
        <v>2068</v>
      </c>
      <c r="D1504" s="182" t="s">
        <v>368</v>
      </c>
      <c r="E1504" s="182" t="s">
        <v>2298</v>
      </c>
      <c r="F1504" s="182" t="s">
        <v>2298</v>
      </c>
      <c r="G1504" s="181" t="s">
        <v>411</v>
      </c>
      <c r="H1504" s="181" t="s">
        <v>2129</v>
      </c>
      <c r="I1504" s="181" t="s">
        <v>2075</v>
      </c>
      <c r="J1504" s="181"/>
      <c r="K1504" s="183" t="str">
        <f t="shared" si="40"/>
        <v>Mantenimientos     - De Terrenos</v>
      </c>
      <c r="L1504" s="181">
        <v>6202020701</v>
      </c>
    </row>
    <row r="1505" spans="1:12">
      <c r="A1505" s="181">
        <v>6202020702</v>
      </c>
      <c r="B1505" s="181" t="s">
        <v>3235</v>
      </c>
      <c r="C1505" s="182" t="s">
        <v>2068</v>
      </c>
      <c r="D1505" s="182" t="s">
        <v>368</v>
      </c>
      <c r="E1505" s="182" t="s">
        <v>2298</v>
      </c>
      <c r="F1505" s="182" t="s">
        <v>2298</v>
      </c>
      <c r="G1505" s="181" t="s">
        <v>411</v>
      </c>
      <c r="H1505" s="181" t="s">
        <v>2129</v>
      </c>
      <c r="I1505" s="181" t="s">
        <v>2075</v>
      </c>
      <c r="J1505" s="181"/>
      <c r="K1505" s="183" t="str">
        <f t="shared" si="40"/>
        <v>Mantenimientos     - Construcciones Y Edificaciones</v>
      </c>
      <c r="L1505" s="181">
        <v>6202020702</v>
      </c>
    </row>
    <row r="1506" spans="1:12">
      <c r="A1506" s="181">
        <v>6202020703</v>
      </c>
      <c r="B1506" s="181" t="s">
        <v>2253</v>
      </c>
      <c r="C1506" s="182" t="s">
        <v>2068</v>
      </c>
      <c r="D1506" s="182" t="s">
        <v>368</v>
      </c>
      <c r="E1506" s="182" t="s">
        <v>2298</v>
      </c>
      <c r="F1506" s="182" t="s">
        <v>2298</v>
      </c>
      <c r="G1506" s="181" t="s">
        <v>411</v>
      </c>
      <c r="H1506" s="181" t="s">
        <v>2129</v>
      </c>
      <c r="I1506" s="181" t="s">
        <v>2075</v>
      </c>
      <c r="J1506" s="181"/>
      <c r="K1506" s="183" t="str">
        <f t="shared" ref="K1506:K1537" si="41">CONCATENATE(H1506," - ", B1506)</f>
        <v>Mantenimientos     - Maquinaria y Equipo</v>
      </c>
      <c r="L1506" s="181">
        <v>6202020703</v>
      </c>
    </row>
    <row r="1507" spans="1:12">
      <c r="A1507" s="181">
        <v>6202020704</v>
      </c>
      <c r="B1507" s="181" t="s">
        <v>3236</v>
      </c>
      <c r="C1507" s="182" t="s">
        <v>2068</v>
      </c>
      <c r="D1507" s="182" t="s">
        <v>368</v>
      </c>
      <c r="E1507" s="182" t="s">
        <v>2298</v>
      </c>
      <c r="F1507" s="182" t="s">
        <v>2298</v>
      </c>
      <c r="G1507" s="181" t="s">
        <v>411</v>
      </c>
      <c r="H1507" s="181" t="s">
        <v>2129</v>
      </c>
      <c r="I1507" s="181" t="s">
        <v>2075</v>
      </c>
      <c r="J1507" s="181"/>
      <c r="K1507" s="183" t="str">
        <f t="shared" si="41"/>
        <v>Mantenimientos     - Muebles y Equipo de Oficina</v>
      </c>
      <c r="L1507" s="181">
        <v>6202020704</v>
      </c>
    </row>
    <row r="1508" spans="1:12">
      <c r="A1508" s="181">
        <v>6202020705</v>
      </c>
      <c r="B1508" s="181" t="s">
        <v>3237</v>
      </c>
      <c r="C1508" s="182" t="s">
        <v>2068</v>
      </c>
      <c r="D1508" s="182" t="s">
        <v>368</v>
      </c>
      <c r="E1508" s="182" t="s">
        <v>2298</v>
      </c>
      <c r="F1508" s="182" t="s">
        <v>2298</v>
      </c>
      <c r="G1508" s="181" t="s">
        <v>411</v>
      </c>
      <c r="H1508" s="181" t="s">
        <v>2129</v>
      </c>
      <c r="I1508" s="181" t="s">
        <v>2075</v>
      </c>
      <c r="J1508" s="181"/>
      <c r="K1508" s="183" t="str">
        <f t="shared" si="41"/>
        <v>Mantenimientos     - Equipo de Computo</v>
      </c>
      <c r="L1508" s="181">
        <v>6202020705</v>
      </c>
    </row>
    <row r="1509" spans="1:12">
      <c r="A1509" s="181">
        <v>6202020706</v>
      </c>
      <c r="B1509" s="181" t="s">
        <v>3238</v>
      </c>
      <c r="C1509" s="182" t="s">
        <v>2068</v>
      </c>
      <c r="D1509" s="182" t="s">
        <v>368</v>
      </c>
      <c r="E1509" s="182" t="s">
        <v>2298</v>
      </c>
      <c r="F1509" s="182" t="s">
        <v>2298</v>
      </c>
      <c r="G1509" s="181" t="s">
        <v>411</v>
      </c>
      <c r="H1509" s="181" t="s">
        <v>2129</v>
      </c>
      <c r="I1509" s="181" t="s">
        <v>2075</v>
      </c>
      <c r="J1509" s="181"/>
      <c r="K1509" s="183" t="str">
        <f t="shared" si="41"/>
        <v>Mantenimientos     - Telecomunicaciones Y Radio</v>
      </c>
      <c r="L1509" s="181">
        <v>6202020706</v>
      </c>
    </row>
    <row r="1510" spans="1:12">
      <c r="A1510" s="181">
        <v>6202020707</v>
      </c>
      <c r="B1510" s="181" t="s">
        <v>3239</v>
      </c>
      <c r="C1510" s="182" t="s">
        <v>2068</v>
      </c>
      <c r="D1510" s="182" t="s">
        <v>368</v>
      </c>
      <c r="E1510" s="182" t="s">
        <v>2298</v>
      </c>
      <c r="F1510" s="182" t="s">
        <v>2298</v>
      </c>
      <c r="G1510" s="181" t="s">
        <v>411</v>
      </c>
      <c r="H1510" s="181" t="s">
        <v>2129</v>
      </c>
      <c r="I1510" s="181" t="s">
        <v>2075</v>
      </c>
      <c r="J1510" s="181"/>
      <c r="K1510" s="183" t="str">
        <f t="shared" si="41"/>
        <v>Mantenimientos     - Equipo Medico y de Laboratorio</v>
      </c>
      <c r="L1510" s="181">
        <v>6202020707</v>
      </c>
    </row>
    <row r="1511" spans="1:12">
      <c r="A1511" s="181">
        <v>6202020708</v>
      </c>
      <c r="B1511" s="181" t="s">
        <v>3240</v>
      </c>
      <c r="C1511" s="182" t="s">
        <v>2068</v>
      </c>
      <c r="D1511" s="182" t="s">
        <v>368</v>
      </c>
      <c r="E1511" s="182" t="s">
        <v>2298</v>
      </c>
      <c r="F1511" s="182" t="s">
        <v>2298</v>
      </c>
      <c r="G1511" s="181" t="s">
        <v>411</v>
      </c>
      <c r="H1511" s="181" t="s">
        <v>2129</v>
      </c>
      <c r="I1511" s="181" t="s">
        <v>2075</v>
      </c>
      <c r="J1511" s="181"/>
      <c r="K1511" s="183" t="str">
        <f t="shared" si="41"/>
        <v>Mantenimientos     - Flota y Equipo de Transporte</v>
      </c>
      <c r="L1511" s="181">
        <v>6202020708</v>
      </c>
    </row>
    <row r="1512" spans="1:12">
      <c r="A1512" s="181">
        <v>6202020709</v>
      </c>
      <c r="B1512" s="181" t="s">
        <v>3241</v>
      </c>
      <c r="C1512" s="182" t="s">
        <v>2068</v>
      </c>
      <c r="D1512" s="182" t="s">
        <v>368</v>
      </c>
      <c r="E1512" s="182" t="s">
        <v>2298</v>
      </c>
      <c r="F1512" s="182" t="s">
        <v>2298</v>
      </c>
      <c r="G1512" s="181" t="s">
        <v>411</v>
      </c>
      <c r="H1512" s="181" t="s">
        <v>2129</v>
      </c>
      <c r="I1512" s="181" t="s">
        <v>2075</v>
      </c>
      <c r="J1512" s="181"/>
      <c r="K1512" s="183" t="str">
        <f t="shared" si="41"/>
        <v>Mantenimientos     - Acueductos Plantas y Redes</v>
      </c>
      <c r="L1512" s="181">
        <v>6202020709</v>
      </c>
    </row>
    <row r="1513" spans="1:12">
      <c r="A1513" s="181">
        <v>6202020710</v>
      </c>
      <c r="B1513" s="181" t="s">
        <v>2136</v>
      </c>
      <c r="C1513" s="182" t="s">
        <v>2068</v>
      </c>
      <c r="D1513" s="182" t="s">
        <v>368</v>
      </c>
      <c r="E1513" s="182" t="s">
        <v>2298</v>
      </c>
      <c r="F1513" s="182" t="s">
        <v>2298</v>
      </c>
      <c r="G1513" s="181" t="s">
        <v>411</v>
      </c>
      <c r="H1513" s="181" t="s">
        <v>2129</v>
      </c>
      <c r="I1513" s="181" t="s">
        <v>2075</v>
      </c>
      <c r="J1513" s="181"/>
      <c r="K1513" s="183" t="str">
        <f t="shared" si="41"/>
        <v>Mantenimientos     - Arreglos Ornamentales</v>
      </c>
      <c r="L1513" s="181">
        <v>6202020710</v>
      </c>
    </row>
    <row r="1514" spans="1:12">
      <c r="A1514" s="181">
        <v>6202020711</v>
      </c>
      <c r="B1514" s="181" t="s">
        <v>3254</v>
      </c>
      <c r="C1514" s="182" t="s">
        <v>2068</v>
      </c>
      <c r="D1514" s="182" t="s">
        <v>368</v>
      </c>
      <c r="E1514" s="182" t="s">
        <v>2298</v>
      </c>
      <c r="F1514" s="182" t="s">
        <v>2298</v>
      </c>
      <c r="G1514" s="181" t="s">
        <v>411</v>
      </c>
      <c r="H1514" s="181" t="s">
        <v>2129</v>
      </c>
      <c r="I1514" s="181" t="s">
        <v>2075</v>
      </c>
      <c r="J1514" s="181"/>
      <c r="K1514" s="183" t="str">
        <f t="shared" si="41"/>
        <v>Mantenimientos     - Repaciones Locativas</v>
      </c>
      <c r="L1514" s="181">
        <v>6202020711</v>
      </c>
    </row>
    <row r="1515" spans="1:12">
      <c r="A1515" s="181">
        <v>6202020712</v>
      </c>
      <c r="B1515" s="181" t="s">
        <v>3255</v>
      </c>
      <c r="C1515" s="182" t="s">
        <v>2068</v>
      </c>
      <c r="D1515" s="182" t="s">
        <v>368</v>
      </c>
      <c r="E1515" s="182" t="s">
        <v>2298</v>
      </c>
      <c r="F1515" s="182" t="s">
        <v>2298</v>
      </c>
      <c r="G1515" s="181" t="s">
        <v>411</v>
      </c>
      <c r="H1515" s="181" t="s">
        <v>2129</v>
      </c>
      <c r="I1515" s="181" t="s">
        <v>2075</v>
      </c>
      <c r="J1515" s="181"/>
      <c r="K1515" s="183" t="str">
        <f t="shared" si="41"/>
        <v>Mantenimientos     - Otros Mantenimientos y Reparaciones</v>
      </c>
      <c r="L1515" s="181">
        <v>6202020712</v>
      </c>
    </row>
    <row r="1516" spans="1:12">
      <c r="A1516" s="181">
        <v>6202021501</v>
      </c>
      <c r="B1516" s="181" t="s">
        <v>3256</v>
      </c>
      <c r="C1516" s="182" t="s">
        <v>2068</v>
      </c>
      <c r="D1516" s="182" t="s">
        <v>368</v>
      </c>
      <c r="E1516" s="182" t="s">
        <v>2298</v>
      </c>
      <c r="F1516" s="182" t="s">
        <v>2298</v>
      </c>
      <c r="G1516" s="181" t="s">
        <v>411</v>
      </c>
      <c r="H1516" s="181" t="s">
        <v>2138</v>
      </c>
      <c r="I1516" s="181" t="s">
        <v>2075</v>
      </c>
      <c r="J1516" s="181"/>
      <c r="K1516" s="183" t="str">
        <f t="shared" si="41"/>
        <v>Materiales y Suministros   - Elemetos de Aseo y Cafeteria</v>
      </c>
      <c r="L1516" s="181">
        <v>6202021501</v>
      </c>
    </row>
    <row r="1517" spans="1:12">
      <c r="A1517" s="181">
        <v>6202021801</v>
      </c>
      <c r="B1517" s="181" t="s">
        <v>2135</v>
      </c>
      <c r="C1517" s="182" t="s">
        <v>2068</v>
      </c>
      <c r="D1517" s="182" t="s">
        <v>368</v>
      </c>
      <c r="E1517" s="182" t="s">
        <v>2298</v>
      </c>
      <c r="F1517" s="182" t="s">
        <v>2298</v>
      </c>
      <c r="G1517" s="181" t="s">
        <v>411</v>
      </c>
      <c r="H1517" s="181" t="s">
        <v>2138</v>
      </c>
      <c r="I1517" s="181" t="s">
        <v>2075</v>
      </c>
      <c r="J1517" s="181"/>
      <c r="K1517" s="183" t="str">
        <f t="shared" si="41"/>
        <v>Materiales y Suministros   - Armamento De Vigilancia</v>
      </c>
      <c r="L1517" s="181">
        <v>6202021801</v>
      </c>
    </row>
    <row r="1518" spans="1:12">
      <c r="A1518" s="181">
        <v>6202021802</v>
      </c>
      <c r="B1518" s="181" t="s">
        <v>3257</v>
      </c>
      <c r="C1518" s="182" t="s">
        <v>2068</v>
      </c>
      <c r="D1518" s="182" t="s">
        <v>368</v>
      </c>
      <c r="E1518" s="182" t="s">
        <v>2298</v>
      </c>
      <c r="F1518" s="182" t="s">
        <v>2298</v>
      </c>
      <c r="G1518" s="181" t="s">
        <v>411</v>
      </c>
      <c r="H1518" s="181" t="s">
        <v>2138</v>
      </c>
      <c r="I1518" s="181" t="s">
        <v>2075</v>
      </c>
      <c r="J1518" s="181"/>
      <c r="K1518" s="183" t="str">
        <f t="shared" si="41"/>
        <v>Materiales y Suministros   - Elementos de Computador Y Telecomunicaion</v>
      </c>
      <c r="L1518" s="181">
        <v>6202021802</v>
      </c>
    </row>
    <row r="1519" spans="1:12">
      <c r="A1519" s="181">
        <v>6202021803</v>
      </c>
      <c r="B1519" s="181" t="s">
        <v>3258</v>
      </c>
      <c r="C1519" s="182" t="s">
        <v>2068</v>
      </c>
      <c r="D1519" s="182" t="s">
        <v>368</v>
      </c>
      <c r="E1519" s="182" t="s">
        <v>2298</v>
      </c>
      <c r="F1519" s="182" t="s">
        <v>2298</v>
      </c>
      <c r="G1519" s="181" t="s">
        <v>411</v>
      </c>
      <c r="H1519" s="181" t="s">
        <v>2138</v>
      </c>
      <c r="I1519" s="181" t="s">
        <v>2075</v>
      </c>
      <c r="J1519" s="181"/>
      <c r="K1519" s="183" t="str">
        <f t="shared" si="41"/>
        <v>Materiales y Suministros   - Elementos de Fotografia Y Audiovisuales</v>
      </c>
      <c r="L1519" s="181">
        <v>6202021803</v>
      </c>
    </row>
    <row r="1520" spans="1:12">
      <c r="A1520" s="181">
        <v>6202021804</v>
      </c>
      <c r="B1520" s="181" t="s">
        <v>3259</v>
      </c>
      <c r="C1520" s="182" t="s">
        <v>2068</v>
      </c>
      <c r="D1520" s="182" t="s">
        <v>368</v>
      </c>
      <c r="E1520" s="182" t="s">
        <v>2298</v>
      </c>
      <c r="F1520" s="182" t="s">
        <v>2298</v>
      </c>
      <c r="G1520" s="181" t="s">
        <v>411</v>
      </c>
      <c r="H1520" s="181" t="s">
        <v>2138</v>
      </c>
      <c r="I1520" s="181" t="s">
        <v>2075</v>
      </c>
      <c r="J1520" s="181"/>
      <c r="K1520" s="183" t="str">
        <f t="shared" si="41"/>
        <v>Materiales y Suministros   - Elementos de Imprenta</v>
      </c>
      <c r="L1520" s="181">
        <v>6202021804</v>
      </c>
    </row>
    <row r="1521" spans="1:12">
      <c r="A1521" s="181">
        <v>6202021805</v>
      </c>
      <c r="B1521" s="181" t="s">
        <v>2149</v>
      </c>
      <c r="C1521" s="182" t="s">
        <v>2068</v>
      </c>
      <c r="D1521" s="182" t="s">
        <v>368</v>
      </c>
      <c r="E1521" s="182" t="s">
        <v>2298</v>
      </c>
      <c r="F1521" s="182" t="s">
        <v>2298</v>
      </c>
      <c r="G1521" s="181" t="s">
        <v>411</v>
      </c>
      <c r="H1521" s="181" t="s">
        <v>2138</v>
      </c>
      <c r="I1521" s="181" t="s">
        <v>2075</v>
      </c>
      <c r="J1521" s="181"/>
      <c r="K1521" s="183" t="str">
        <f t="shared" si="41"/>
        <v>Materiales y Suministros   - Elementos Electricos Y Electronicos</v>
      </c>
      <c r="L1521" s="181">
        <v>6202021805</v>
      </c>
    </row>
    <row r="1522" spans="1:12">
      <c r="A1522" s="181">
        <v>6202021806</v>
      </c>
      <c r="B1522" s="181" t="s">
        <v>2150</v>
      </c>
      <c r="C1522" s="182" t="s">
        <v>2068</v>
      </c>
      <c r="D1522" s="182" t="s">
        <v>368</v>
      </c>
      <c r="E1522" s="182" t="s">
        <v>2298</v>
      </c>
      <c r="F1522" s="182" t="s">
        <v>2298</v>
      </c>
      <c r="G1522" s="181" t="s">
        <v>411</v>
      </c>
      <c r="H1522" s="181" t="s">
        <v>2138</v>
      </c>
      <c r="I1522" s="181" t="s">
        <v>2075</v>
      </c>
      <c r="J1522" s="181"/>
      <c r="K1522" s="183" t="str">
        <f t="shared" si="41"/>
        <v>Materiales y Suministros   - Herramientas</v>
      </c>
      <c r="L1522" s="181">
        <v>6202021806</v>
      </c>
    </row>
    <row r="1523" spans="1:12">
      <c r="A1523" s="181">
        <v>6202021807</v>
      </c>
      <c r="B1523" s="181" t="s">
        <v>3260</v>
      </c>
      <c r="C1523" s="182" t="s">
        <v>2068</v>
      </c>
      <c r="D1523" s="182" t="s">
        <v>368</v>
      </c>
      <c r="E1523" s="182" t="s">
        <v>2298</v>
      </c>
      <c r="F1523" s="182" t="s">
        <v>2298</v>
      </c>
      <c r="G1523" s="181" t="s">
        <v>411</v>
      </c>
      <c r="H1523" s="181" t="s">
        <v>2138</v>
      </c>
      <c r="I1523" s="181" t="s">
        <v>2075</v>
      </c>
      <c r="J1523" s="181"/>
      <c r="K1523" s="183" t="str">
        <f t="shared" si="41"/>
        <v>Materiales y Suministros   - Repuestos en General</v>
      </c>
      <c r="L1523" s="181">
        <v>6202021807</v>
      </c>
    </row>
    <row r="1524" spans="1:12">
      <c r="A1524" s="181">
        <v>6202021808</v>
      </c>
      <c r="B1524" s="181" t="s">
        <v>2152</v>
      </c>
      <c r="C1524" s="182" t="s">
        <v>2068</v>
      </c>
      <c r="D1524" s="182" t="s">
        <v>368</v>
      </c>
      <c r="E1524" s="182" t="s">
        <v>2298</v>
      </c>
      <c r="F1524" s="182" t="s">
        <v>2298</v>
      </c>
      <c r="G1524" s="181" t="s">
        <v>411</v>
      </c>
      <c r="H1524" s="181" t="s">
        <v>2138</v>
      </c>
      <c r="I1524" s="181" t="s">
        <v>2075</v>
      </c>
      <c r="J1524" s="181"/>
      <c r="K1524" s="183" t="str">
        <f t="shared" si="41"/>
        <v>Materiales y Suministros   - Elementos de Ferreteria</v>
      </c>
      <c r="L1524" s="181">
        <v>6202021808</v>
      </c>
    </row>
    <row r="1525" spans="1:12">
      <c r="A1525" s="181">
        <v>6202021809</v>
      </c>
      <c r="B1525" s="181" t="s">
        <v>3261</v>
      </c>
      <c r="C1525" s="182" t="s">
        <v>2068</v>
      </c>
      <c r="D1525" s="182" t="s">
        <v>368</v>
      </c>
      <c r="E1525" s="182" t="s">
        <v>2298</v>
      </c>
      <c r="F1525" s="182" t="s">
        <v>2298</v>
      </c>
      <c r="G1525" s="181" t="s">
        <v>411</v>
      </c>
      <c r="H1525" s="181" t="s">
        <v>2138</v>
      </c>
      <c r="I1525" s="181" t="s">
        <v>2075</v>
      </c>
      <c r="J1525" s="181"/>
      <c r="K1525" s="183" t="str">
        <f t="shared" si="41"/>
        <v>Materiales y Suministros   - Elementos de Lenceria Y Roperia</v>
      </c>
      <c r="L1525" s="181">
        <v>6202021809</v>
      </c>
    </row>
    <row r="1526" spans="1:12">
      <c r="A1526" s="181">
        <v>6202021810</v>
      </c>
      <c r="B1526" s="181" t="s">
        <v>2145</v>
      </c>
      <c r="C1526" s="182" t="s">
        <v>2068</v>
      </c>
      <c r="D1526" s="182" t="s">
        <v>368</v>
      </c>
      <c r="E1526" s="182" t="s">
        <v>2298</v>
      </c>
      <c r="F1526" s="182" t="s">
        <v>2298</v>
      </c>
      <c r="G1526" s="181" t="s">
        <v>411</v>
      </c>
      <c r="H1526" s="181" t="s">
        <v>2138</v>
      </c>
      <c r="I1526" s="181" t="s">
        <v>2075</v>
      </c>
      <c r="J1526" s="181"/>
      <c r="K1526" s="183" t="str">
        <f t="shared" si="41"/>
        <v>Materiales y Suministros   - Banderas Y Escudos</v>
      </c>
      <c r="L1526" s="181">
        <v>6202021810</v>
      </c>
    </row>
    <row r="1527" spans="1:12">
      <c r="A1527" s="181">
        <v>6202021814</v>
      </c>
      <c r="B1527" s="181" t="s">
        <v>3262</v>
      </c>
      <c r="C1527" s="182" t="s">
        <v>2068</v>
      </c>
      <c r="D1527" s="182" t="s">
        <v>368</v>
      </c>
      <c r="E1527" s="182" t="s">
        <v>2298</v>
      </c>
      <c r="F1527" s="182" t="s">
        <v>2298</v>
      </c>
      <c r="G1527" s="181" t="s">
        <v>411</v>
      </c>
      <c r="H1527" s="181" t="s">
        <v>2138</v>
      </c>
      <c r="I1527" s="181" t="s">
        <v>2075</v>
      </c>
      <c r="J1527" s="181"/>
      <c r="K1527" s="183" t="str">
        <f t="shared" si="41"/>
        <v>Materiales y Suministros   - Emvases y Empaques</v>
      </c>
      <c r="L1527" s="181">
        <v>6202021814</v>
      </c>
    </row>
    <row r="1528" spans="1:12">
      <c r="A1528" s="181">
        <v>6202022001</v>
      </c>
      <c r="B1528" s="181" t="s">
        <v>3263</v>
      </c>
      <c r="C1528" s="182" t="s">
        <v>2068</v>
      </c>
      <c r="D1528" s="182" t="s">
        <v>368</v>
      </c>
      <c r="E1528" s="182" t="s">
        <v>2298</v>
      </c>
      <c r="F1528" s="182" t="s">
        <v>2298</v>
      </c>
      <c r="G1528" s="181" t="s">
        <v>411</v>
      </c>
      <c r="H1528" s="181" t="s">
        <v>2138</v>
      </c>
      <c r="I1528" s="181" t="s">
        <v>2075</v>
      </c>
      <c r="J1528" s="181"/>
      <c r="K1528" s="183" t="str">
        <f t="shared" si="41"/>
        <v>Materiales y Suministros   - Utiles Papeleria y Fotocopias</v>
      </c>
      <c r="L1528" s="181">
        <v>6202022001</v>
      </c>
    </row>
    <row r="1529" spans="1:12">
      <c r="A1529" s="181">
        <v>6202022002</v>
      </c>
      <c r="B1529" s="181" t="s">
        <v>2169</v>
      </c>
      <c r="C1529" s="182" t="s">
        <v>2068</v>
      </c>
      <c r="D1529" s="182" t="s">
        <v>368</v>
      </c>
      <c r="E1529" s="182" t="s">
        <v>2298</v>
      </c>
      <c r="F1529" s="182" t="s">
        <v>2298</v>
      </c>
      <c r="G1529" s="181" t="s">
        <v>411</v>
      </c>
      <c r="H1529" s="181" t="s">
        <v>2138</v>
      </c>
      <c r="I1529" s="181" t="s">
        <v>2075</v>
      </c>
      <c r="J1529" s="181"/>
      <c r="K1529" s="183" t="str">
        <f t="shared" si="41"/>
        <v>Materiales y Suministros   - Diplomas</v>
      </c>
      <c r="L1529" s="181">
        <v>6202022002</v>
      </c>
    </row>
    <row r="1530" spans="1:12">
      <c r="A1530" s="181">
        <v>6202021001</v>
      </c>
      <c r="B1530" s="181" t="s">
        <v>3264</v>
      </c>
      <c r="C1530" s="182" t="s">
        <v>2068</v>
      </c>
      <c r="D1530" s="182" t="s">
        <v>368</v>
      </c>
      <c r="E1530" s="182" t="s">
        <v>2298</v>
      </c>
      <c r="F1530" s="182" t="s">
        <v>2298</v>
      </c>
      <c r="G1530" s="181" t="s">
        <v>411</v>
      </c>
      <c r="H1530" s="181" t="s">
        <v>2155</v>
      </c>
      <c r="I1530" s="181" t="s">
        <v>2075</v>
      </c>
      <c r="J1530" s="181"/>
      <c r="K1530" s="183" t="str">
        <f t="shared" si="41"/>
        <v>Otros Gastos    - Correo Porte y Telegramas</v>
      </c>
      <c r="L1530" s="181">
        <v>6202021001</v>
      </c>
    </row>
    <row r="1531" spans="1:12">
      <c r="A1531" s="181">
        <v>6202021002</v>
      </c>
      <c r="B1531" s="181" t="s">
        <v>3265</v>
      </c>
      <c r="C1531" s="182" t="s">
        <v>2068</v>
      </c>
      <c r="D1531" s="182" t="s">
        <v>368</v>
      </c>
      <c r="E1531" s="182" t="s">
        <v>2298</v>
      </c>
      <c r="F1531" s="182" t="s">
        <v>2298</v>
      </c>
      <c r="G1531" s="181" t="s">
        <v>411</v>
      </c>
      <c r="H1531" s="181" t="s">
        <v>2155</v>
      </c>
      <c r="I1531" s="181" t="s">
        <v>2075</v>
      </c>
      <c r="J1531" s="181"/>
      <c r="K1531" s="183" t="str">
        <f t="shared" si="41"/>
        <v>Otros Gastos    - Combustibles y lubricantes</v>
      </c>
      <c r="L1531" s="181">
        <v>6202021002</v>
      </c>
    </row>
    <row r="1532" spans="1:12">
      <c r="A1532" s="181">
        <v>6202021003</v>
      </c>
      <c r="B1532" s="181" t="s">
        <v>3266</v>
      </c>
      <c r="C1532" s="182" t="s">
        <v>2068</v>
      </c>
      <c r="D1532" s="182" t="s">
        <v>368</v>
      </c>
      <c r="E1532" s="182" t="s">
        <v>2298</v>
      </c>
      <c r="F1532" s="182" t="s">
        <v>2298</v>
      </c>
      <c r="G1532" s="181" t="s">
        <v>411</v>
      </c>
      <c r="H1532" s="181" t="s">
        <v>2155</v>
      </c>
      <c r="I1532" s="181" t="s">
        <v>2075</v>
      </c>
      <c r="J1532" s="181"/>
      <c r="K1532" s="183" t="str">
        <f t="shared" si="41"/>
        <v>Otros Gastos    - Taxis y Buses</v>
      </c>
      <c r="L1532" s="181">
        <v>6202021003</v>
      </c>
    </row>
    <row r="1533" spans="1:12">
      <c r="A1533" s="181">
        <v>6202021004</v>
      </c>
      <c r="B1533" s="181" t="s">
        <v>2165</v>
      </c>
      <c r="C1533" s="182" t="s">
        <v>2068</v>
      </c>
      <c r="D1533" s="182" t="s">
        <v>368</v>
      </c>
      <c r="E1533" s="182" t="s">
        <v>2298</v>
      </c>
      <c r="F1533" s="182" t="s">
        <v>2298</v>
      </c>
      <c r="G1533" s="181" t="s">
        <v>411</v>
      </c>
      <c r="H1533" s="181" t="s">
        <v>2155</v>
      </c>
      <c r="I1533" s="181" t="s">
        <v>2075</v>
      </c>
      <c r="J1533" s="181"/>
      <c r="K1533" s="183" t="str">
        <f t="shared" si="41"/>
        <v>Otros Gastos    - Parqueaderos</v>
      </c>
      <c r="L1533" s="181">
        <v>6202021004</v>
      </c>
    </row>
    <row r="1534" spans="1:12">
      <c r="A1534" s="181">
        <v>6202021005</v>
      </c>
      <c r="B1534" s="181" t="s">
        <v>2172</v>
      </c>
      <c r="C1534" s="182" t="s">
        <v>2068</v>
      </c>
      <c r="D1534" s="182" t="s">
        <v>368</v>
      </c>
      <c r="E1534" s="182" t="s">
        <v>2298</v>
      </c>
      <c r="F1534" s="182" t="s">
        <v>2298</v>
      </c>
      <c r="G1534" s="181" t="s">
        <v>411</v>
      </c>
      <c r="H1534" s="181" t="s">
        <v>2155</v>
      </c>
      <c r="I1534" s="181" t="s">
        <v>2075</v>
      </c>
      <c r="J1534" s="181"/>
      <c r="K1534" s="183" t="str">
        <f t="shared" si="41"/>
        <v>Otros Gastos    - Gastos Funebres</v>
      </c>
      <c r="L1534" s="181">
        <v>6202021005</v>
      </c>
    </row>
    <row r="1535" spans="1:12">
      <c r="A1535" s="181">
        <v>6202021007</v>
      </c>
      <c r="B1535" s="181" t="s">
        <v>3267</v>
      </c>
      <c r="C1535" s="182" t="s">
        <v>2068</v>
      </c>
      <c r="D1535" s="182" t="s">
        <v>368</v>
      </c>
      <c r="E1535" s="182" t="s">
        <v>2298</v>
      </c>
      <c r="F1535" s="182" t="s">
        <v>2298</v>
      </c>
      <c r="G1535" s="181" t="s">
        <v>411</v>
      </c>
      <c r="H1535" s="181" t="s">
        <v>2155</v>
      </c>
      <c r="I1535" s="181" t="s">
        <v>2075</v>
      </c>
      <c r="J1535" s="181"/>
      <c r="K1535" s="183" t="str">
        <f t="shared" si="41"/>
        <v>Otros Gastos    - Fondo de Sostenibilidad Icetex</v>
      </c>
      <c r="L1535" s="181">
        <v>6202021007</v>
      </c>
    </row>
    <row r="1536" spans="1:12">
      <c r="A1536" s="181">
        <v>6202021008</v>
      </c>
      <c r="B1536" s="181" t="s">
        <v>2175</v>
      </c>
      <c r="C1536" s="182" t="s">
        <v>2068</v>
      </c>
      <c r="D1536" s="182" t="s">
        <v>368</v>
      </c>
      <c r="E1536" s="182" t="s">
        <v>2298</v>
      </c>
      <c r="F1536" s="182" t="s">
        <v>2298</v>
      </c>
      <c r="G1536" s="181" t="s">
        <v>411</v>
      </c>
      <c r="H1536" s="181" t="s">
        <v>2155</v>
      </c>
      <c r="I1536" s="181" t="s">
        <v>2075</v>
      </c>
      <c r="J1536" s="181"/>
      <c r="K1536" s="183" t="str">
        <f t="shared" si="41"/>
        <v>Otros Gastos    - Obsequios Premios y Distinciones</v>
      </c>
      <c r="L1536" s="181">
        <v>6202021008</v>
      </c>
    </row>
    <row r="1537" spans="1:12">
      <c r="A1537" s="181">
        <v>6202021204</v>
      </c>
      <c r="B1537" s="181" t="s">
        <v>3268</v>
      </c>
      <c r="C1537" s="182" t="s">
        <v>2068</v>
      </c>
      <c r="D1537" s="182" t="s">
        <v>368</v>
      </c>
      <c r="E1537" s="182" t="s">
        <v>2298</v>
      </c>
      <c r="F1537" s="182" t="s">
        <v>2298</v>
      </c>
      <c r="G1537" s="181" t="s">
        <v>411</v>
      </c>
      <c r="H1537" s="181" t="s">
        <v>2155</v>
      </c>
      <c r="I1537" s="181" t="s">
        <v>2075</v>
      </c>
      <c r="J1537" s="181"/>
      <c r="K1537" s="183" t="str">
        <f t="shared" si="41"/>
        <v>Otros Gastos    - Gastos Ceremoniales de Grado</v>
      </c>
      <c r="L1537" s="181">
        <v>6202021204</v>
      </c>
    </row>
    <row r="1538" spans="1:12">
      <c r="A1538" s="181">
        <v>6202021401</v>
      </c>
      <c r="B1538" s="181" t="s">
        <v>2164</v>
      </c>
      <c r="C1538" s="182" t="s">
        <v>2068</v>
      </c>
      <c r="D1538" s="182" t="s">
        <v>368</v>
      </c>
      <c r="E1538" s="182" t="s">
        <v>2298</v>
      </c>
      <c r="F1538" s="182" t="s">
        <v>2298</v>
      </c>
      <c r="G1538" s="181" t="s">
        <v>411</v>
      </c>
      <c r="H1538" s="181" t="s">
        <v>2155</v>
      </c>
      <c r="I1538" s="181" t="s">
        <v>2075</v>
      </c>
      <c r="J1538" s="181"/>
      <c r="K1538" s="183" t="str">
        <f t="shared" ref="K1538:K1574" si="42">CONCATENATE(H1538," - ", B1538)</f>
        <v>Otros Gastos    - Casino Y Restaurante</v>
      </c>
      <c r="L1538" s="181">
        <v>6202021401</v>
      </c>
    </row>
    <row r="1539" spans="1:12">
      <c r="A1539" s="181">
        <v>6202022201</v>
      </c>
      <c r="B1539" s="181" t="s">
        <v>2171</v>
      </c>
      <c r="C1539" s="182" t="s">
        <v>2068</v>
      </c>
      <c r="D1539" s="182" t="s">
        <v>368</v>
      </c>
      <c r="E1539" s="182" t="s">
        <v>2298</v>
      </c>
      <c r="F1539" s="182" t="s">
        <v>2298</v>
      </c>
      <c r="G1539" s="181" t="s">
        <v>411</v>
      </c>
      <c r="H1539" s="181" t="s">
        <v>2155</v>
      </c>
      <c r="I1539" s="181" t="s">
        <v>2075</v>
      </c>
      <c r="J1539" s="181"/>
      <c r="K1539" s="183" t="str">
        <f t="shared" si="42"/>
        <v>Otros Gastos    - Gastos Convenios</v>
      </c>
      <c r="L1539" s="181">
        <v>6202022201</v>
      </c>
    </row>
    <row r="1540" spans="1:12">
      <c r="A1540" s="181">
        <v>6202022301</v>
      </c>
      <c r="B1540" s="181" t="s">
        <v>3269</v>
      </c>
      <c r="C1540" s="182" t="s">
        <v>2068</v>
      </c>
      <c r="D1540" s="182" t="s">
        <v>368</v>
      </c>
      <c r="E1540" s="182" t="s">
        <v>2298</v>
      </c>
      <c r="F1540" s="182" t="s">
        <v>2298</v>
      </c>
      <c r="G1540" s="181" t="s">
        <v>411</v>
      </c>
      <c r="H1540" s="181" t="s">
        <v>2155</v>
      </c>
      <c r="I1540" s="181" t="s">
        <v>2075</v>
      </c>
      <c r="J1540" s="181"/>
      <c r="K1540" s="183" t="str">
        <f t="shared" si="42"/>
        <v>Otros Gastos    - Becas Sala General</v>
      </c>
      <c r="L1540" s="181">
        <v>6202022301</v>
      </c>
    </row>
    <row r="1541" spans="1:12">
      <c r="A1541" s="181">
        <v>6202022302</v>
      </c>
      <c r="B1541" s="181" t="s">
        <v>96</v>
      </c>
      <c r="C1541" s="182" t="s">
        <v>2068</v>
      </c>
      <c r="D1541" s="182" t="s">
        <v>368</v>
      </c>
      <c r="E1541" s="182" t="s">
        <v>2298</v>
      </c>
      <c r="F1541" s="182" t="s">
        <v>2298</v>
      </c>
      <c r="G1541" s="181" t="s">
        <v>411</v>
      </c>
      <c r="H1541" s="181" t="s">
        <v>2155</v>
      </c>
      <c r="I1541" s="181" t="s">
        <v>2075</v>
      </c>
      <c r="J1541" s="181"/>
      <c r="K1541" s="183" t="str">
        <f t="shared" si="42"/>
        <v>Otros Gastos    - Becas Consiliatura</v>
      </c>
      <c r="L1541" s="181">
        <v>6202022302</v>
      </c>
    </row>
    <row r="1542" spans="1:12">
      <c r="A1542" s="181">
        <v>6202020303</v>
      </c>
      <c r="B1542" s="181" t="s">
        <v>3270</v>
      </c>
      <c r="C1542" s="182" t="s">
        <v>2068</v>
      </c>
      <c r="D1542" s="182" t="s">
        <v>368</v>
      </c>
      <c r="E1542" s="182" t="s">
        <v>2298</v>
      </c>
      <c r="F1542" s="182" t="s">
        <v>2298</v>
      </c>
      <c r="G1542" s="181" t="s">
        <v>411</v>
      </c>
      <c r="H1542" s="181" t="s">
        <v>2182</v>
      </c>
      <c r="I1542" s="181" t="s">
        <v>2075</v>
      </c>
      <c r="J1542" s="181"/>
      <c r="K1542" s="183" t="str">
        <f t="shared" si="42"/>
        <v>Publicidad     - Publicidad Y Propaganda</v>
      </c>
      <c r="L1542" s="181">
        <v>6202020303</v>
      </c>
    </row>
    <row r="1543" spans="1:12">
      <c r="A1543" s="181">
        <v>6202021301</v>
      </c>
      <c r="B1543" s="181" t="s">
        <v>3271</v>
      </c>
      <c r="C1543" s="182" t="s">
        <v>2068</v>
      </c>
      <c r="D1543" s="182" t="s">
        <v>368</v>
      </c>
      <c r="E1543" s="182" t="s">
        <v>2298</v>
      </c>
      <c r="F1543" s="182" t="s">
        <v>2298</v>
      </c>
      <c r="G1543" s="181" t="s">
        <v>411</v>
      </c>
      <c r="H1543" s="181" t="s">
        <v>2184</v>
      </c>
      <c r="I1543" s="181" t="s">
        <v>2075</v>
      </c>
      <c r="J1543" s="181"/>
      <c r="K1543" s="183" t="str">
        <f t="shared" si="42"/>
        <v>Seguridad Industrial    - Seguridad Induatrial y Señalizaciones</v>
      </c>
      <c r="L1543" s="181">
        <v>6202021301</v>
      </c>
    </row>
    <row r="1544" spans="1:12">
      <c r="A1544" s="181">
        <v>6202020801</v>
      </c>
      <c r="B1544" s="181" t="s">
        <v>2185</v>
      </c>
      <c r="C1544" s="182" t="s">
        <v>2068</v>
      </c>
      <c r="D1544" s="182" t="s">
        <v>368</v>
      </c>
      <c r="E1544" s="182" t="s">
        <v>2298</v>
      </c>
      <c r="F1544" s="182" t="s">
        <v>2298</v>
      </c>
      <c r="G1544" s="181" t="s">
        <v>411</v>
      </c>
      <c r="H1544" s="181" t="s">
        <v>2186</v>
      </c>
      <c r="I1544" s="181" t="s">
        <v>2075</v>
      </c>
      <c r="J1544" s="181"/>
      <c r="K1544" s="183" t="str">
        <f t="shared" si="42"/>
        <v>Seguros     - Manejo</v>
      </c>
      <c r="L1544" s="181">
        <v>6202020801</v>
      </c>
    </row>
    <row r="1545" spans="1:12">
      <c r="A1545" s="181">
        <v>6202020802</v>
      </c>
      <c r="B1545" s="181" t="s">
        <v>2187</v>
      </c>
      <c r="C1545" s="182" t="s">
        <v>2068</v>
      </c>
      <c r="D1545" s="182" t="s">
        <v>368</v>
      </c>
      <c r="E1545" s="182" t="s">
        <v>2298</v>
      </c>
      <c r="F1545" s="182" t="s">
        <v>2298</v>
      </c>
      <c r="G1545" s="181" t="s">
        <v>411</v>
      </c>
      <c r="H1545" s="181" t="s">
        <v>2186</v>
      </c>
      <c r="I1545" s="181" t="s">
        <v>2075</v>
      </c>
      <c r="J1545" s="181"/>
      <c r="K1545" s="183" t="str">
        <f t="shared" si="42"/>
        <v>Seguros     - Cumplimiento</v>
      </c>
      <c r="L1545" s="181">
        <v>6202020802</v>
      </c>
    </row>
    <row r="1546" spans="1:12">
      <c r="A1546" s="181">
        <v>6202020803</v>
      </c>
      <c r="B1546" s="181" t="s">
        <v>2188</v>
      </c>
      <c r="C1546" s="182" t="s">
        <v>2068</v>
      </c>
      <c r="D1546" s="182" t="s">
        <v>368</v>
      </c>
      <c r="E1546" s="182" t="s">
        <v>2298</v>
      </c>
      <c r="F1546" s="182" t="s">
        <v>2298</v>
      </c>
      <c r="G1546" s="181" t="s">
        <v>411</v>
      </c>
      <c r="H1546" s="181" t="s">
        <v>2186</v>
      </c>
      <c r="I1546" s="181" t="s">
        <v>2075</v>
      </c>
      <c r="J1546" s="181"/>
      <c r="K1546" s="183" t="str">
        <f t="shared" si="42"/>
        <v>Seguros     - Corriente Debil</v>
      </c>
      <c r="L1546" s="181">
        <v>6202020803</v>
      </c>
    </row>
    <row r="1547" spans="1:12">
      <c r="A1547" s="181">
        <v>6202020804</v>
      </c>
      <c r="B1547" s="181" t="s">
        <v>2189</v>
      </c>
      <c r="C1547" s="182" t="s">
        <v>2068</v>
      </c>
      <c r="D1547" s="182" t="s">
        <v>368</v>
      </c>
      <c r="E1547" s="182" t="s">
        <v>2298</v>
      </c>
      <c r="F1547" s="182" t="s">
        <v>2298</v>
      </c>
      <c r="G1547" s="181" t="s">
        <v>411</v>
      </c>
      <c r="H1547" s="181" t="s">
        <v>2186</v>
      </c>
      <c r="I1547" s="181" t="s">
        <v>2075</v>
      </c>
      <c r="J1547" s="181"/>
      <c r="K1547" s="183" t="str">
        <f t="shared" si="42"/>
        <v>Seguros     - Incendio</v>
      </c>
      <c r="L1547" s="181">
        <v>6202020804</v>
      </c>
    </row>
    <row r="1548" spans="1:12">
      <c r="A1548" s="181">
        <v>6202020805</v>
      </c>
      <c r="B1548" s="181" t="s">
        <v>2190</v>
      </c>
      <c r="C1548" s="182" t="s">
        <v>2068</v>
      </c>
      <c r="D1548" s="182" t="s">
        <v>368</v>
      </c>
      <c r="E1548" s="182" t="s">
        <v>2298</v>
      </c>
      <c r="F1548" s="182" t="s">
        <v>2298</v>
      </c>
      <c r="G1548" s="181" t="s">
        <v>411</v>
      </c>
      <c r="H1548" s="181" t="s">
        <v>2186</v>
      </c>
      <c r="I1548" s="181" t="s">
        <v>2075</v>
      </c>
      <c r="J1548" s="181"/>
      <c r="K1548" s="183" t="str">
        <f t="shared" si="42"/>
        <v>Seguros     - Terremoto</v>
      </c>
      <c r="L1548" s="181">
        <v>6202020805</v>
      </c>
    </row>
    <row r="1549" spans="1:12">
      <c r="A1549" s="181">
        <v>6202020806</v>
      </c>
      <c r="B1549" s="181" t="s">
        <v>2191</v>
      </c>
      <c r="C1549" s="182" t="s">
        <v>2068</v>
      </c>
      <c r="D1549" s="182" t="s">
        <v>368</v>
      </c>
      <c r="E1549" s="182" t="s">
        <v>2298</v>
      </c>
      <c r="F1549" s="182" t="s">
        <v>2298</v>
      </c>
      <c r="G1549" s="181" t="s">
        <v>411</v>
      </c>
      <c r="H1549" s="181" t="s">
        <v>2186</v>
      </c>
      <c r="I1549" s="181" t="s">
        <v>2075</v>
      </c>
      <c r="J1549" s="181"/>
      <c r="K1549" s="183" t="str">
        <f t="shared" si="42"/>
        <v>Seguros     - Sustraccion y Hurto</v>
      </c>
      <c r="L1549" s="181">
        <v>6202020806</v>
      </c>
    </row>
    <row r="1550" spans="1:12">
      <c r="A1550" s="181">
        <v>6202020807</v>
      </c>
      <c r="B1550" s="181" t="s">
        <v>3240</v>
      </c>
      <c r="C1550" s="182" t="s">
        <v>2068</v>
      </c>
      <c r="D1550" s="182" t="s">
        <v>368</v>
      </c>
      <c r="E1550" s="182" t="s">
        <v>2298</v>
      </c>
      <c r="F1550" s="182" t="s">
        <v>2298</v>
      </c>
      <c r="G1550" s="181" t="s">
        <v>411</v>
      </c>
      <c r="H1550" s="181" t="s">
        <v>2186</v>
      </c>
      <c r="I1550" s="181" t="s">
        <v>2075</v>
      </c>
      <c r="J1550" s="181"/>
      <c r="K1550" s="183" t="str">
        <f t="shared" si="42"/>
        <v>Seguros     - Flota y Equipo de Transporte</v>
      </c>
      <c r="L1550" s="181">
        <v>6202020807</v>
      </c>
    </row>
    <row r="1551" spans="1:12">
      <c r="A1551" s="181">
        <v>6202020808</v>
      </c>
      <c r="B1551" s="181" t="s">
        <v>2193</v>
      </c>
      <c r="C1551" s="182" t="s">
        <v>2068</v>
      </c>
      <c r="D1551" s="182" t="s">
        <v>368</v>
      </c>
      <c r="E1551" s="182" t="s">
        <v>2298</v>
      </c>
      <c r="F1551" s="182" t="s">
        <v>2298</v>
      </c>
      <c r="G1551" s="181" t="s">
        <v>411</v>
      </c>
      <c r="H1551" s="181" t="s">
        <v>2186</v>
      </c>
      <c r="I1551" s="181" t="s">
        <v>2075</v>
      </c>
      <c r="J1551" s="181"/>
      <c r="K1551" s="183" t="str">
        <f t="shared" si="42"/>
        <v>Seguros     - Poliza Estudiantil</v>
      </c>
      <c r="L1551" s="181">
        <v>6202020808</v>
      </c>
    </row>
    <row r="1552" spans="1:12">
      <c r="A1552" s="181">
        <v>6202020809</v>
      </c>
      <c r="B1552" s="181" t="s">
        <v>3272</v>
      </c>
      <c r="C1552" s="182" t="s">
        <v>2068</v>
      </c>
      <c r="D1552" s="182" t="s">
        <v>368</v>
      </c>
      <c r="E1552" s="182" t="s">
        <v>2298</v>
      </c>
      <c r="F1552" s="182" t="s">
        <v>2298</v>
      </c>
      <c r="G1552" s="181" t="s">
        <v>411</v>
      </c>
      <c r="H1552" s="181" t="s">
        <v>2186</v>
      </c>
      <c r="I1552" s="181" t="s">
        <v>2075</v>
      </c>
      <c r="J1552" s="181"/>
      <c r="K1552" s="183" t="str">
        <f t="shared" si="42"/>
        <v>Seguros     - Responsabilidad Civil</v>
      </c>
      <c r="L1552" s="181">
        <v>6202020809</v>
      </c>
    </row>
    <row r="1553" spans="1:12">
      <c r="A1553" s="181">
        <v>6202020810</v>
      </c>
      <c r="B1553" s="181" t="s">
        <v>3273</v>
      </c>
      <c r="C1553" s="182" t="s">
        <v>2068</v>
      </c>
      <c r="D1553" s="182" t="s">
        <v>368</v>
      </c>
      <c r="E1553" s="182" t="s">
        <v>2298</v>
      </c>
      <c r="F1553" s="182" t="s">
        <v>2298</v>
      </c>
      <c r="G1553" s="181" t="s">
        <v>411</v>
      </c>
      <c r="H1553" s="181" t="s">
        <v>2186</v>
      </c>
      <c r="I1553" s="181" t="s">
        <v>2075</v>
      </c>
      <c r="J1553" s="181"/>
      <c r="K1553" s="183" t="str">
        <f t="shared" si="42"/>
        <v>Seguros     - Rotura de Maquina</v>
      </c>
      <c r="L1553" s="181">
        <v>6202020810</v>
      </c>
    </row>
    <row r="1554" spans="1:12">
      <c r="A1554" s="181">
        <v>6202020811</v>
      </c>
      <c r="B1554" s="181" t="s">
        <v>3274</v>
      </c>
      <c r="C1554" s="182" t="s">
        <v>2068</v>
      </c>
      <c r="D1554" s="182" t="s">
        <v>368</v>
      </c>
      <c r="E1554" s="182" t="s">
        <v>2298</v>
      </c>
      <c r="F1554" s="182" t="s">
        <v>2298</v>
      </c>
      <c r="G1554" s="181" t="s">
        <v>411</v>
      </c>
      <c r="H1554" s="181" t="s">
        <v>2186</v>
      </c>
      <c r="I1554" s="181" t="s">
        <v>2075</v>
      </c>
      <c r="J1554" s="181"/>
      <c r="K1554" s="183" t="str">
        <f t="shared" si="42"/>
        <v>Seguros     - Obligatorio de Accidente</v>
      </c>
      <c r="L1554" s="181">
        <v>6202020811</v>
      </c>
    </row>
    <row r="1555" spans="1:12">
      <c r="A1555" s="181">
        <v>6202020812</v>
      </c>
      <c r="B1555" s="181" t="s">
        <v>2197</v>
      </c>
      <c r="C1555" s="182" t="s">
        <v>2068</v>
      </c>
      <c r="D1555" s="182" t="s">
        <v>368</v>
      </c>
      <c r="E1555" s="182" t="s">
        <v>2298</v>
      </c>
      <c r="F1555" s="182" t="s">
        <v>2298</v>
      </c>
      <c r="G1555" s="181" t="s">
        <v>411</v>
      </c>
      <c r="H1555" s="181" t="s">
        <v>2186</v>
      </c>
      <c r="I1555" s="181" t="s">
        <v>2075</v>
      </c>
      <c r="J1555" s="181"/>
      <c r="K1555" s="183" t="str">
        <f t="shared" si="42"/>
        <v>Seguros     - Lucro Cesante</v>
      </c>
      <c r="L1555" s="181">
        <v>6202020812</v>
      </c>
    </row>
    <row r="1556" spans="1:12">
      <c r="A1556" s="181">
        <v>6202020813</v>
      </c>
      <c r="B1556" s="181" t="s">
        <v>3275</v>
      </c>
      <c r="C1556" s="182" t="s">
        <v>2068</v>
      </c>
      <c r="D1556" s="182" t="s">
        <v>368</v>
      </c>
      <c r="E1556" s="182" t="s">
        <v>2298</v>
      </c>
      <c r="F1556" s="182" t="s">
        <v>2298</v>
      </c>
      <c r="G1556" s="181" t="s">
        <v>411</v>
      </c>
      <c r="H1556" s="181" t="s">
        <v>2186</v>
      </c>
      <c r="I1556" s="181" t="s">
        <v>2075</v>
      </c>
      <c r="J1556" s="181"/>
      <c r="K1556" s="183" t="str">
        <f t="shared" si="42"/>
        <v>Seguros     - Transporte de Mercancia</v>
      </c>
      <c r="L1556" s="181">
        <v>6202020813</v>
      </c>
    </row>
    <row r="1557" spans="1:12">
      <c r="A1557" s="181">
        <v>6202020814</v>
      </c>
      <c r="B1557" s="181" t="s">
        <v>3276</v>
      </c>
      <c r="C1557" s="182" t="s">
        <v>2068</v>
      </c>
      <c r="D1557" s="182" t="s">
        <v>368</v>
      </c>
      <c r="E1557" s="182" t="s">
        <v>2298</v>
      </c>
      <c r="F1557" s="182" t="s">
        <v>2298</v>
      </c>
      <c r="G1557" s="181" t="s">
        <v>411</v>
      </c>
      <c r="H1557" s="181" t="s">
        <v>2186</v>
      </c>
      <c r="I1557" s="181" t="s">
        <v>2075</v>
      </c>
      <c r="J1557" s="181"/>
      <c r="K1557" s="183" t="str">
        <f t="shared" si="42"/>
        <v>Seguros     - Otros Seguros</v>
      </c>
      <c r="L1557" s="181">
        <v>6202020814</v>
      </c>
    </row>
    <row r="1558" spans="1:12">
      <c r="A1558" s="181">
        <v>6202020815</v>
      </c>
      <c r="B1558" s="181" t="s">
        <v>3277</v>
      </c>
      <c r="C1558" s="182" t="s">
        <v>2068</v>
      </c>
      <c r="D1558" s="182" t="s">
        <v>368</v>
      </c>
      <c r="E1558" s="182" t="s">
        <v>2298</v>
      </c>
      <c r="F1558" s="182" t="s">
        <v>2298</v>
      </c>
      <c r="G1558" s="181" t="s">
        <v>411</v>
      </c>
      <c r="H1558" s="181" t="s">
        <v>2186</v>
      </c>
      <c r="I1558" s="181" t="s">
        <v>2075</v>
      </c>
      <c r="J1558" s="181"/>
      <c r="K1558" s="183" t="str">
        <f t="shared" si="42"/>
        <v>Seguros     - ACTIVOS MENORES (2) S.M.M.L.V</v>
      </c>
      <c r="L1558" s="181">
        <v>6202020815</v>
      </c>
    </row>
    <row r="1559" spans="1:12">
      <c r="A1559" s="181">
        <v>6202020401</v>
      </c>
      <c r="B1559" s="181" t="s">
        <v>2200</v>
      </c>
      <c r="C1559" s="182" t="s">
        <v>2068</v>
      </c>
      <c r="D1559" s="182" t="s">
        <v>368</v>
      </c>
      <c r="E1559" s="182" t="s">
        <v>2298</v>
      </c>
      <c r="F1559" s="182" t="s">
        <v>2298</v>
      </c>
      <c r="G1559" s="181" t="s">
        <v>411</v>
      </c>
      <c r="H1559" s="181" t="s">
        <v>2201</v>
      </c>
      <c r="I1559" s="181" t="s">
        <v>2075</v>
      </c>
      <c r="J1559" s="181"/>
      <c r="K1559" s="183" t="str">
        <f t="shared" si="42"/>
        <v>Servicios Públicos    - Aseo</v>
      </c>
      <c r="L1559" s="181">
        <v>6202020401</v>
      </c>
    </row>
    <row r="1560" spans="1:12">
      <c r="A1560" s="181">
        <v>6202020402</v>
      </c>
      <c r="B1560" s="181" t="s">
        <v>3278</v>
      </c>
      <c r="C1560" s="182" t="s">
        <v>2068</v>
      </c>
      <c r="D1560" s="182" t="s">
        <v>368</v>
      </c>
      <c r="E1560" s="182" t="s">
        <v>2298</v>
      </c>
      <c r="F1560" s="182" t="s">
        <v>2298</v>
      </c>
      <c r="G1560" s="181" t="s">
        <v>411</v>
      </c>
      <c r="H1560" s="181" t="s">
        <v>2201</v>
      </c>
      <c r="I1560" s="181" t="s">
        <v>2075</v>
      </c>
      <c r="J1560" s="181"/>
      <c r="K1560" s="183" t="str">
        <f t="shared" si="42"/>
        <v>Servicios Públicos    - Acueducto Y Alcantarillado</v>
      </c>
      <c r="L1560" s="181">
        <v>6202020402</v>
      </c>
    </row>
    <row r="1561" spans="1:12">
      <c r="A1561" s="181">
        <v>6202020403</v>
      </c>
      <c r="B1561" s="181" t="s">
        <v>2203</v>
      </c>
      <c r="C1561" s="182" t="s">
        <v>2068</v>
      </c>
      <c r="D1561" s="182" t="s">
        <v>368</v>
      </c>
      <c r="E1561" s="182" t="s">
        <v>2298</v>
      </c>
      <c r="F1561" s="182" t="s">
        <v>2298</v>
      </c>
      <c r="G1561" s="181" t="s">
        <v>411</v>
      </c>
      <c r="H1561" s="181" t="s">
        <v>2201</v>
      </c>
      <c r="I1561" s="181" t="s">
        <v>2075</v>
      </c>
      <c r="J1561" s="181"/>
      <c r="K1561" s="183" t="str">
        <f t="shared" si="42"/>
        <v>Servicios Públicos    - Energia Electrica</v>
      </c>
      <c r="L1561" s="181">
        <v>6202020403</v>
      </c>
    </row>
    <row r="1562" spans="1:12">
      <c r="A1562" s="181">
        <v>6202020404</v>
      </c>
      <c r="B1562" s="181" t="s">
        <v>2204</v>
      </c>
      <c r="C1562" s="182" t="s">
        <v>2068</v>
      </c>
      <c r="D1562" s="182" t="s">
        <v>368</v>
      </c>
      <c r="E1562" s="182" t="s">
        <v>2298</v>
      </c>
      <c r="F1562" s="182" t="s">
        <v>2298</v>
      </c>
      <c r="G1562" s="181" t="s">
        <v>411</v>
      </c>
      <c r="H1562" s="181" t="s">
        <v>2201</v>
      </c>
      <c r="I1562" s="181" t="s">
        <v>2075</v>
      </c>
      <c r="J1562" s="181"/>
      <c r="K1562" s="183" t="str">
        <f t="shared" si="42"/>
        <v>Servicios Públicos    - Telefono</v>
      </c>
      <c r="L1562" s="181">
        <v>6202020404</v>
      </c>
    </row>
    <row r="1563" spans="1:12">
      <c r="A1563" s="181">
        <v>6202020405</v>
      </c>
      <c r="B1563" s="181" t="s">
        <v>2205</v>
      </c>
      <c r="C1563" s="182" t="s">
        <v>2068</v>
      </c>
      <c r="D1563" s="182" t="s">
        <v>368</v>
      </c>
      <c r="E1563" s="182" t="s">
        <v>2298</v>
      </c>
      <c r="F1563" s="182" t="s">
        <v>2298</v>
      </c>
      <c r="G1563" s="181" t="s">
        <v>411</v>
      </c>
      <c r="H1563" s="181" t="s">
        <v>2201</v>
      </c>
      <c r="I1563" s="181" t="s">
        <v>2075</v>
      </c>
      <c r="J1563" s="181"/>
      <c r="K1563" s="183" t="str">
        <f t="shared" si="42"/>
        <v>Servicios Públicos    - Telefono Celular</v>
      </c>
      <c r="L1563" s="181">
        <v>6202020405</v>
      </c>
    </row>
    <row r="1564" spans="1:12">
      <c r="A1564" s="181">
        <v>6202020406</v>
      </c>
      <c r="B1564" s="181" t="s">
        <v>3279</v>
      </c>
      <c r="C1564" s="182" t="s">
        <v>2068</v>
      </c>
      <c r="D1564" s="182" t="s">
        <v>368</v>
      </c>
      <c r="E1564" s="182" t="s">
        <v>2298</v>
      </c>
      <c r="F1564" s="182" t="s">
        <v>2298</v>
      </c>
      <c r="G1564" s="181" t="s">
        <v>411</v>
      </c>
      <c r="H1564" s="181" t="s">
        <v>2201</v>
      </c>
      <c r="I1564" s="181" t="s">
        <v>2075</v>
      </c>
      <c r="J1564" s="181"/>
      <c r="K1564" s="183" t="str">
        <f t="shared" si="42"/>
        <v>Servicios Públicos    - Internet</v>
      </c>
      <c r="L1564" s="181">
        <v>6202020406</v>
      </c>
    </row>
    <row r="1565" spans="1:12">
      <c r="A1565" s="181">
        <v>6202020407</v>
      </c>
      <c r="B1565" s="181" t="s">
        <v>2207</v>
      </c>
      <c r="C1565" s="182" t="s">
        <v>2068</v>
      </c>
      <c r="D1565" s="182" t="s">
        <v>368</v>
      </c>
      <c r="E1565" s="182" t="s">
        <v>2298</v>
      </c>
      <c r="F1565" s="182" t="s">
        <v>2298</v>
      </c>
      <c r="G1565" s="181" t="s">
        <v>411</v>
      </c>
      <c r="H1565" s="181" t="s">
        <v>2201</v>
      </c>
      <c r="I1565" s="181" t="s">
        <v>2075</v>
      </c>
      <c r="J1565" s="181"/>
      <c r="K1565" s="183" t="str">
        <f t="shared" si="42"/>
        <v>Servicios Públicos    - Gas</v>
      </c>
      <c r="L1565" s="181">
        <v>6202020407</v>
      </c>
    </row>
    <row r="1566" spans="1:12">
      <c r="A1566" s="181">
        <v>6202020408</v>
      </c>
      <c r="B1566" s="181" t="s">
        <v>3280</v>
      </c>
      <c r="C1566" s="182" t="s">
        <v>2068</v>
      </c>
      <c r="D1566" s="182" t="s">
        <v>368</v>
      </c>
      <c r="E1566" s="182" t="s">
        <v>2298</v>
      </c>
      <c r="F1566" s="182" t="s">
        <v>2298</v>
      </c>
      <c r="G1566" s="181" t="s">
        <v>411</v>
      </c>
      <c r="H1566" s="181" t="s">
        <v>2201</v>
      </c>
      <c r="I1566" s="181" t="s">
        <v>2075</v>
      </c>
      <c r="J1566" s="181"/>
      <c r="K1566" s="183" t="str">
        <f t="shared" si="42"/>
        <v>Servicios Públicos    - Tv Satelital</v>
      </c>
      <c r="L1566" s="181">
        <v>6202020408</v>
      </c>
    </row>
    <row r="1567" spans="1:12">
      <c r="A1567" s="181">
        <v>6202020301</v>
      </c>
      <c r="B1567" s="181" t="s">
        <v>3281</v>
      </c>
      <c r="C1567" s="182" t="s">
        <v>2068</v>
      </c>
      <c r="D1567" s="182" t="s">
        <v>368</v>
      </c>
      <c r="E1567" s="182" t="s">
        <v>2298</v>
      </c>
      <c r="F1567" s="182" t="s">
        <v>2298</v>
      </c>
      <c r="G1567" s="181" t="s">
        <v>411</v>
      </c>
      <c r="H1567" s="181" t="s">
        <v>2210</v>
      </c>
      <c r="I1567" s="181" t="s">
        <v>2075</v>
      </c>
      <c r="J1567" s="181"/>
      <c r="K1567" s="183" t="str">
        <f t="shared" si="42"/>
        <v>Servicios Técnicos    - Asistencia Tenica</v>
      </c>
      <c r="L1567" s="181">
        <v>6202020301</v>
      </c>
    </row>
    <row r="1568" spans="1:12">
      <c r="A1568" s="181">
        <v>6202020304</v>
      </c>
      <c r="B1568" s="181" t="s">
        <v>3282</v>
      </c>
      <c r="C1568" s="182" t="s">
        <v>2068</v>
      </c>
      <c r="D1568" s="182" t="s">
        <v>368</v>
      </c>
      <c r="E1568" s="182" t="s">
        <v>2298</v>
      </c>
      <c r="F1568" s="182" t="s">
        <v>2298</v>
      </c>
      <c r="G1568" s="181" t="s">
        <v>411</v>
      </c>
      <c r="H1568" s="181" t="s">
        <v>2210</v>
      </c>
      <c r="I1568" s="181" t="s">
        <v>2075</v>
      </c>
      <c r="J1568" s="181"/>
      <c r="K1568" s="183" t="str">
        <f t="shared" si="42"/>
        <v>Servicios Técnicos    - Transporte Fletes Y Acarreos</v>
      </c>
      <c r="L1568" s="181">
        <v>6202020304</v>
      </c>
    </row>
    <row r="1569" spans="1:12">
      <c r="A1569" s="181">
        <v>6202020305</v>
      </c>
      <c r="B1569" s="181" t="s">
        <v>3283</v>
      </c>
      <c r="C1569" s="182" t="s">
        <v>2068</v>
      </c>
      <c r="D1569" s="182" t="s">
        <v>368</v>
      </c>
      <c r="E1569" s="182" t="s">
        <v>2298</v>
      </c>
      <c r="F1569" s="182" t="s">
        <v>2298</v>
      </c>
      <c r="G1569" s="181" t="s">
        <v>411</v>
      </c>
      <c r="H1569" s="181" t="s">
        <v>2210</v>
      </c>
      <c r="I1569" s="181" t="s">
        <v>2075</v>
      </c>
      <c r="J1569" s="181"/>
      <c r="K1569" s="183" t="str">
        <f t="shared" si="42"/>
        <v>Servicios Técnicos    - Encuadernacion Y Empaste</v>
      </c>
      <c r="L1569" s="181">
        <v>6202020305</v>
      </c>
    </row>
    <row r="1570" spans="1:12">
      <c r="A1570" s="181">
        <v>6202020306</v>
      </c>
      <c r="B1570" s="181" t="s">
        <v>3284</v>
      </c>
      <c r="C1570" s="182" t="s">
        <v>2068</v>
      </c>
      <c r="D1570" s="182" t="s">
        <v>368</v>
      </c>
      <c r="E1570" s="182" t="s">
        <v>2298</v>
      </c>
      <c r="F1570" s="182" t="s">
        <v>2298</v>
      </c>
      <c r="G1570" s="181" t="s">
        <v>411</v>
      </c>
      <c r="H1570" s="181" t="s">
        <v>2210</v>
      </c>
      <c r="I1570" s="181" t="s">
        <v>2075</v>
      </c>
      <c r="J1570" s="181"/>
      <c r="K1570" s="183" t="str">
        <f t="shared" si="42"/>
        <v>Servicios Técnicos    - Inhumacion de Cadaveres</v>
      </c>
      <c r="L1570" s="181">
        <v>6202020306</v>
      </c>
    </row>
    <row r="1571" spans="1:12">
      <c r="A1571" s="181">
        <v>6202020307</v>
      </c>
      <c r="B1571" s="181" t="s">
        <v>3285</v>
      </c>
      <c r="C1571" s="182" t="s">
        <v>2068</v>
      </c>
      <c r="D1571" s="182" t="s">
        <v>368</v>
      </c>
      <c r="E1571" s="182" t="s">
        <v>2298</v>
      </c>
      <c r="F1571" s="182" t="s">
        <v>2298</v>
      </c>
      <c r="G1571" s="181" t="s">
        <v>411</v>
      </c>
      <c r="H1571" s="181" t="s">
        <v>2210</v>
      </c>
      <c r="I1571" s="181" t="s">
        <v>2075</v>
      </c>
      <c r="J1571" s="181"/>
      <c r="K1571" s="183" t="str">
        <f t="shared" si="42"/>
        <v>Servicios Técnicos    - Grabacion y Produccion</v>
      </c>
      <c r="L1571" s="181">
        <v>6202020307</v>
      </c>
    </row>
    <row r="1572" spans="1:12">
      <c r="A1572" s="181">
        <v>6202020310</v>
      </c>
      <c r="B1572" s="181" t="s">
        <v>2163</v>
      </c>
      <c r="C1572" s="182" t="s">
        <v>2068</v>
      </c>
      <c r="D1572" s="182" t="s">
        <v>368</v>
      </c>
      <c r="E1572" s="182" t="s">
        <v>2298</v>
      </c>
      <c r="F1572" s="182" t="s">
        <v>2298</v>
      </c>
      <c r="G1572" s="181" t="s">
        <v>411</v>
      </c>
      <c r="H1572" s="181" t="s">
        <v>2210</v>
      </c>
      <c r="I1572" s="181" t="s">
        <v>2075</v>
      </c>
      <c r="J1572" s="181"/>
      <c r="K1572" s="183" t="str">
        <f t="shared" si="42"/>
        <v>Servicios Técnicos    - Microfilmacion</v>
      </c>
      <c r="L1572" s="181">
        <v>6202020310</v>
      </c>
    </row>
    <row r="1573" spans="1:12">
      <c r="A1573" s="181">
        <v>6202020311</v>
      </c>
      <c r="B1573" s="181" t="s">
        <v>2159</v>
      </c>
      <c r="C1573" s="182" t="s">
        <v>2068</v>
      </c>
      <c r="D1573" s="182" t="s">
        <v>368</v>
      </c>
      <c r="E1573" s="182" t="s">
        <v>2298</v>
      </c>
      <c r="F1573" s="182" t="s">
        <v>2298</v>
      </c>
      <c r="G1573" s="181" t="s">
        <v>411</v>
      </c>
      <c r="H1573" s="181" t="s">
        <v>2210</v>
      </c>
      <c r="I1573" s="181" t="s">
        <v>2075</v>
      </c>
      <c r="J1573" s="181"/>
      <c r="K1573" s="183" t="str">
        <f t="shared" si="42"/>
        <v>Servicios Técnicos    - Musica Ambiental</v>
      </c>
      <c r="L1573" s="181">
        <v>6202020311</v>
      </c>
    </row>
    <row r="1574" spans="1:12">
      <c r="A1574" s="181">
        <v>6202020312</v>
      </c>
      <c r="B1574" s="181" t="s">
        <v>2083</v>
      </c>
      <c r="C1574" s="182" t="s">
        <v>2068</v>
      </c>
      <c r="D1574" s="182" t="s">
        <v>368</v>
      </c>
      <c r="E1574" s="182" t="s">
        <v>2298</v>
      </c>
      <c r="F1574" s="182" t="s">
        <v>2298</v>
      </c>
      <c r="G1574" s="181" t="s">
        <v>411</v>
      </c>
      <c r="H1574" s="181" t="s">
        <v>2210</v>
      </c>
      <c r="I1574" s="181" t="s">
        <v>2075</v>
      </c>
      <c r="J1574" s="181"/>
      <c r="K1574" s="183" t="str">
        <f t="shared" si="42"/>
        <v>Servicios Técnicos    - Otros</v>
      </c>
      <c r="L1574" s="181">
        <v>6202020312</v>
      </c>
    </row>
    <row r="1575" spans="1:12" s="189" customFormat="1">
      <c r="C1575" s="190"/>
      <c r="D1575" s="190"/>
      <c r="E1575" s="190"/>
      <c r="F1575" s="190"/>
    </row>
    <row r="1576" spans="1:12">
      <c r="A1576" s="181">
        <v>6203021201</v>
      </c>
      <c r="B1576" s="181" t="s">
        <v>3233</v>
      </c>
      <c r="C1576" s="182" t="s">
        <v>2068</v>
      </c>
      <c r="D1576" s="182" t="s">
        <v>368</v>
      </c>
      <c r="E1576" s="182" t="s">
        <v>2298</v>
      </c>
      <c r="F1576" s="182" t="s">
        <v>2298</v>
      </c>
      <c r="G1576" s="181" t="s">
        <v>423</v>
      </c>
      <c r="H1576" s="181" t="s">
        <v>2070</v>
      </c>
      <c r="I1576" s="181" t="s">
        <v>2075</v>
      </c>
      <c r="J1576" s="181"/>
      <c r="K1576" s="183" t="str">
        <f t="shared" ref="K1576:K1607" si="43">CONCATENATE(H1576," - ", B1576)</f>
        <v>Actividades Culturales y Deportivas  - Actividades Culturales y Cívicas</v>
      </c>
      <c r="L1576" s="181">
        <v>6203021201</v>
      </c>
    </row>
    <row r="1577" spans="1:12">
      <c r="A1577" s="181">
        <v>6203021202</v>
      </c>
      <c r="B1577" s="181" t="s">
        <v>2073</v>
      </c>
      <c r="C1577" s="182" t="s">
        <v>2068</v>
      </c>
      <c r="D1577" s="182" t="s">
        <v>368</v>
      </c>
      <c r="E1577" s="182" t="s">
        <v>2298</v>
      </c>
      <c r="F1577" s="182" t="s">
        <v>2298</v>
      </c>
      <c r="G1577" s="181" t="s">
        <v>423</v>
      </c>
      <c r="H1577" s="181" t="s">
        <v>2070</v>
      </c>
      <c r="I1577" s="181" t="s">
        <v>2075</v>
      </c>
      <c r="J1577" s="181"/>
      <c r="K1577" s="183" t="str">
        <f t="shared" si="43"/>
        <v>Actividades Culturales y Deportivas  - Actividades Deportivas</v>
      </c>
      <c r="L1577" s="181">
        <v>6203021202</v>
      </c>
    </row>
    <row r="1578" spans="1:12">
      <c r="A1578" s="181">
        <v>6203021203</v>
      </c>
      <c r="B1578" s="181" t="s">
        <v>2076</v>
      </c>
      <c r="C1578" s="182" t="s">
        <v>2068</v>
      </c>
      <c r="D1578" s="182" t="s">
        <v>368</v>
      </c>
      <c r="E1578" s="182" t="s">
        <v>2298</v>
      </c>
      <c r="F1578" s="182" t="s">
        <v>2298</v>
      </c>
      <c r="G1578" s="181" t="s">
        <v>423</v>
      </c>
      <c r="H1578" s="181" t="s">
        <v>2070</v>
      </c>
      <c r="I1578" s="181" t="s">
        <v>2075</v>
      </c>
      <c r="J1578" s="181"/>
      <c r="K1578" s="183" t="str">
        <f t="shared" si="43"/>
        <v>Actividades Culturales y Deportivas  - Eventos Especiales Y Celebraciones</v>
      </c>
      <c r="L1578" s="181">
        <v>6203021203</v>
      </c>
    </row>
    <row r="1579" spans="1:12">
      <c r="A1579" s="181">
        <v>6203020601</v>
      </c>
      <c r="B1579" s="181" t="s">
        <v>3234</v>
      </c>
      <c r="C1579" s="182" t="s">
        <v>2068</v>
      </c>
      <c r="D1579" s="182" t="s">
        <v>368</v>
      </c>
      <c r="E1579" s="182" t="s">
        <v>2298</v>
      </c>
      <c r="F1579" s="182" t="s">
        <v>2298</v>
      </c>
      <c r="G1579" s="181" t="s">
        <v>423</v>
      </c>
      <c r="H1579" s="181" t="s">
        <v>2078</v>
      </c>
      <c r="I1579" s="181" t="s">
        <v>2075</v>
      </c>
      <c r="J1579" s="181"/>
      <c r="K1579" s="183" t="str">
        <f t="shared" si="43"/>
        <v>Arrendamientos     - De Terrenos</v>
      </c>
      <c r="L1579" s="181">
        <v>6203020601</v>
      </c>
    </row>
    <row r="1580" spans="1:12">
      <c r="A1580" s="181">
        <v>6203020602</v>
      </c>
      <c r="B1580" s="181" t="s">
        <v>3235</v>
      </c>
      <c r="C1580" s="182" t="s">
        <v>2068</v>
      </c>
      <c r="D1580" s="182" t="s">
        <v>368</v>
      </c>
      <c r="E1580" s="182" t="s">
        <v>2298</v>
      </c>
      <c r="F1580" s="182" t="s">
        <v>2298</v>
      </c>
      <c r="G1580" s="181" t="s">
        <v>423</v>
      </c>
      <c r="H1580" s="181" t="s">
        <v>2078</v>
      </c>
      <c r="I1580" s="181" t="s">
        <v>2075</v>
      </c>
      <c r="J1580" s="181"/>
      <c r="K1580" s="183" t="str">
        <f t="shared" si="43"/>
        <v>Arrendamientos     - Construcciones Y Edificaciones</v>
      </c>
      <c r="L1580" s="181">
        <v>6203020602</v>
      </c>
    </row>
    <row r="1581" spans="1:12">
      <c r="A1581" s="181">
        <v>6203020603</v>
      </c>
      <c r="B1581" s="181" t="s">
        <v>2253</v>
      </c>
      <c r="C1581" s="182" t="s">
        <v>2068</v>
      </c>
      <c r="D1581" s="182" t="s">
        <v>368</v>
      </c>
      <c r="E1581" s="182" t="s">
        <v>2298</v>
      </c>
      <c r="F1581" s="182" t="s">
        <v>2298</v>
      </c>
      <c r="G1581" s="181" t="s">
        <v>423</v>
      </c>
      <c r="H1581" s="181" t="s">
        <v>2078</v>
      </c>
      <c r="I1581" s="181" t="s">
        <v>2075</v>
      </c>
      <c r="J1581" s="181"/>
      <c r="K1581" s="183" t="str">
        <f t="shared" si="43"/>
        <v>Arrendamientos     - Maquinaria y Equipo</v>
      </c>
      <c r="L1581" s="181">
        <v>6203020603</v>
      </c>
    </row>
    <row r="1582" spans="1:12">
      <c r="A1582" s="181">
        <v>6203020604</v>
      </c>
      <c r="B1582" s="181" t="s">
        <v>3236</v>
      </c>
      <c r="C1582" s="182" t="s">
        <v>2068</v>
      </c>
      <c r="D1582" s="182" t="s">
        <v>368</v>
      </c>
      <c r="E1582" s="182" t="s">
        <v>2298</v>
      </c>
      <c r="F1582" s="182" t="s">
        <v>2298</v>
      </c>
      <c r="G1582" s="181" t="s">
        <v>423</v>
      </c>
      <c r="H1582" s="181" t="s">
        <v>2078</v>
      </c>
      <c r="I1582" s="181" t="s">
        <v>2075</v>
      </c>
      <c r="J1582" s="181"/>
      <c r="K1582" s="183" t="str">
        <f t="shared" si="43"/>
        <v>Arrendamientos     - Muebles y Equipo de Oficina</v>
      </c>
      <c r="L1582" s="181">
        <v>6203020604</v>
      </c>
    </row>
    <row r="1583" spans="1:12">
      <c r="A1583" s="181">
        <v>6203020605</v>
      </c>
      <c r="B1583" s="181" t="s">
        <v>3237</v>
      </c>
      <c r="C1583" s="182" t="s">
        <v>2068</v>
      </c>
      <c r="D1583" s="182" t="s">
        <v>368</v>
      </c>
      <c r="E1583" s="182" t="s">
        <v>2298</v>
      </c>
      <c r="F1583" s="182" t="s">
        <v>2298</v>
      </c>
      <c r="G1583" s="181" t="s">
        <v>423</v>
      </c>
      <c r="H1583" s="181" t="s">
        <v>2078</v>
      </c>
      <c r="I1583" s="181" t="s">
        <v>2075</v>
      </c>
      <c r="J1583" s="181"/>
      <c r="K1583" s="183" t="str">
        <f t="shared" si="43"/>
        <v>Arrendamientos     - Equipo de Computo</v>
      </c>
      <c r="L1583" s="181">
        <v>6203020605</v>
      </c>
    </row>
    <row r="1584" spans="1:12">
      <c r="A1584" s="181">
        <v>6203020606</v>
      </c>
      <c r="B1584" s="181" t="s">
        <v>3238</v>
      </c>
      <c r="C1584" s="182" t="s">
        <v>2068</v>
      </c>
      <c r="D1584" s="182" t="s">
        <v>368</v>
      </c>
      <c r="E1584" s="182" t="s">
        <v>2298</v>
      </c>
      <c r="F1584" s="182" t="s">
        <v>2298</v>
      </c>
      <c r="G1584" s="181" t="s">
        <v>423</v>
      </c>
      <c r="H1584" s="181" t="s">
        <v>2078</v>
      </c>
      <c r="I1584" s="181" t="s">
        <v>2075</v>
      </c>
      <c r="J1584" s="181"/>
      <c r="K1584" s="183" t="str">
        <f t="shared" si="43"/>
        <v>Arrendamientos     - Telecomunicaciones Y Radio</v>
      </c>
      <c r="L1584" s="181">
        <v>6203020606</v>
      </c>
    </row>
    <row r="1585" spans="1:12">
      <c r="A1585" s="181">
        <v>6203020607</v>
      </c>
      <c r="B1585" s="181" t="s">
        <v>3239</v>
      </c>
      <c r="C1585" s="182" t="s">
        <v>2068</v>
      </c>
      <c r="D1585" s="182" t="s">
        <v>368</v>
      </c>
      <c r="E1585" s="182" t="s">
        <v>2298</v>
      </c>
      <c r="F1585" s="182" t="s">
        <v>2298</v>
      </c>
      <c r="G1585" s="181" t="s">
        <v>423</v>
      </c>
      <c r="H1585" s="181" t="s">
        <v>2078</v>
      </c>
      <c r="I1585" s="181" t="s">
        <v>2075</v>
      </c>
      <c r="J1585" s="181"/>
      <c r="K1585" s="183" t="str">
        <f t="shared" si="43"/>
        <v>Arrendamientos     - Equipo Medico y de Laboratorio</v>
      </c>
      <c r="L1585" s="181">
        <v>6203020607</v>
      </c>
    </row>
    <row r="1586" spans="1:12">
      <c r="A1586" s="181">
        <v>6203020608</v>
      </c>
      <c r="B1586" s="181" t="s">
        <v>3240</v>
      </c>
      <c r="C1586" s="182" t="s">
        <v>2068</v>
      </c>
      <c r="D1586" s="182" t="s">
        <v>368</v>
      </c>
      <c r="E1586" s="182" t="s">
        <v>2298</v>
      </c>
      <c r="F1586" s="182" t="s">
        <v>2298</v>
      </c>
      <c r="G1586" s="181" t="s">
        <v>423</v>
      </c>
      <c r="H1586" s="181" t="s">
        <v>2078</v>
      </c>
      <c r="I1586" s="181" t="s">
        <v>2075</v>
      </c>
      <c r="J1586" s="181"/>
      <c r="K1586" s="183" t="str">
        <f t="shared" si="43"/>
        <v>Arrendamientos     - Flota y Equipo de Transporte</v>
      </c>
      <c r="L1586" s="181">
        <v>6203020608</v>
      </c>
    </row>
    <row r="1587" spans="1:12">
      <c r="A1587" s="181">
        <v>6203020609</v>
      </c>
      <c r="B1587" s="181" t="s">
        <v>3241</v>
      </c>
      <c r="C1587" s="182" t="s">
        <v>2068</v>
      </c>
      <c r="D1587" s="182" t="s">
        <v>368</v>
      </c>
      <c r="E1587" s="182" t="s">
        <v>2298</v>
      </c>
      <c r="F1587" s="182" t="s">
        <v>2298</v>
      </c>
      <c r="G1587" s="181" t="s">
        <v>423</v>
      </c>
      <c r="H1587" s="181" t="s">
        <v>2078</v>
      </c>
      <c r="I1587" s="181" t="s">
        <v>2075</v>
      </c>
      <c r="J1587" s="181"/>
      <c r="K1587" s="183" t="str">
        <f t="shared" si="43"/>
        <v>Arrendamientos     - Acueductos Plantas y Redes</v>
      </c>
      <c r="L1587" s="181">
        <v>6203020609</v>
      </c>
    </row>
    <row r="1588" spans="1:12">
      <c r="A1588" s="181">
        <v>6203020610</v>
      </c>
      <c r="B1588" s="181" t="s">
        <v>3242</v>
      </c>
      <c r="C1588" s="182" t="s">
        <v>2068</v>
      </c>
      <c r="D1588" s="182" t="s">
        <v>368</v>
      </c>
      <c r="E1588" s="182" t="s">
        <v>2298</v>
      </c>
      <c r="F1588" s="182" t="s">
        <v>2298</v>
      </c>
      <c r="G1588" s="181" t="s">
        <v>423</v>
      </c>
      <c r="H1588" s="181" t="s">
        <v>2078</v>
      </c>
      <c r="I1588" s="181" t="s">
        <v>2075</v>
      </c>
      <c r="J1588" s="181"/>
      <c r="K1588" s="183" t="str">
        <f t="shared" si="43"/>
        <v>Arrendamientos     - Otros Arrendamientos</v>
      </c>
      <c r="L1588" s="181">
        <v>6203020610</v>
      </c>
    </row>
    <row r="1589" spans="1:12">
      <c r="A1589" s="181">
        <v>6203020901</v>
      </c>
      <c r="B1589" s="181" t="s">
        <v>2099</v>
      </c>
      <c r="C1589" s="182" t="s">
        <v>2068</v>
      </c>
      <c r="D1589" s="182" t="s">
        <v>368</v>
      </c>
      <c r="E1589" s="182" t="s">
        <v>2298</v>
      </c>
      <c r="F1589" s="182" t="s">
        <v>2298</v>
      </c>
      <c r="G1589" s="181" t="s">
        <v>423</v>
      </c>
      <c r="H1589" s="181" t="s">
        <v>2100</v>
      </c>
      <c r="I1589" s="181" t="s">
        <v>2075</v>
      </c>
      <c r="J1589" s="181"/>
      <c r="K1589" s="183" t="str">
        <f t="shared" si="43"/>
        <v>Contribuciones y Afiliaciones   - Contribuciones</v>
      </c>
      <c r="L1589" s="181">
        <v>6203020901</v>
      </c>
    </row>
    <row r="1590" spans="1:12">
      <c r="A1590" s="181">
        <v>6203020902</v>
      </c>
      <c r="B1590" s="181" t="s">
        <v>2101</v>
      </c>
      <c r="C1590" s="182" t="s">
        <v>2068</v>
      </c>
      <c r="D1590" s="182" t="s">
        <v>368</v>
      </c>
      <c r="E1590" s="182" t="s">
        <v>2298</v>
      </c>
      <c r="F1590" s="182" t="s">
        <v>2298</v>
      </c>
      <c r="G1590" s="181" t="s">
        <v>423</v>
      </c>
      <c r="H1590" s="181" t="s">
        <v>2100</v>
      </c>
      <c r="I1590" s="181" t="s">
        <v>2075</v>
      </c>
      <c r="J1590" s="181"/>
      <c r="K1590" s="183" t="str">
        <f t="shared" si="43"/>
        <v>Contribuciones y Afiliaciones   - Afiliaciones Y Sostenimiento</v>
      </c>
      <c r="L1590" s="181">
        <v>6203020902</v>
      </c>
    </row>
    <row r="1591" spans="1:12">
      <c r="A1591" s="181">
        <v>6203020501</v>
      </c>
      <c r="B1591" s="181" t="s">
        <v>3243</v>
      </c>
      <c r="C1591" s="182" t="s">
        <v>2068</v>
      </c>
      <c r="D1591" s="182" t="s">
        <v>368</v>
      </c>
      <c r="E1591" s="182" t="s">
        <v>2298</v>
      </c>
      <c r="F1591" s="182" t="s">
        <v>2298</v>
      </c>
      <c r="G1591" s="181" t="s">
        <v>423</v>
      </c>
      <c r="H1591" s="181" t="s">
        <v>2103</v>
      </c>
      <c r="I1591" s="181" t="s">
        <v>2075</v>
      </c>
      <c r="J1591" s="181"/>
      <c r="K1591" s="183" t="str">
        <f t="shared" si="43"/>
        <v>Gastos de Viaje   - Alojamiento Y Manutencion - Viaticos</v>
      </c>
      <c r="L1591" s="181">
        <v>6203020501</v>
      </c>
    </row>
    <row r="1592" spans="1:12">
      <c r="A1592" s="181">
        <v>6203020503</v>
      </c>
      <c r="B1592" s="181" t="s">
        <v>2105</v>
      </c>
      <c r="C1592" s="182" t="s">
        <v>2068</v>
      </c>
      <c r="D1592" s="182" t="s">
        <v>368</v>
      </c>
      <c r="E1592" s="182" t="s">
        <v>2298</v>
      </c>
      <c r="F1592" s="182" t="s">
        <v>2298</v>
      </c>
      <c r="G1592" s="181" t="s">
        <v>423</v>
      </c>
      <c r="H1592" s="181" t="s">
        <v>2103</v>
      </c>
      <c r="I1592" s="181" t="s">
        <v>2075</v>
      </c>
      <c r="J1592" s="181"/>
      <c r="K1592" s="183" t="str">
        <f t="shared" si="43"/>
        <v>Gastos de Viaje   - Pasajes Aereos</v>
      </c>
      <c r="L1592" s="181">
        <v>6203020503</v>
      </c>
    </row>
    <row r="1593" spans="1:12">
      <c r="A1593" s="181">
        <v>6203020505</v>
      </c>
      <c r="B1593" s="181" t="s">
        <v>3244</v>
      </c>
      <c r="C1593" s="182" t="s">
        <v>2068</v>
      </c>
      <c r="D1593" s="182" t="s">
        <v>368</v>
      </c>
      <c r="E1593" s="182" t="s">
        <v>2298</v>
      </c>
      <c r="F1593" s="182" t="s">
        <v>2298</v>
      </c>
      <c r="G1593" s="181" t="s">
        <v>423</v>
      </c>
      <c r="H1593" s="181" t="s">
        <v>2103</v>
      </c>
      <c r="I1593" s="181" t="s">
        <v>2075</v>
      </c>
      <c r="J1593" s="181"/>
      <c r="K1593" s="183" t="str">
        <f t="shared" si="43"/>
        <v>Gastos de Viaje   - Pasajaes Terrestres</v>
      </c>
      <c r="L1593" s="181">
        <v>6203020505</v>
      </c>
    </row>
    <row r="1594" spans="1:12">
      <c r="A1594" s="181">
        <v>6203021601</v>
      </c>
      <c r="B1594" s="181" t="s">
        <v>2107</v>
      </c>
      <c r="C1594" s="182" t="s">
        <v>2068</v>
      </c>
      <c r="D1594" s="182" t="s">
        <v>368</v>
      </c>
      <c r="E1594" s="182" t="s">
        <v>2298</v>
      </c>
      <c r="F1594" s="182" t="s">
        <v>2298</v>
      </c>
      <c r="G1594" s="181" t="s">
        <v>423</v>
      </c>
      <c r="H1594" s="181" t="s">
        <v>2108</v>
      </c>
      <c r="I1594" s="181" t="s">
        <v>2075</v>
      </c>
      <c r="J1594" s="181"/>
      <c r="K1594" s="183" t="str">
        <f t="shared" si="43"/>
        <v>Gastos Legales    - Notariales</v>
      </c>
      <c r="L1594" s="181">
        <v>6203021601</v>
      </c>
    </row>
    <row r="1595" spans="1:12">
      <c r="A1595" s="181">
        <v>6203021602</v>
      </c>
      <c r="B1595" s="181" t="s">
        <v>2109</v>
      </c>
      <c r="C1595" s="182" t="s">
        <v>2068</v>
      </c>
      <c r="D1595" s="182" t="s">
        <v>368</v>
      </c>
      <c r="E1595" s="182" t="s">
        <v>2298</v>
      </c>
      <c r="F1595" s="182" t="s">
        <v>2298</v>
      </c>
      <c r="G1595" s="181" t="s">
        <v>423</v>
      </c>
      <c r="H1595" s="181" t="s">
        <v>2108</v>
      </c>
      <c r="I1595" s="181" t="s">
        <v>2075</v>
      </c>
      <c r="J1595" s="181"/>
      <c r="K1595" s="183" t="str">
        <f t="shared" si="43"/>
        <v>Gastos Legales    - Tramites y Licencias</v>
      </c>
      <c r="L1595" s="181">
        <v>6203021602</v>
      </c>
    </row>
    <row r="1596" spans="1:12">
      <c r="A1596" s="181">
        <v>6203080101</v>
      </c>
      <c r="B1596" s="181" t="s">
        <v>3246</v>
      </c>
      <c r="C1596" s="182" t="s">
        <v>2068</v>
      </c>
      <c r="D1596" s="182" t="s">
        <v>368</v>
      </c>
      <c r="E1596" s="182" t="s">
        <v>2298</v>
      </c>
      <c r="F1596" s="182" t="s">
        <v>2298</v>
      </c>
      <c r="G1596" s="181" t="s">
        <v>423</v>
      </c>
      <c r="H1596" s="181" t="s">
        <v>2120</v>
      </c>
      <c r="I1596" s="181" t="s">
        <v>2075</v>
      </c>
      <c r="J1596" s="181"/>
      <c r="K1596" s="183" t="str">
        <f t="shared" si="43"/>
        <v>Impuestos     - Industria y Comercio</v>
      </c>
      <c r="L1596" s="181">
        <v>6203080101</v>
      </c>
    </row>
    <row r="1597" spans="1:12">
      <c r="A1597" s="181">
        <v>6203080102</v>
      </c>
      <c r="B1597" s="181" t="s">
        <v>3247</v>
      </c>
      <c r="C1597" s="182" t="s">
        <v>2068</v>
      </c>
      <c r="D1597" s="182" t="s">
        <v>368</v>
      </c>
      <c r="E1597" s="182" t="s">
        <v>2298</v>
      </c>
      <c r="F1597" s="182" t="s">
        <v>2298</v>
      </c>
      <c r="G1597" s="181" t="s">
        <v>423</v>
      </c>
      <c r="H1597" s="181" t="s">
        <v>2120</v>
      </c>
      <c r="I1597" s="181" t="s">
        <v>2075</v>
      </c>
      <c r="J1597" s="181"/>
      <c r="K1597" s="183" t="str">
        <f t="shared" si="43"/>
        <v>Impuestos     - Timbres</v>
      </c>
      <c r="L1597" s="181">
        <v>6203080102</v>
      </c>
    </row>
    <row r="1598" spans="1:12">
      <c r="A1598" s="181">
        <v>6203080103</v>
      </c>
      <c r="B1598" s="181" t="s">
        <v>3248</v>
      </c>
      <c r="C1598" s="182" t="s">
        <v>2068</v>
      </c>
      <c r="D1598" s="182" t="s">
        <v>368</v>
      </c>
      <c r="E1598" s="182" t="s">
        <v>2298</v>
      </c>
      <c r="F1598" s="182" t="s">
        <v>2298</v>
      </c>
      <c r="G1598" s="181" t="s">
        <v>423</v>
      </c>
      <c r="H1598" s="181" t="s">
        <v>2120</v>
      </c>
      <c r="I1598" s="181" t="s">
        <v>2075</v>
      </c>
      <c r="J1598" s="181"/>
      <c r="K1598" s="183" t="str">
        <f t="shared" si="43"/>
        <v>Impuestos     - Propiedad Raiz</v>
      </c>
      <c r="L1598" s="181">
        <v>6203080103</v>
      </c>
    </row>
    <row r="1599" spans="1:12">
      <c r="A1599" s="181">
        <v>6203080104</v>
      </c>
      <c r="B1599" s="181" t="s">
        <v>3249</v>
      </c>
      <c r="C1599" s="182" t="s">
        <v>2068</v>
      </c>
      <c r="D1599" s="182" t="s">
        <v>368</v>
      </c>
      <c r="E1599" s="182" t="s">
        <v>2298</v>
      </c>
      <c r="F1599" s="182" t="s">
        <v>2298</v>
      </c>
      <c r="G1599" s="181" t="s">
        <v>423</v>
      </c>
      <c r="H1599" s="181" t="s">
        <v>2120</v>
      </c>
      <c r="I1599" s="181" t="s">
        <v>2075</v>
      </c>
      <c r="J1599" s="181"/>
      <c r="K1599" s="183" t="str">
        <f t="shared" si="43"/>
        <v>Impuestos     - Valorizacion</v>
      </c>
      <c r="L1599" s="181">
        <v>6203080104</v>
      </c>
    </row>
    <row r="1600" spans="1:12">
      <c r="A1600" s="181">
        <v>6203080105</v>
      </c>
      <c r="B1600" s="181" t="s">
        <v>3250</v>
      </c>
      <c r="C1600" s="182" t="s">
        <v>2068</v>
      </c>
      <c r="D1600" s="182" t="s">
        <v>368</v>
      </c>
      <c r="E1600" s="182" t="s">
        <v>2298</v>
      </c>
      <c r="F1600" s="182" t="s">
        <v>2298</v>
      </c>
      <c r="G1600" s="181" t="s">
        <v>423</v>
      </c>
      <c r="H1600" s="181" t="s">
        <v>2120</v>
      </c>
      <c r="I1600" s="181" t="s">
        <v>2075</v>
      </c>
      <c r="J1600" s="181"/>
      <c r="K1600" s="183" t="str">
        <f t="shared" si="43"/>
        <v>Impuestos     - Vehiculos</v>
      </c>
      <c r="L1600" s="181">
        <v>6203080105</v>
      </c>
    </row>
    <row r="1601" spans="1:12">
      <c r="A1601" s="181">
        <v>6203080106</v>
      </c>
      <c r="B1601" s="181" t="s">
        <v>3251</v>
      </c>
      <c r="C1601" s="182" t="s">
        <v>2068</v>
      </c>
      <c r="D1601" s="182" t="s">
        <v>368</v>
      </c>
      <c r="E1601" s="182" t="s">
        <v>2298</v>
      </c>
      <c r="F1601" s="182" t="s">
        <v>2298</v>
      </c>
      <c r="G1601" s="181" t="s">
        <v>423</v>
      </c>
      <c r="H1601" s="181" t="s">
        <v>2120</v>
      </c>
      <c r="I1601" s="181" t="s">
        <v>2075</v>
      </c>
      <c r="J1601" s="181"/>
      <c r="K1601" s="183" t="str">
        <f t="shared" si="43"/>
        <v>Impuestos     - Estampillas Pro Hospital Universitario</v>
      </c>
      <c r="L1601" s="181">
        <v>6203080106</v>
      </c>
    </row>
    <row r="1602" spans="1:12">
      <c r="A1602" s="181">
        <v>6203080107</v>
      </c>
      <c r="B1602" s="181" t="s">
        <v>3252</v>
      </c>
      <c r="C1602" s="182" t="s">
        <v>2068</v>
      </c>
      <c r="D1602" s="182" t="s">
        <v>368</v>
      </c>
      <c r="E1602" s="182" t="s">
        <v>2298</v>
      </c>
      <c r="F1602" s="182" t="s">
        <v>2298</v>
      </c>
      <c r="G1602" s="181" t="s">
        <v>423</v>
      </c>
      <c r="H1602" s="181" t="s">
        <v>2120</v>
      </c>
      <c r="I1602" s="181" t="s">
        <v>2075</v>
      </c>
      <c r="J1602" s="181"/>
      <c r="K1602" s="183" t="str">
        <f t="shared" si="43"/>
        <v>Impuestos     - Estampillas Pro-Dot y Des Tercera Edad</v>
      </c>
      <c r="L1602" s="181">
        <v>6203080107</v>
      </c>
    </row>
    <row r="1603" spans="1:12">
      <c r="A1603" s="181">
        <v>6203080108</v>
      </c>
      <c r="B1603" s="181" t="s">
        <v>3253</v>
      </c>
      <c r="C1603" s="182" t="s">
        <v>2068</v>
      </c>
      <c r="D1603" s="182" t="s">
        <v>368</v>
      </c>
      <c r="E1603" s="182" t="s">
        <v>2298</v>
      </c>
      <c r="F1603" s="182" t="s">
        <v>2298</v>
      </c>
      <c r="G1603" s="181" t="s">
        <v>423</v>
      </c>
      <c r="H1603" s="181" t="s">
        <v>2120</v>
      </c>
      <c r="I1603" s="181" t="s">
        <v>2075</v>
      </c>
      <c r="J1603" s="181"/>
      <c r="K1603" s="183" t="str">
        <f t="shared" si="43"/>
        <v>Impuestos     - Estampillas Procultura</v>
      </c>
      <c r="L1603" s="181">
        <v>6203080108</v>
      </c>
    </row>
    <row r="1604" spans="1:12">
      <c r="A1604" s="181">
        <v>6203020701</v>
      </c>
      <c r="B1604" s="181" t="s">
        <v>3234</v>
      </c>
      <c r="C1604" s="182" t="s">
        <v>2068</v>
      </c>
      <c r="D1604" s="182" t="s">
        <v>368</v>
      </c>
      <c r="E1604" s="182" t="s">
        <v>2298</v>
      </c>
      <c r="F1604" s="182" t="s">
        <v>2298</v>
      </c>
      <c r="G1604" s="181" t="s">
        <v>423</v>
      </c>
      <c r="H1604" s="181" t="s">
        <v>2129</v>
      </c>
      <c r="I1604" s="181" t="s">
        <v>2075</v>
      </c>
      <c r="J1604" s="181"/>
      <c r="K1604" s="183" t="str">
        <f t="shared" si="43"/>
        <v>Mantenimientos     - De Terrenos</v>
      </c>
      <c r="L1604" s="181">
        <v>6203020701</v>
      </c>
    </row>
    <row r="1605" spans="1:12">
      <c r="A1605" s="181">
        <v>6203020702</v>
      </c>
      <c r="B1605" s="181" t="s">
        <v>3235</v>
      </c>
      <c r="C1605" s="182" t="s">
        <v>2068</v>
      </c>
      <c r="D1605" s="182" t="s">
        <v>368</v>
      </c>
      <c r="E1605" s="182" t="s">
        <v>2298</v>
      </c>
      <c r="F1605" s="182" t="s">
        <v>2298</v>
      </c>
      <c r="G1605" s="181" t="s">
        <v>423</v>
      </c>
      <c r="H1605" s="181" t="s">
        <v>2129</v>
      </c>
      <c r="I1605" s="181" t="s">
        <v>2075</v>
      </c>
      <c r="J1605" s="181"/>
      <c r="K1605" s="183" t="str">
        <f t="shared" si="43"/>
        <v>Mantenimientos     - Construcciones Y Edificaciones</v>
      </c>
      <c r="L1605" s="181">
        <v>6203020702</v>
      </c>
    </row>
    <row r="1606" spans="1:12">
      <c r="A1606" s="181">
        <v>6203020703</v>
      </c>
      <c r="B1606" s="181" t="s">
        <v>2253</v>
      </c>
      <c r="C1606" s="182" t="s">
        <v>2068</v>
      </c>
      <c r="D1606" s="182" t="s">
        <v>368</v>
      </c>
      <c r="E1606" s="182" t="s">
        <v>2298</v>
      </c>
      <c r="F1606" s="182" t="s">
        <v>2298</v>
      </c>
      <c r="G1606" s="181" t="s">
        <v>423</v>
      </c>
      <c r="H1606" s="181" t="s">
        <v>2129</v>
      </c>
      <c r="I1606" s="181" t="s">
        <v>2075</v>
      </c>
      <c r="J1606" s="181"/>
      <c r="K1606" s="183" t="str">
        <f t="shared" si="43"/>
        <v>Mantenimientos     - Maquinaria y Equipo</v>
      </c>
      <c r="L1606" s="181">
        <v>6203020703</v>
      </c>
    </row>
    <row r="1607" spans="1:12">
      <c r="A1607" s="181">
        <v>6203020704</v>
      </c>
      <c r="B1607" s="181" t="s">
        <v>3236</v>
      </c>
      <c r="C1607" s="182" t="s">
        <v>2068</v>
      </c>
      <c r="D1607" s="182" t="s">
        <v>368</v>
      </c>
      <c r="E1607" s="182" t="s">
        <v>2298</v>
      </c>
      <c r="F1607" s="182" t="s">
        <v>2298</v>
      </c>
      <c r="G1607" s="181" t="s">
        <v>423</v>
      </c>
      <c r="H1607" s="181" t="s">
        <v>2129</v>
      </c>
      <c r="I1607" s="181" t="s">
        <v>2075</v>
      </c>
      <c r="J1607" s="181"/>
      <c r="K1607" s="183" t="str">
        <f t="shared" si="43"/>
        <v>Mantenimientos     - Muebles y Equipo de Oficina</v>
      </c>
      <c r="L1607" s="181">
        <v>6203020704</v>
      </c>
    </row>
    <row r="1608" spans="1:12">
      <c r="A1608" s="181">
        <v>6203020705</v>
      </c>
      <c r="B1608" s="181" t="s">
        <v>3237</v>
      </c>
      <c r="C1608" s="182" t="s">
        <v>2068</v>
      </c>
      <c r="D1608" s="182" t="s">
        <v>368</v>
      </c>
      <c r="E1608" s="182" t="s">
        <v>2298</v>
      </c>
      <c r="F1608" s="182" t="s">
        <v>2298</v>
      </c>
      <c r="G1608" s="181" t="s">
        <v>423</v>
      </c>
      <c r="H1608" s="181" t="s">
        <v>2129</v>
      </c>
      <c r="I1608" s="181" t="s">
        <v>2075</v>
      </c>
      <c r="J1608" s="181"/>
      <c r="K1608" s="183" t="str">
        <f t="shared" ref="K1608:K1639" si="44">CONCATENATE(H1608," - ", B1608)</f>
        <v>Mantenimientos     - Equipo de Computo</v>
      </c>
      <c r="L1608" s="181">
        <v>6203020705</v>
      </c>
    </row>
    <row r="1609" spans="1:12">
      <c r="A1609" s="181">
        <v>6203020706</v>
      </c>
      <c r="B1609" s="181" t="s">
        <v>3238</v>
      </c>
      <c r="C1609" s="182" t="s">
        <v>2068</v>
      </c>
      <c r="D1609" s="182" t="s">
        <v>368</v>
      </c>
      <c r="E1609" s="182" t="s">
        <v>2298</v>
      </c>
      <c r="F1609" s="182" t="s">
        <v>2298</v>
      </c>
      <c r="G1609" s="181" t="s">
        <v>423</v>
      </c>
      <c r="H1609" s="181" t="s">
        <v>2129</v>
      </c>
      <c r="I1609" s="181" t="s">
        <v>2075</v>
      </c>
      <c r="J1609" s="181"/>
      <c r="K1609" s="183" t="str">
        <f t="shared" si="44"/>
        <v>Mantenimientos     - Telecomunicaciones Y Radio</v>
      </c>
      <c r="L1609" s="181">
        <v>6203020706</v>
      </c>
    </row>
    <row r="1610" spans="1:12">
      <c r="A1610" s="181">
        <v>6203020707</v>
      </c>
      <c r="B1610" s="181" t="s">
        <v>3239</v>
      </c>
      <c r="C1610" s="182" t="s">
        <v>2068</v>
      </c>
      <c r="D1610" s="182" t="s">
        <v>368</v>
      </c>
      <c r="E1610" s="182" t="s">
        <v>2298</v>
      </c>
      <c r="F1610" s="182" t="s">
        <v>2298</v>
      </c>
      <c r="G1610" s="181" t="s">
        <v>423</v>
      </c>
      <c r="H1610" s="181" t="s">
        <v>2129</v>
      </c>
      <c r="I1610" s="181" t="s">
        <v>2075</v>
      </c>
      <c r="J1610" s="181"/>
      <c r="K1610" s="183" t="str">
        <f t="shared" si="44"/>
        <v>Mantenimientos     - Equipo Medico y de Laboratorio</v>
      </c>
      <c r="L1610" s="181">
        <v>6203020707</v>
      </c>
    </row>
    <row r="1611" spans="1:12">
      <c r="A1611" s="181">
        <v>6203020708</v>
      </c>
      <c r="B1611" s="181" t="s">
        <v>3240</v>
      </c>
      <c r="C1611" s="182" t="s">
        <v>2068</v>
      </c>
      <c r="D1611" s="182" t="s">
        <v>368</v>
      </c>
      <c r="E1611" s="182" t="s">
        <v>2298</v>
      </c>
      <c r="F1611" s="182" t="s">
        <v>2298</v>
      </c>
      <c r="G1611" s="181" t="s">
        <v>423</v>
      </c>
      <c r="H1611" s="181" t="s">
        <v>2129</v>
      </c>
      <c r="I1611" s="181" t="s">
        <v>2075</v>
      </c>
      <c r="J1611" s="181"/>
      <c r="K1611" s="183" t="str">
        <f t="shared" si="44"/>
        <v>Mantenimientos     - Flota y Equipo de Transporte</v>
      </c>
      <c r="L1611" s="181">
        <v>6203020708</v>
      </c>
    </row>
    <row r="1612" spans="1:12">
      <c r="A1612" s="181">
        <v>6203020709</v>
      </c>
      <c r="B1612" s="181" t="s">
        <v>3241</v>
      </c>
      <c r="C1612" s="182" t="s">
        <v>2068</v>
      </c>
      <c r="D1612" s="182" t="s">
        <v>368</v>
      </c>
      <c r="E1612" s="182" t="s">
        <v>2298</v>
      </c>
      <c r="F1612" s="182" t="s">
        <v>2298</v>
      </c>
      <c r="G1612" s="181" t="s">
        <v>423</v>
      </c>
      <c r="H1612" s="181" t="s">
        <v>2129</v>
      </c>
      <c r="I1612" s="181" t="s">
        <v>2075</v>
      </c>
      <c r="J1612" s="181"/>
      <c r="K1612" s="183" t="str">
        <f t="shared" si="44"/>
        <v>Mantenimientos     - Acueductos Plantas y Redes</v>
      </c>
      <c r="L1612" s="181">
        <v>6203020709</v>
      </c>
    </row>
    <row r="1613" spans="1:12">
      <c r="A1613" s="181">
        <v>6203020710</v>
      </c>
      <c r="B1613" s="181" t="s">
        <v>2136</v>
      </c>
      <c r="C1613" s="182" t="s">
        <v>2068</v>
      </c>
      <c r="D1613" s="182" t="s">
        <v>368</v>
      </c>
      <c r="E1613" s="182" t="s">
        <v>2298</v>
      </c>
      <c r="F1613" s="182" t="s">
        <v>2298</v>
      </c>
      <c r="G1613" s="181" t="s">
        <v>423</v>
      </c>
      <c r="H1613" s="181" t="s">
        <v>2129</v>
      </c>
      <c r="I1613" s="181" t="s">
        <v>2075</v>
      </c>
      <c r="J1613" s="181"/>
      <c r="K1613" s="183" t="str">
        <f t="shared" si="44"/>
        <v>Mantenimientos     - Arreglos Ornamentales</v>
      </c>
      <c r="L1613" s="181">
        <v>6203020710</v>
      </c>
    </row>
    <row r="1614" spans="1:12">
      <c r="A1614" s="181">
        <v>6203020711</v>
      </c>
      <c r="B1614" s="181" t="s">
        <v>3254</v>
      </c>
      <c r="C1614" s="182" t="s">
        <v>2068</v>
      </c>
      <c r="D1614" s="182" t="s">
        <v>368</v>
      </c>
      <c r="E1614" s="182" t="s">
        <v>2298</v>
      </c>
      <c r="F1614" s="182" t="s">
        <v>2298</v>
      </c>
      <c r="G1614" s="181" t="s">
        <v>423</v>
      </c>
      <c r="H1614" s="181" t="s">
        <v>2129</v>
      </c>
      <c r="I1614" s="181" t="s">
        <v>2075</v>
      </c>
      <c r="J1614" s="181"/>
      <c r="K1614" s="183" t="str">
        <f t="shared" si="44"/>
        <v>Mantenimientos     - Repaciones Locativas</v>
      </c>
      <c r="L1614" s="181">
        <v>6203020711</v>
      </c>
    </row>
    <row r="1615" spans="1:12">
      <c r="A1615" s="181">
        <v>6203020712</v>
      </c>
      <c r="B1615" s="181" t="s">
        <v>3255</v>
      </c>
      <c r="C1615" s="182" t="s">
        <v>2068</v>
      </c>
      <c r="D1615" s="182" t="s">
        <v>368</v>
      </c>
      <c r="E1615" s="182" t="s">
        <v>2298</v>
      </c>
      <c r="F1615" s="182" t="s">
        <v>2298</v>
      </c>
      <c r="G1615" s="181" t="s">
        <v>423</v>
      </c>
      <c r="H1615" s="181" t="s">
        <v>2129</v>
      </c>
      <c r="I1615" s="181" t="s">
        <v>2075</v>
      </c>
      <c r="J1615" s="181"/>
      <c r="K1615" s="183" t="str">
        <f t="shared" si="44"/>
        <v>Mantenimientos     - Otros Mantenimientos y Reparaciones</v>
      </c>
      <c r="L1615" s="181">
        <v>6203020712</v>
      </c>
    </row>
    <row r="1616" spans="1:12">
      <c r="A1616" s="181">
        <v>6203021501</v>
      </c>
      <c r="B1616" s="181" t="s">
        <v>3256</v>
      </c>
      <c r="C1616" s="182" t="s">
        <v>2068</v>
      </c>
      <c r="D1616" s="182" t="s">
        <v>368</v>
      </c>
      <c r="E1616" s="182" t="s">
        <v>2298</v>
      </c>
      <c r="F1616" s="182" t="s">
        <v>2298</v>
      </c>
      <c r="G1616" s="181" t="s">
        <v>423</v>
      </c>
      <c r="H1616" s="181" t="s">
        <v>2138</v>
      </c>
      <c r="I1616" s="181" t="s">
        <v>2075</v>
      </c>
      <c r="J1616" s="181"/>
      <c r="K1616" s="183" t="str">
        <f t="shared" si="44"/>
        <v>Materiales y Suministros   - Elemetos de Aseo y Cafeteria</v>
      </c>
      <c r="L1616" s="181">
        <v>6203021501</v>
      </c>
    </row>
    <row r="1617" spans="1:12">
      <c r="A1617" s="181">
        <v>6203021801</v>
      </c>
      <c r="B1617" s="181" t="s">
        <v>2135</v>
      </c>
      <c r="C1617" s="182" t="s">
        <v>2068</v>
      </c>
      <c r="D1617" s="182" t="s">
        <v>368</v>
      </c>
      <c r="E1617" s="182" t="s">
        <v>2298</v>
      </c>
      <c r="F1617" s="182" t="s">
        <v>2298</v>
      </c>
      <c r="G1617" s="181" t="s">
        <v>423</v>
      </c>
      <c r="H1617" s="181" t="s">
        <v>2138</v>
      </c>
      <c r="I1617" s="181" t="s">
        <v>2075</v>
      </c>
      <c r="J1617" s="181"/>
      <c r="K1617" s="183" t="str">
        <f t="shared" si="44"/>
        <v>Materiales y Suministros   - Armamento De Vigilancia</v>
      </c>
      <c r="L1617" s="181">
        <v>6203021801</v>
      </c>
    </row>
    <row r="1618" spans="1:12">
      <c r="A1618" s="181">
        <v>6203021802</v>
      </c>
      <c r="B1618" s="181" t="s">
        <v>3257</v>
      </c>
      <c r="C1618" s="182" t="s">
        <v>2068</v>
      </c>
      <c r="D1618" s="182" t="s">
        <v>368</v>
      </c>
      <c r="E1618" s="182" t="s">
        <v>2298</v>
      </c>
      <c r="F1618" s="182" t="s">
        <v>2298</v>
      </c>
      <c r="G1618" s="181" t="s">
        <v>423</v>
      </c>
      <c r="H1618" s="181" t="s">
        <v>2138</v>
      </c>
      <c r="I1618" s="181" t="s">
        <v>2075</v>
      </c>
      <c r="J1618" s="181"/>
      <c r="K1618" s="183" t="str">
        <f t="shared" si="44"/>
        <v>Materiales y Suministros   - Elementos de Computador Y Telecomunicaion</v>
      </c>
      <c r="L1618" s="181">
        <v>6203021802</v>
      </c>
    </row>
    <row r="1619" spans="1:12">
      <c r="A1619" s="181">
        <v>6203021803</v>
      </c>
      <c r="B1619" s="181" t="s">
        <v>3258</v>
      </c>
      <c r="C1619" s="182" t="s">
        <v>2068</v>
      </c>
      <c r="D1619" s="182" t="s">
        <v>368</v>
      </c>
      <c r="E1619" s="182" t="s">
        <v>2298</v>
      </c>
      <c r="F1619" s="182" t="s">
        <v>2298</v>
      </c>
      <c r="G1619" s="181" t="s">
        <v>423</v>
      </c>
      <c r="H1619" s="181" t="s">
        <v>2138</v>
      </c>
      <c r="I1619" s="181" t="s">
        <v>2075</v>
      </c>
      <c r="J1619" s="181"/>
      <c r="K1619" s="183" t="str">
        <f t="shared" si="44"/>
        <v>Materiales y Suministros   - Elementos de Fotografia Y Audiovisuales</v>
      </c>
      <c r="L1619" s="181">
        <v>6203021803</v>
      </c>
    </row>
    <row r="1620" spans="1:12">
      <c r="A1620" s="181">
        <v>6203021804</v>
      </c>
      <c r="B1620" s="181" t="s">
        <v>3259</v>
      </c>
      <c r="C1620" s="182" t="s">
        <v>2068</v>
      </c>
      <c r="D1620" s="182" t="s">
        <v>368</v>
      </c>
      <c r="E1620" s="182" t="s">
        <v>2298</v>
      </c>
      <c r="F1620" s="182" t="s">
        <v>2298</v>
      </c>
      <c r="G1620" s="181" t="s">
        <v>423</v>
      </c>
      <c r="H1620" s="181" t="s">
        <v>2138</v>
      </c>
      <c r="I1620" s="181" t="s">
        <v>2075</v>
      </c>
      <c r="J1620" s="181"/>
      <c r="K1620" s="183" t="str">
        <f t="shared" si="44"/>
        <v>Materiales y Suministros   - Elementos de Imprenta</v>
      </c>
      <c r="L1620" s="181">
        <v>6203021804</v>
      </c>
    </row>
    <row r="1621" spans="1:12">
      <c r="A1621" s="181">
        <v>6203021805</v>
      </c>
      <c r="B1621" s="181" t="s">
        <v>2149</v>
      </c>
      <c r="C1621" s="182" t="s">
        <v>2068</v>
      </c>
      <c r="D1621" s="182" t="s">
        <v>368</v>
      </c>
      <c r="E1621" s="182" t="s">
        <v>2298</v>
      </c>
      <c r="F1621" s="182" t="s">
        <v>2298</v>
      </c>
      <c r="G1621" s="181" t="s">
        <v>423</v>
      </c>
      <c r="H1621" s="181" t="s">
        <v>2138</v>
      </c>
      <c r="I1621" s="181" t="s">
        <v>2075</v>
      </c>
      <c r="J1621" s="181"/>
      <c r="K1621" s="183" t="str">
        <f t="shared" si="44"/>
        <v>Materiales y Suministros   - Elementos Electricos Y Electronicos</v>
      </c>
      <c r="L1621" s="181">
        <v>6203021805</v>
      </c>
    </row>
    <row r="1622" spans="1:12">
      <c r="A1622" s="181">
        <v>6203021806</v>
      </c>
      <c r="B1622" s="181" t="s">
        <v>2150</v>
      </c>
      <c r="C1622" s="182" t="s">
        <v>2068</v>
      </c>
      <c r="D1622" s="182" t="s">
        <v>368</v>
      </c>
      <c r="E1622" s="182" t="s">
        <v>2298</v>
      </c>
      <c r="F1622" s="182" t="s">
        <v>2298</v>
      </c>
      <c r="G1622" s="181" t="s">
        <v>423</v>
      </c>
      <c r="H1622" s="181" t="s">
        <v>2138</v>
      </c>
      <c r="I1622" s="181" t="s">
        <v>2075</v>
      </c>
      <c r="J1622" s="181"/>
      <c r="K1622" s="183" t="str">
        <f t="shared" si="44"/>
        <v>Materiales y Suministros   - Herramientas</v>
      </c>
      <c r="L1622" s="181">
        <v>6203021806</v>
      </c>
    </row>
    <row r="1623" spans="1:12">
      <c r="A1623" s="181">
        <v>6203021807</v>
      </c>
      <c r="B1623" s="181" t="s">
        <v>3260</v>
      </c>
      <c r="C1623" s="182" t="s">
        <v>2068</v>
      </c>
      <c r="D1623" s="182" t="s">
        <v>368</v>
      </c>
      <c r="E1623" s="182" t="s">
        <v>2298</v>
      </c>
      <c r="F1623" s="182" t="s">
        <v>2298</v>
      </c>
      <c r="G1623" s="181" t="s">
        <v>423</v>
      </c>
      <c r="H1623" s="181" t="s">
        <v>2138</v>
      </c>
      <c r="I1623" s="181" t="s">
        <v>2075</v>
      </c>
      <c r="J1623" s="181"/>
      <c r="K1623" s="183" t="str">
        <f t="shared" si="44"/>
        <v>Materiales y Suministros   - Repuestos en General</v>
      </c>
      <c r="L1623" s="181">
        <v>6203021807</v>
      </c>
    </row>
    <row r="1624" spans="1:12">
      <c r="A1624" s="181">
        <v>6203021808</v>
      </c>
      <c r="B1624" s="181" t="s">
        <v>2152</v>
      </c>
      <c r="C1624" s="182" t="s">
        <v>2068</v>
      </c>
      <c r="D1624" s="182" t="s">
        <v>368</v>
      </c>
      <c r="E1624" s="182" t="s">
        <v>2298</v>
      </c>
      <c r="F1624" s="182" t="s">
        <v>2298</v>
      </c>
      <c r="G1624" s="181" t="s">
        <v>423</v>
      </c>
      <c r="H1624" s="181" t="s">
        <v>2138</v>
      </c>
      <c r="I1624" s="181" t="s">
        <v>2075</v>
      </c>
      <c r="J1624" s="181"/>
      <c r="K1624" s="183" t="str">
        <f t="shared" si="44"/>
        <v>Materiales y Suministros   - Elementos de Ferreteria</v>
      </c>
      <c r="L1624" s="181">
        <v>6203021808</v>
      </c>
    </row>
    <row r="1625" spans="1:12">
      <c r="A1625" s="181">
        <v>6203021809</v>
      </c>
      <c r="B1625" s="181" t="s">
        <v>3261</v>
      </c>
      <c r="C1625" s="182" t="s">
        <v>2068</v>
      </c>
      <c r="D1625" s="182" t="s">
        <v>368</v>
      </c>
      <c r="E1625" s="182" t="s">
        <v>2298</v>
      </c>
      <c r="F1625" s="182" t="s">
        <v>2298</v>
      </c>
      <c r="G1625" s="181" t="s">
        <v>423</v>
      </c>
      <c r="H1625" s="181" t="s">
        <v>2138</v>
      </c>
      <c r="I1625" s="181" t="s">
        <v>2075</v>
      </c>
      <c r="J1625" s="181"/>
      <c r="K1625" s="183" t="str">
        <f t="shared" si="44"/>
        <v>Materiales y Suministros   - Elementos de Lenceria Y Roperia</v>
      </c>
      <c r="L1625" s="181">
        <v>6203021809</v>
      </c>
    </row>
    <row r="1626" spans="1:12">
      <c r="A1626" s="181">
        <v>6203021810</v>
      </c>
      <c r="B1626" s="181" t="s">
        <v>2145</v>
      </c>
      <c r="C1626" s="182" t="s">
        <v>2068</v>
      </c>
      <c r="D1626" s="182" t="s">
        <v>368</v>
      </c>
      <c r="E1626" s="182" t="s">
        <v>2298</v>
      </c>
      <c r="F1626" s="182" t="s">
        <v>2298</v>
      </c>
      <c r="G1626" s="181" t="s">
        <v>423</v>
      </c>
      <c r="H1626" s="181" t="s">
        <v>2138</v>
      </c>
      <c r="I1626" s="181" t="s">
        <v>2075</v>
      </c>
      <c r="J1626" s="181"/>
      <c r="K1626" s="183" t="str">
        <f t="shared" si="44"/>
        <v>Materiales y Suministros   - Banderas Y Escudos</v>
      </c>
      <c r="L1626" s="181">
        <v>6203021810</v>
      </c>
    </row>
    <row r="1627" spans="1:12">
      <c r="A1627" s="181">
        <v>6203021814</v>
      </c>
      <c r="B1627" s="181" t="s">
        <v>3262</v>
      </c>
      <c r="C1627" s="182" t="s">
        <v>2068</v>
      </c>
      <c r="D1627" s="182" t="s">
        <v>368</v>
      </c>
      <c r="E1627" s="182" t="s">
        <v>2298</v>
      </c>
      <c r="F1627" s="182" t="s">
        <v>2298</v>
      </c>
      <c r="G1627" s="181" t="s">
        <v>423</v>
      </c>
      <c r="H1627" s="181" t="s">
        <v>2138</v>
      </c>
      <c r="I1627" s="181" t="s">
        <v>2075</v>
      </c>
      <c r="J1627" s="181"/>
      <c r="K1627" s="183" t="str">
        <f t="shared" si="44"/>
        <v>Materiales y Suministros   - Emvases y Empaques</v>
      </c>
      <c r="L1627" s="181">
        <v>6203021814</v>
      </c>
    </row>
    <row r="1628" spans="1:12">
      <c r="A1628" s="181">
        <v>6203022001</v>
      </c>
      <c r="B1628" s="181" t="s">
        <v>3263</v>
      </c>
      <c r="C1628" s="182" t="s">
        <v>2068</v>
      </c>
      <c r="D1628" s="182" t="s">
        <v>368</v>
      </c>
      <c r="E1628" s="182" t="s">
        <v>2298</v>
      </c>
      <c r="F1628" s="182" t="s">
        <v>2298</v>
      </c>
      <c r="G1628" s="181" t="s">
        <v>423</v>
      </c>
      <c r="H1628" s="181" t="s">
        <v>2138</v>
      </c>
      <c r="I1628" s="181" t="s">
        <v>2075</v>
      </c>
      <c r="J1628" s="181"/>
      <c r="K1628" s="183" t="str">
        <f t="shared" si="44"/>
        <v>Materiales y Suministros   - Utiles Papeleria y Fotocopias</v>
      </c>
      <c r="L1628" s="181">
        <v>6203022001</v>
      </c>
    </row>
    <row r="1629" spans="1:12">
      <c r="A1629" s="181">
        <v>6203022002</v>
      </c>
      <c r="B1629" s="181" t="s">
        <v>2169</v>
      </c>
      <c r="C1629" s="182" t="s">
        <v>2068</v>
      </c>
      <c r="D1629" s="182" t="s">
        <v>368</v>
      </c>
      <c r="E1629" s="182" t="s">
        <v>2298</v>
      </c>
      <c r="F1629" s="182" t="s">
        <v>2298</v>
      </c>
      <c r="G1629" s="181" t="s">
        <v>423</v>
      </c>
      <c r="H1629" s="181" t="s">
        <v>2138</v>
      </c>
      <c r="I1629" s="181" t="s">
        <v>2075</v>
      </c>
      <c r="J1629" s="181"/>
      <c r="K1629" s="183" t="str">
        <f t="shared" si="44"/>
        <v>Materiales y Suministros   - Diplomas</v>
      </c>
      <c r="L1629" s="181">
        <v>6203022002</v>
      </c>
    </row>
    <row r="1630" spans="1:12">
      <c r="A1630" s="181">
        <v>6203021001</v>
      </c>
      <c r="B1630" s="181" t="s">
        <v>3264</v>
      </c>
      <c r="C1630" s="182" t="s">
        <v>2068</v>
      </c>
      <c r="D1630" s="182" t="s">
        <v>368</v>
      </c>
      <c r="E1630" s="182" t="s">
        <v>2298</v>
      </c>
      <c r="F1630" s="182" t="s">
        <v>2298</v>
      </c>
      <c r="G1630" s="181" t="s">
        <v>423</v>
      </c>
      <c r="H1630" s="181" t="s">
        <v>2155</v>
      </c>
      <c r="I1630" s="181" t="s">
        <v>2075</v>
      </c>
      <c r="J1630" s="181"/>
      <c r="K1630" s="183" t="str">
        <f t="shared" si="44"/>
        <v>Otros Gastos    - Correo Porte y Telegramas</v>
      </c>
      <c r="L1630" s="181">
        <v>6203021001</v>
      </c>
    </row>
    <row r="1631" spans="1:12">
      <c r="A1631" s="181">
        <v>6203021002</v>
      </c>
      <c r="B1631" s="181" t="s">
        <v>3265</v>
      </c>
      <c r="C1631" s="182" t="s">
        <v>2068</v>
      </c>
      <c r="D1631" s="182" t="s">
        <v>368</v>
      </c>
      <c r="E1631" s="182" t="s">
        <v>2298</v>
      </c>
      <c r="F1631" s="182" t="s">
        <v>2298</v>
      </c>
      <c r="G1631" s="181" t="s">
        <v>423</v>
      </c>
      <c r="H1631" s="181" t="s">
        <v>2155</v>
      </c>
      <c r="I1631" s="181" t="s">
        <v>2075</v>
      </c>
      <c r="J1631" s="181"/>
      <c r="K1631" s="183" t="str">
        <f t="shared" si="44"/>
        <v>Otros Gastos    - Combustibles y lubricantes</v>
      </c>
      <c r="L1631" s="181">
        <v>6203021002</v>
      </c>
    </row>
    <row r="1632" spans="1:12">
      <c r="A1632" s="181">
        <v>6203021003</v>
      </c>
      <c r="B1632" s="181" t="s">
        <v>3266</v>
      </c>
      <c r="C1632" s="182" t="s">
        <v>2068</v>
      </c>
      <c r="D1632" s="182" t="s">
        <v>368</v>
      </c>
      <c r="E1632" s="182" t="s">
        <v>2298</v>
      </c>
      <c r="F1632" s="182" t="s">
        <v>2298</v>
      </c>
      <c r="G1632" s="181" t="s">
        <v>423</v>
      </c>
      <c r="H1632" s="181" t="s">
        <v>2155</v>
      </c>
      <c r="I1632" s="181" t="s">
        <v>2075</v>
      </c>
      <c r="J1632" s="181"/>
      <c r="K1632" s="183" t="str">
        <f t="shared" si="44"/>
        <v>Otros Gastos    - Taxis y Buses</v>
      </c>
      <c r="L1632" s="181">
        <v>6203021003</v>
      </c>
    </row>
    <row r="1633" spans="1:12">
      <c r="A1633" s="181">
        <v>6203021004</v>
      </c>
      <c r="B1633" s="181" t="s">
        <v>2165</v>
      </c>
      <c r="C1633" s="182" t="s">
        <v>2068</v>
      </c>
      <c r="D1633" s="182" t="s">
        <v>368</v>
      </c>
      <c r="E1633" s="182" t="s">
        <v>2298</v>
      </c>
      <c r="F1633" s="182" t="s">
        <v>2298</v>
      </c>
      <c r="G1633" s="181" t="s">
        <v>423</v>
      </c>
      <c r="H1633" s="181" t="s">
        <v>2155</v>
      </c>
      <c r="I1633" s="181" t="s">
        <v>2075</v>
      </c>
      <c r="J1633" s="181"/>
      <c r="K1633" s="183" t="str">
        <f t="shared" si="44"/>
        <v>Otros Gastos    - Parqueaderos</v>
      </c>
      <c r="L1633" s="181">
        <v>6203021004</v>
      </c>
    </row>
    <row r="1634" spans="1:12">
      <c r="A1634" s="181">
        <v>6203021005</v>
      </c>
      <c r="B1634" s="181" t="s">
        <v>2172</v>
      </c>
      <c r="C1634" s="182" t="s">
        <v>2068</v>
      </c>
      <c r="D1634" s="182" t="s">
        <v>368</v>
      </c>
      <c r="E1634" s="182" t="s">
        <v>2298</v>
      </c>
      <c r="F1634" s="182" t="s">
        <v>2298</v>
      </c>
      <c r="G1634" s="181" t="s">
        <v>423</v>
      </c>
      <c r="H1634" s="181" t="s">
        <v>2155</v>
      </c>
      <c r="I1634" s="181" t="s">
        <v>2075</v>
      </c>
      <c r="J1634" s="181"/>
      <c r="K1634" s="183" t="str">
        <f t="shared" si="44"/>
        <v>Otros Gastos    - Gastos Funebres</v>
      </c>
      <c r="L1634" s="181">
        <v>6203021005</v>
      </c>
    </row>
    <row r="1635" spans="1:12">
      <c r="A1635" s="181">
        <v>6203021007</v>
      </c>
      <c r="B1635" s="181" t="s">
        <v>3267</v>
      </c>
      <c r="C1635" s="182" t="s">
        <v>2068</v>
      </c>
      <c r="D1635" s="182" t="s">
        <v>368</v>
      </c>
      <c r="E1635" s="182" t="s">
        <v>2298</v>
      </c>
      <c r="F1635" s="182" t="s">
        <v>2298</v>
      </c>
      <c r="G1635" s="181" t="s">
        <v>423</v>
      </c>
      <c r="H1635" s="181" t="s">
        <v>2155</v>
      </c>
      <c r="I1635" s="181" t="s">
        <v>2075</v>
      </c>
      <c r="J1635" s="181"/>
      <c r="K1635" s="183" t="str">
        <f t="shared" si="44"/>
        <v>Otros Gastos    - Fondo de Sostenibilidad Icetex</v>
      </c>
      <c r="L1635" s="181">
        <v>6203021007</v>
      </c>
    </row>
    <row r="1636" spans="1:12">
      <c r="A1636" s="181">
        <v>6203021008</v>
      </c>
      <c r="B1636" s="181" t="s">
        <v>2175</v>
      </c>
      <c r="C1636" s="182" t="s">
        <v>2068</v>
      </c>
      <c r="D1636" s="182" t="s">
        <v>368</v>
      </c>
      <c r="E1636" s="182" t="s">
        <v>2298</v>
      </c>
      <c r="F1636" s="182" t="s">
        <v>2298</v>
      </c>
      <c r="G1636" s="181" t="s">
        <v>423</v>
      </c>
      <c r="H1636" s="181" t="s">
        <v>2155</v>
      </c>
      <c r="I1636" s="181" t="s">
        <v>2075</v>
      </c>
      <c r="J1636" s="181"/>
      <c r="K1636" s="183" t="str">
        <f t="shared" si="44"/>
        <v>Otros Gastos    - Obsequios Premios y Distinciones</v>
      </c>
      <c r="L1636" s="181">
        <v>6203021008</v>
      </c>
    </row>
    <row r="1637" spans="1:12">
      <c r="A1637" s="181">
        <v>6203021204</v>
      </c>
      <c r="B1637" s="181" t="s">
        <v>3268</v>
      </c>
      <c r="C1637" s="182" t="s">
        <v>2068</v>
      </c>
      <c r="D1637" s="182" t="s">
        <v>368</v>
      </c>
      <c r="E1637" s="182" t="s">
        <v>2298</v>
      </c>
      <c r="F1637" s="182" t="s">
        <v>2298</v>
      </c>
      <c r="G1637" s="181" t="s">
        <v>423</v>
      </c>
      <c r="H1637" s="181" t="s">
        <v>2155</v>
      </c>
      <c r="I1637" s="181" t="s">
        <v>2075</v>
      </c>
      <c r="J1637" s="181"/>
      <c r="K1637" s="183" t="str">
        <f t="shared" si="44"/>
        <v>Otros Gastos    - Gastos Ceremoniales de Grado</v>
      </c>
      <c r="L1637" s="181">
        <v>6203021204</v>
      </c>
    </row>
    <row r="1638" spans="1:12">
      <c r="A1638" s="181">
        <v>6203021401</v>
      </c>
      <c r="B1638" s="181" t="s">
        <v>2164</v>
      </c>
      <c r="C1638" s="182" t="s">
        <v>2068</v>
      </c>
      <c r="D1638" s="182" t="s">
        <v>368</v>
      </c>
      <c r="E1638" s="182" t="s">
        <v>2298</v>
      </c>
      <c r="F1638" s="182" t="s">
        <v>2298</v>
      </c>
      <c r="G1638" s="181" t="s">
        <v>423</v>
      </c>
      <c r="H1638" s="181" t="s">
        <v>2155</v>
      </c>
      <c r="I1638" s="181" t="s">
        <v>2075</v>
      </c>
      <c r="J1638" s="181"/>
      <c r="K1638" s="183" t="str">
        <f t="shared" si="44"/>
        <v>Otros Gastos    - Casino Y Restaurante</v>
      </c>
      <c r="L1638" s="181">
        <v>6203021401</v>
      </c>
    </row>
    <row r="1639" spans="1:12">
      <c r="A1639" s="181">
        <v>6203022201</v>
      </c>
      <c r="B1639" s="181" t="s">
        <v>2171</v>
      </c>
      <c r="C1639" s="182" t="s">
        <v>2068</v>
      </c>
      <c r="D1639" s="182" t="s">
        <v>368</v>
      </c>
      <c r="E1639" s="182" t="s">
        <v>2298</v>
      </c>
      <c r="F1639" s="182" t="s">
        <v>2298</v>
      </c>
      <c r="G1639" s="181" t="s">
        <v>423</v>
      </c>
      <c r="H1639" s="181" t="s">
        <v>2155</v>
      </c>
      <c r="I1639" s="181" t="s">
        <v>2075</v>
      </c>
      <c r="J1639" s="181"/>
      <c r="K1639" s="183" t="str">
        <f t="shared" si="44"/>
        <v>Otros Gastos    - Gastos Convenios</v>
      </c>
      <c r="L1639" s="181">
        <v>6203022201</v>
      </c>
    </row>
    <row r="1640" spans="1:12">
      <c r="A1640" s="181">
        <v>6203022301</v>
      </c>
      <c r="B1640" s="181" t="s">
        <v>3269</v>
      </c>
      <c r="C1640" s="182" t="s">
        <v>2068</v>
      </c>
      <c r="D1640" s="182" t="s">
        <v>368</v>
      </c>
      <c r="E1640" s="182" t="s">
        <v>2298</v>
      </c>
      <c r="F1640" s="182" t="s">
        <v>2298</v>
      </c>
      <c r="G1640" s="181" t="s">
        <v>423</v>
      </c>
      <c r="H1640" s="181" t="s">
        <v>2155</v>
      </c>
      <c r="I1640" s="181" t="s">
        <v>2075</v>
      </c>
      <c r="J1640" s="181"/>
      <c r="K1640" s="183" t="str">
        <f t="shared" ref="K1640:K1676" si="45">CONCATENATE(H1640," - ", B1640)</f>
        <v>Otros Gastos    - Becas Sala General</v>
      </c>
      <c r="L1640" s="181">
        <v>6203022301</v>
      </c>
    </row>
    <row r="1641" spans="1:12">
      <c r="A1641" s="181">
        <v>6203022302</v>
      </c>
      <c r="B1641" s="181" t="s">
        <v>96</v>
      </c>
      <c r="C1641" s="182" t="s">
        <v>2068</v>
      </c>
      <c r="D1641" s="182" t="s">
        <v>368</v>
      </c>
      <c r="E1641" s="182" t="s">
        <v>2298</v>
      </c>
      <c r="F1641" s="182" t="s">
        <v>2298</v>
      </c>
      <c r="G1641" s="181" t="s">
        <v>423</v>
      </c>
      <c r="H1641" s="181" t="s">
        <v>2155</v>
      </c>
      <c r="I1641" s="181" t="s">
        <v>2075</v>
      </c>
      <c r="J1641" s="181"/>
      <c r="K1641" s="183" t="str">
        <f t="shared" si="45"/>
        <v>Otros Gastos    - Becas Consiliatura</v>
      </c>
      <c r="L1641" s="181">
        <v>6203022302</v>
      </c>
    </row>
    <row r="1642" spans="1:12">
      <c r="A1642" s="181">
        <v>6203021301</v>
      </c>
      <c r="B1642" s="181" t="s">
        <v>3271</v>
      </c>
      <c r="C1642" s="182" t="s">
        <v>2068</v>
      </c>
      <c r="D1642" s="182" t="s">
        <v>368</v>
      </c>
      <c r="E1642" s="182" t="s">
        <v>2298</v>
      </c>
      <c r="F1642" s="182" t="s">
        <v>2298</v>
      </c>
      <c r="G1642" s="181" t="s">
        <v>423</v>
      </c>
      <c r="H1642" s="181" t="s">
        <v>2184</v>
      </c>
      <c r="I1642" s="181" t="s">
        <v>2075</v>
      </c>
      <c r="J1642" s="181"/>
      <c r="K1642" s="183" t="str">
        <f t="shared" si="45"/>
        <v>Seguridad Industrial    - Seguridad Induatrial y Señalizaciones</v>
      </c>
      <c r="L1642" s="181">
        <v>6203021301</v>
      </c>
    </row>
    <row r="1643" spans="1:12">
      <c r="A1643" s="181">
        <v>6203020801</v>
      </c>
      <c r="B1643" s="181" t="s">
        <v>2185</v>
      </c>
      <c r="C1643" s="182" t="s">
        <v>2068</v>
      </c>
      <c r="D1643" s="182" t="s">
        <v>368</v>
      </c>
      <c r="E1643" s="182" t="s">
        <v>2298</v>
      </c>
      <c r="F1643" s="182" t="s">
        <v>2298</v>
      </c>
      <c r="G1643" s="181" t="s">
        <v>423</v>
      </c>
      <c r="H1643" s="181" t="s">
        <v>2186</v>
      </c>
      <c r="I1643" s="181" t="s">
        <v>2075</v>
      </c>
      <c r="J1643" s="181"/>
      <c r="K1643" s="183" t="str">
        <f t="shared" si="45"/>
        <v>Seguros     - Manejo</v>
      </c>
      <c r="L1643" s="181">
        <v>6203020801</v>
      </c>
    </row>
    <row r="1644" spans="1:12">
      <c r="A1644" s="181">
        <v>6203020802</v>
      </c>
      <c r="B1644" s="181" t="s">
        <v>2187</v>
      </c>
      <c r="C1644" s="182" t="s">
        <v>2068</v>
      </c>
      <c r="D1644" s="182" t="s">
        <v>368</v>
      </c>
      <c r="E1644" s="182" t="s">
        <v>2298</v>
      </c>
      <c r="F1644" s="182" t="s">
        <v>2298</v>
      </c>
      <c r="G1644" s="181" t="s">
        <v>423</v>
      </c>
      <c r="H1644" s="181" t="s">
        <v>2186</v>
      </c>
      <c r="I1644" s="181" t="s">
        <v>2075</v>
      </c>
      <c r="J1644" s="181"/>
      <c r="K1644" s="183" t="str">
        <f t="shared" si="45"/>
        <v>Seguros     - Cumplimiento</v>
      </c>
      <c r="L1644" s="181">
        <v>6203020802</v>
      </c>
    </row>
    <row r="1645" spans="1:12">
      <c r="A1645" s="181">
        <v>6203020803</v>
      </c>
      <c r="B1645" s="181" t="s">
        <v>2188</v>
      </c>
      <c r="C1645" s="182" t="s">
        <v>2068</v>
      </c>
      <c r="D1645" s="182" t="s">
        <v>368</v>
      </c>
      <c r="E1645" s="182" t="s">
        <v>2298</v>
      </c>
      <c r="F1645" s="182" t="s">
        <v>2298</v>
      </c>
      <c r="G1645" s="181" t="s">
        <v>423</v>
      </c>
      <c r="H1645" s="181" t="s">
        <v>2186</v>
      </c>
      <c r="I1645" s="181" t="s">
        <v>2075</v>
      </c>
      <c r="J1645" s="181"/>
      <c r="K1645" s="183" t="str">
        <f t="shared" si="45"/>
        <v>Seguros     - Corriente Debil</v>
      </c>
      <c r="L1645" s="181">
        <v>6203020803</v>
      </c>
    </row>
    <row r="1646" spans="1:12">
      <c r="A1646" s="181">
        <v>6203020804</v>
      </c>
      <c r="B1646" s="181" t="s">
        <v>2189</v>
      </c>
      <c r="C1646" s="182" t="s">
        <v>2068</v>
      </c>
      <c r="D1646" s="182" t="s">
        <v>368</v>
      </c>
      <c r="E1646" s="182" t="s">
        <v>2298</v>
      </c>
      <c r="F1646" s="182" t="s">
        <v>2298</v>
      </c>
      <c r="G1646" s="181" t="s">
        <v>423</v>
      </c>
      <c r="H1646" s="181" t="s">
        <v>2186</v>
      </c>
      <c r="I1646" s="181" t="s">
        <v>2075</v>
      </c>
      <c r="J1646" s="181"/>
      <c r="K1646" s="183" t="str">
        <f t="shared" si="45"/>
        <v>Seguros     - Incendio</v>
      </c>
      <c r="L1646" s="181">
        <v>6203020804</v>
      </c>
    </row>
    <row r="1647" spans="1:12">
      <c r="A1647" s="181">
        <v>6203020805</v>
      </c>
      <c r="B1647" s="181" t="s">
        <v>2190</v>
      </c>
      <c r="C1647" s="182" t="s">
        <v>2068</v>
      </c>
      <c r="D1647" s="182" t="s">
        <v>368</v>
      </c>
      <c r="E1647" s="182" t="s">
        <v>2298</v>
      </c>
      <c r="F1647" s="182" t="s">
        <v>2298</v>
      </c>
      <c r="G1647" s="181" t="s">
        <v>423</v>
      </c>
      <c r="H1647" s="181" t="s">
        <v>2186</v>
      </c>
      <c r="I1647" s="181" t="s">
        <v>2075</v>
      </c>
      <c r="J1647" s="181"/>
      <c r="K1647" s="183" t="str">
        <f t="shared" si="45"/>
        <v>Seguros     - Terremoto</v>
      </c>
      <c r="L1647" s="181">
        <v>6203020805</v>
      </c>
    </row>
    <row r="1648" spans="1:12">
      <c r="A1648" s="181">
        <v>6203020806</v>
      </c>
      <c r="B1648" s="181" t="s">
        <v>2191</v>
      </c>
      <c r="C1648" s="182" t="s">
        <v>2068</v>
      </c>
      <c r="D1648" s="182" t="s">
        <v>368</v>
      </c>
      <c r="E1648" s="182" t="s">
        <v>2298</v>
      </c>
      <c r="F1648" s="182" t="s">
        <v>2298</v>
      </c>
      <c r="G1648" s="181" t="s">
        <v>423</v>
      </c>
      <c r="H1648" s="181" t="s">
        <v>2186</v>
      </c>
      <c r="I1648" s="181" t="s">
        <v>2075</v>
      </c>
      <c r="J1648" s="181"/>
      <c r="K1648" s="183" t="str">
        <f t="shared" si="45"/>
        <v>Seguros     - Sustraccion y Hurto</v>
      </c>
      <c r="L1648" s="181">
        <v>6203020806</v>
      </c>
    </row>
    <row r="1649" spans="1:12">
      <c r="A1649" s="181">
        <v>6203020807</v>
      </c>
      <c r="B1649" s="181" t="s">
        <v>3240</v>
      </c>
      <c r="C1649" s="182" t="s">
        <v>2068</v>
      </c>
      <c r="D1649" s="182" t="s">
        <v>368</v>
      </c>
      <c r="E1649" s="182" t="s">
        <v>2298</v>
      </c>
      <c r="F1649" s="182" t="s">
        <v>2298</v>
      </c>
      <c r="G1649" s="181" t="s">
        <v>423</v>
      </c>
      <c r="H1649" s="181" t="s">
        <v>2186</v>
      </c>
      <c r="I1649" s="181" t="s">
        <v>2075</v>
      </c>
      <c r="J1649" s="181"/>
      <c r="K1649" s="183" t="str">
        <f t="shared" si="45"/>
        <v>Seguros     - Flota y Equipo de Transporte</v>
      </c>
      <c r="L1649" s="181">
        <v>6203020807</v>
      </c>
    </row>
    <row r="1650" spans="1:12">
      <c r="A1650" s="181">
        <v>6203020808</v>
      </c>
      <c r="B1650" s="181" t="s">
        <v>2193</v>
      </c>
      <c r="C1650" s="182" t="s">
        <v>2068</v>
      </c>
      <c r="D1650" s="182" t="s">
        <v>368</v>
      </c>
      <c r="E1650" s="182" t="s">
        <v>2298</v>
      </c>
      <c r="F1650" s="182" t="s">
        <v>2298</v>
      </c>
      <c r="G1650" s="181" t="s">
        <v>423</v>
      </c>
      <c r="H1650" s="181" t="s">
        <v>2186</v>
      </c>
      <c r="I1650" s="181" t="s">
        <v>2075</v>
      </c>
      <c r="J1650" s="181"/>
      <c r="K1650" s="183" t="str">
        <f t="shared" si="45"/>
        <v>Seguros     - Poliza Estudiantil</v>
      </c>
      <c r="L1650" s="181">
        <v>6203020808</v>
      </c>
    </row>
    <row r="1651" spans="1:12">
      <c r="A1651" s="181">
        <v>6203020809</v>
      </c>
      <c r="B1651" s="181" t="s">
        <v>3272</v>
      </c>
      <c r="C1651" s="182" t="s">
        <v>2068</v>
      </c>
      <c r="D1651" s="182" t="s">
        <v>368</v>
      </c>
      <c r="E1651" s="182" t="s">
        <v>2298</v>
      </c>
      <c r="F1651" s="182" t="s">
        <v>2298</v>
      </c>
      <c r="G1651" s="181" t="s">
        <v>423</v>
      </c>
      <c r="H1651" s="181" t="s">
        <v>2186</v>
      </c>
      <c r="I1651" s="181" t="s">
        <v>2075</v>
      </c>
      <c r="J1651" s="181"/>
      <c r="K1651" s="183" t="str">
        <f t="shared" si="45"/>
        <v>Seguros     - Responsabilidad Civil</v>
      </c>
      <c r="L1651" s="181">
        <v>6203020809</v>
      </c>
    </row>
    <row r="1652" spans="1:12">
      <c r="A1652" s="181">
        <v>6203020810</v>
      </c>
      <c r="B1652" s="181" t="s">
        <v>3273</v>
      </c>
      <c r="C1652" s="182" t="s">
        <v>2068</v>
      </c>
      <c r="D1652" s="182" t="s">
        <v>368</v>
      </c>
      <c r="E1652" s="182" t="s">
        <v>2298</v>
      </c>
      <c r="F1652" s="182" t="s">
        <v>2298</v>
      </c>
      <c r="G1652" s="181" t="s">
        <v>423</v>
      </c>
      <c r="H1652" s="181" t="s">
        <v>2186</v>
      </c>
      <c r="I1652" s="181" t="s">
        <v>2075</v>
      </c>
      <c r="J1652" s="181"/>
      <c r="K1652" s="183" t="str">
        <f t="shared" si="45"/>
        <v>Seguros     - Rotura de Maquina</v>
      </c>
      <c r="L1652" s="181">
        <v>6203020810</v>
      </c>
    </row>
    <row r="1653" spans="1:12">
      <c r="A1653" s="181">
        <v>6203020811</v>
      </c>
      <c r="B1653" s="181" t="s">
        <v>3274</v>
      </c>
      <c r="C1653" s="182" t="s">
        <v>2068</v>
      </c>
      <c r="D1653" s="182" t="s">
        <v>368</v>
      </c>
      <c r="E1653" s="182" t="s">
        <v>2298</v>
      </c>
      <c r="F1653" s="182" t="s">
        <v>2298</v>
      </c>
      <c r="G1653" s="181" t="s">
        <v>423</v>
      </c>
      <c r="H1653" s="181" t="s">
        <v>2186</v>
      </c>
      <c r="I1653" s="181" t="s">
        <v>2075</v>
      </c>
      <c r="J1653" s="181"/>
      <c r="K1653" s="183" t="str">
        <f t="shared" si="45"/>
        <v>Seguros     - Obligatorio de Accidente</v>
      </c>
      <c r="L1653" s="181">
        <v>6203020811</v>
      </c>
    </row>
    <row r="1654" spans="1:12">
      <c r="A1654" s="181">
        <v>6203020812</v>
      </c>
      <c r="B1654" s="181" t="s">
        <v>2197</v>
      </c>
      <c r="C1654" s="182" t="s">
        <v>2068</v>
      </c>
      <c r="D1654" s="182" t="s">
        <v>368</v>
      </c>
      <c r="E1654" s="182" t="s">
        <v>2298</v>
      </c>
      <c r="F1654" s="182" t="s">
        <v>2298</v>
      </c>
      <c r="G1654" s="181" t="s">
        <v>423</v>
      </c>
      <c r="H1654" s="181" t="s">
        <v>2186</v>
      </c>
      <c r="I1654" s="181" t="s">
        <v>2075</v>
      </c>
      <c r="J1654" s="181"/>
      <c r="K1654" s="183" t="str">
        <f t="shared" si="45"/>
        <v>Seguros     - Lucro Cesante</v>
      </c>
      <c r="L1654" s="181">
        <v>6203020812</v>
      </c>
    </row>
    <row r="1655" spans="1:12">
      <c r="A1655" s="181">
        <v>6203020813</v>
      </c>
      <c r="B1655" s="181" t="s">
        <v>3275</v>
      </c>
      <c r="C1655" s="182" t="s">
        <v>2068</v>
      </c>
      <c r="D1655" s="182" t="s">
        <v>368</v>
      </c>
      <c r="E1655" s="182" t="s">
        <v>2298</v>
      </c>
      <c r="F1655" s="182" t="s">
        <v>2298</v>
      </c>
      <c r="G1655" s="181" t="s">
        <v>423</v>
      </c>
      <c r="H1655" s="181" t="s">
        <v>2186</v>
      </c>
      <c r="I1655" s="181" t="s">
        <v>2075</v>
      </c>
      <c r="J1655" s="181"/>
      <c r="K1655" s="183" t="str">
        <f t="shared" si="45"/>
        <v>Seguros     - Transporte de Mercancia</v>
      </c>
      <c r="L1655" s="181">
        <v>6203020813</v>
      </c>
    </row>
    <row r="1656" spans="1:12">
      <c r="A1656" s="181">
        <v>6203020814</v>
      </c>
      <c r="B1656" s="181" t="s">
        <v>3276</v>
      </c>
      <c r="C1656" s="182" t="s">
        <v>2068</v>
      </c>
      <c r="D1656" s="182" t="s">
        <v>368</v>
      </c>
      <c r="E1656" s="182" t="s">
        <v>2298</v>
      </c>
      <c r="F1656" s="182" t="s">
        <v>2298</v>
      </c>
      <c r="G1656" s="181" t="s">
        <v>423</v>
      </c>
      <c r="H1656" s="181" t="s">
        <v>2186</v>
      </c>
      <c r="I1656" s="181" t="s">
        <v>2075</v>
      </c>
      <c r="J1656" s="181"/>
      <c r="K1656" s="183" t="str">
        <f t="shared" si="45"/>
        <v>Seguros     - Otros Seguros</v>
      </c>
      <c r="L1656" s="181">
        <v>6203020814</v>
      </c>
    </row>
    <row r="1657" spans="1:12">
      <c r="A1657" s="181">
        <v>6203020815</v>
      </c>
      <c r="B1657" s="181" t="s">
        <v>3277</v>
      </c>
      <c r="C1657" s="182" t="s">
        <v>2068</v>
      </c>
      <c r="D1657" s="182" t="s">
        <v>368</v>
      </c>
      <c r="E1657" s="182" t="s">
        <v>2298</v>
      </c>
      <c r="F1657" s="182" t="s">
        <v>2298</v>
      </c>
      <c r="G1657" s="181" t="s">
        <v>423</v>
      </c>
      <c r="H1657" s="181" t="s">
        <v>2186</v>
      </c>
      <c r="I1657" s="181" t="s">
        <v>2075</v>
      </c>
      <c r="J1657" s="181"/>
      <c r="K1657" s="183" t="str">
        <f t="shared" si="45"/>
        <v>Seguros     - ACTIVOS MENORES (2) S.M.M.L.V</v>
      </c>
      <c r="L1657" s="181">
        <v>6203020815</v>
      </c>
    </row>
    <row r="1658" spans="1:12">
      <c r="A1658" s="181">
        <v>6203020401</v>
      </c>
      <c r="B1658" s="181" t="s">
        <v>2200</v>
      </c>
      <c r="C1658" s="182" t="s">
        <v>2068</v>
      </c>
      <c r="D1658" s="182" t="s">
        <v>368</v>
      </c>
      <c r="E1658" s="182" t="s">
        <v>2298</v>
      </c>
      <c r="F1658" s="182" t="s">
        <v>2298</v>
      </c>
      <c r="G1658" s="181" t="s">
        <v>423</v>
      </c>
      <c r="H1658" s="181" t="s">
        <v>2201</v>
      </c>
      <c r="I1658" s="181" t="s">
        <v>2075</v>
      </c>
      <c r="J1658" s="181"/>
      <c r="K1658" s="183" t="str">
        <f t="shared" si="45"/>
        <v>Servicios Públicos    - Aseo</v>
      </c>
      <c r="L1658" s="181">
        <v>6203020401</v>
      </c>
    </row>
    <row r="1659" spans="1:12">
      <c r="A1659" s="181">
        <v>6203020402</v>
      </c>
      <c r="B1659" s="181" t="s">
        <v>3278</v>
      </c>
      <c r="C1659" s="182" t="s">
        <v>2068</v>
      </c>
      <c r="D1659" s="182" t="s">
        <v>368</v>
      </c>
      <c r="E1659" s="182" t="s">
        <v>2298</v>
      </c>
      <c r="F1659" s="182" t="s">
        <v>2298</v>
      </c>
      <c r="G1659" s="181" t="s">
        <v>423</v>
      </c>
      <c r="H1659" s="181" t="s">
        <v>2201</v>
      </c>
      <c r="I1659" s="181" t="s">
        <v>2075</v>
      </c>
      <c r="J1659" s="181"/>
      <c r="K1659" s="183" t="str">
        <f t="shared" si="45"/>
        <v>Servicios Públicos    - Acueducto Y Alcantarillado</v>
      </c>
      <c r="L1659" s="181">
        <v>6203020402</v>
      </c>
    </row>
    <row r="1660" spans="1:12">
      <c r="A1660" s="181">
        <v>6203020403</v>
      </c>
      <c r="B1660" s="181" t="s">
        <v>2203</v>
      </c>
      <c r="C1660" s="182" t="s">
        <v>2068</v>
      </c>
      <c r="D1660" s="182" t="s">
        <v>368</v>
      </c>
      <c r="E1660" s="182" t="s">
        <v>2298</v>
      </c>
      <c r="F1660" s="182" t="s">
        <v>2298</v>
      </c>
      <c r="G1660" s="181" t="s">
        <v>423</v>
      </c>
      <c r="H1660" s="181" t="s">
        <v>2201</v>
      </c>
      <c r="I1660" s="181" t="s">
        <v>2075</v>
      </c>
      <c r="J1660" s="181"/>
      <c r="K1660" s="183" t="str">
        <f t="shared" si="45"/>
        <v>Servicios Públicos    - Energia Electrica</v>
      </c>
      <c r="L1660" s="181">
        <v>6203020403</v>
      </c>
    </row>
    <row r="1661" spans="1:12">
      <c r="A1661" s="181">
        <v>6203020404</v>
      </c>
      <c r="B1661" s="181" t="s">
        <v>2204</v>
      </c>
      <c r="C1661" s="182" t="s">
        <v>2068</v>
      </c>
      <c r="D1661" s="182" t="s">
        <v>368</v>
      </c>
      <c r="E1661" s="182" t="s">
        <v>2298</v>
      </c>
      <c r="F1661" s="182" t="s">
        <v>2298</v>
      </c>
      <c r="G1661" s="181" t="s">
        <v>423</v>
      </c>
      <c r="H1661" s="181" t="s">
        <v>2201</v>
      </c>
      <c r="I1661" s="181" t="s">
        <v>2075</v>
      </c>
      <c r="J1661" s="181"/>
      <c r="K1661" s="183" t="str">
        <f t="shared" si="45"/>
        <v>Servicios Públicos    - Telefono</v>
      </c>
      <c r="L1661" s="181">
        <v>6203020404</v>
      </c>
    </row>
    <row r="1662" spans="1:12">
      <c r="A1662" s="181">
        <v>6203020405</v>
      </c>
      <c r="B1662" s="181" t="s">
        <v>2205</v>
      </c>
      <c r="C1662" s="182" t="s">
        <v>2068</v>
      </c>
      <c r="D1662" s="182" t="s">
        <v>368</v>
      </c>
      <c r="E1662" s="182" t="s">
        <v>2298</v>
      </c>
      <c r="F1662" s="182" t="s">
        <v>2298</v>
      </c>
      <c r="G1662" s="181" t="s">
        <v>423</v>
      </c>
      <c r="H1662" s="181" t="s">
        <v>2201</v>
      </c>
      <c r="I1662" s="181" t="s">
        <v>2075</v>
      </c>
      <c r="J1662" s="181"/>
      <c r="K1662" s="183" t="str">
        <f t="shared" si="45"/>
        <v>Servicios Públicos    - Telefono Celular</v>
      </c>
      <c r="L1662" s="181">
        <v>6203020405</v>
      </c>
    </row>
    <row r="1663" spans="1:12">
      <c r="A1663" s="181">
        <v>6203020406</v>
      </c>
      <c r="B1663" s="181" t="s">
        <v>3279</v>
      </c>
      <c r="C1663" s="182" t="s">
        <v>2068</v>
      </c>
      <c r="D1663" s="182" t="s">
        <v>368</v>
      </c>
      <c r="E1663" s="182" t="s">
        <v>2298</v>
      </c>
      <c r="F1663" s="182" t="s">
        <v>2298</v>
      </c>
      <c r="G1663" s="181" t="s">
        <v>423</v>
      </c>
      <c r="H1663" s="181" t="s">
        <v>2201</v>
      </c>
      <c r="I1663" s="181" t="s">
        <v>2075</v>
      </c>
      <c r="J1663" s="181"/>
      <c r="K1663" s="183" t="str">
        <f t="shared" si="45"/>
        <v>Servicios Públicos    - Internet</v>
      </c>
      <c r="L1663" s="181">
        <v>6203020406</v>
      </c>
    </row>
    <row r="1664" spans="1:12">
      <c r="A1664" s="181">
        <v>6203020407</v>
      </c>
      <c r="B1664" s="181" t="s">
        <v>2207</v>
      </c>
      <c r="C1664" s="182" t="s">
        <v>2068</v>
      </c>
      <c r="D1664" s="182" t="s">
        <v>368</v>
      </c>
      <c r="E1664" s="182" t="s">
        <v>2298</v>
      </c>
      <c r="F1664" s="182" t="s">
        <v>2298</v>
      </c>
      <c r="G1664" s="181" t="s">
        <v>423</v>
      </c>
      <c r="H1664" s="181" t="s">
        <v>2201</v>
      </c>
      <c r="I1664" s="181" t="s">
        <v>2075</v>
      </c>
      <c r="J1664" s="181"/>
      <c r="K1664" s="183" t="str">
        <f t="shared" si="45"/>
        <v>Servicios Públicos    - Gas</v>
      </c>
      <c r="L1664" s="181">
        <v>6203020407</v>
      </c>
    </row>
    <row r="1665" spans="1:12">
      <c r="A1665" s="181">
        <v>6203020408</v>
      </c>
      <c r="B1665" s="181" t="s">
        <v>3280</v>
      </c>
      <c r="C1665" s="182" t="s">
        <v>2068</v>
      </c>
      <c r="D1665" s="182" t="s">
        <v>368</v>
      </c>
      <c r="E1665" s="182" t="s">
        <v>2298</v>
      </c>
      <c r="F1665" s="182" t="s">
        <v>2298</v>
      </c>
      <c r="G1665" s="181" t="s">
        <v>423</v>
      </c>
      <c r="H1665" s="181" t="s">
        <v>2201</v>
      </c>
      <c r="I1665" s="181" t="s">
        <v>2075</v>
      </c>
      <c r="J1665" s="181"/>
      <c r="K1665" s="183" t="str">
        <f t="shared" si="45"/>
        <v>Servicios Públicos    - Tv Satelital</v>
      </c>
      <c r="L1665" s="181">
        <v>6203020408</v>
      </c>
    </row>
    <row r="1666" spans="1:12">
      <c r="A1666" s="181">
        <v>6203020201</v>
      </c>
      <c r="B1666" s="181" t="s">
        <v>2115</v>
      </c>
      <c r="C1666" s="182" t="s">
        <v>2068</v>
      </c>
      <c r="D1666" s="182" t="s">
        <v>368</v>
      </c>
      <c r="E1666" s="182" t="s">
        <v>2298</v>
      </c>
      <c r="F1666" s="182" t="s">
        <v>2298</v>
      </c>
      <c r="G1666" s="181" t="s">
        <v>423</v>
      </c>
      <c r="H1666" s="181" t="s">
        <v>2210</v>
      </c>
      <c r="I1666" s="181" t="s">
        <v>2075</v>
      </c>
      <c r="J1666" s="181"/>
      <c r="K1666" s="183" t="str">
        <f t="shared" si="45"/>
        <v>Servicios Técnicos    - Asesoria Juridica</v>
      </c>
      <c r="L1666" s="181">
        <v>6203020201</v>
      </c>
    </row>
    <row r="1667" spans="1:12">
      <c r="A1667" s="181">
        <v>6203020203</v>
      </c>
      <c r="B1667" s="181" t="s">
        <v>3245</v>
      </c>
      <c r="C1667" s="182" t="s">
        <v>2068</v>
      </c>
      <c r="D1667" s="182" t="s">
        <v>368</v>
      </c>
      <c r="E1667" s="182" t="s">
        <v>2298</v>
      </c>
      <c r="F1667" s="182" t="s">
        <v>2298</v>
      </c>
      <c r="G1667" s="181" t="s">
        <v>423</v>
      </c>
      <c r="H1667" s="181" t="s">
        <v>2210</v>
      </c>
      <c r="I1667" s="181" t="s">
        <v>2075</v>
      </c>
      <c r="J1667" s="181"/>
      <c r="K1667" s="183" t="str">
        <f t="shared" si="45"/>
        <v>Servicios Técnicos    - Asesoria Técnica</v>
      </c>
      <c r="L1667" s="181">
        <v>6203020203</v>
      </c>
    </row>
    <row r="1668" spans="1:12">
      <c r="A1668" s="181">
        <v>6203020301</v>
      </c>
      <c r="B1668" s="181" t="s">
        <v>3281</v>
      </c>
      <c r="C1668" s="182" t="s">
        <v>2068</v>
      </c>
      <c r="D1668" s="182" t="s">
        <v>368</v>
      </c>
      <c r="E1668" s="182" t="s">
        <v>2298</v>
      </c>
      <c r="F1668" s="182" t="s">
        <v>2298</v>
      </c>
      <c r="G1668" s="181" t="s">
        <v>423</v>
      </c>
      <c r="H1668" s="181" t="s">
        <v>2210</v>
      </c>
      <c r="I1668" s="181" t="s">
        <v>2075</v>
      </c>
      <c r="J1668" s="181"/>
      <c r="K1668" s="183" t="str">
        <f t="shared" si="45"/>
        <v>Servicios Técnicos    - Asistencia Tenica</v>
      </c>
      <c r="L1668" s="181">
        <v>6203020301</v>
      </c>
    </row>
    <row r="1669" spans="1:12">
      <c r="A1669" s="181">
        <v>6203020303</v>
      </c>
      <c r="B1669" s="181" t="s">
        <v>3270</v>
      </c>
      <c r="C1669" s="182" t="s">
        <v>2068</v>
      </c>
      <c r="D1669" s="182" t="s">
        <v>368</v>
      </c>
      <c r="E1669" s="182" t="s">
        <v>2298</v>
      </c>
      <c r="F1669" s="182" t="s">
        <v>2298</v>
      </c>
      <c r="G1669" s="181" t="s">
        <v>423</v>
      </c>
      <c r="H1669" s="181" t="s">
        <v>2210</v>
      </c>
      <c r="I1669" s="181" t="s">
        <v>2075</v>
      </c>
      <c r="J1669" s="181"/>
      <c r="K1669" s="183" t="str">
        <f t="shared" si="45"/>
        <v>Servicios Técnicos    - Publicidad Y Propaganda</v>
      </c>
      <c r="L1669" s="181">
        <v>6203020303</v>
      </c>
    </row>
    <row r="1670" spans="1:12">
      <c r="A1670" s="181">
        <v>6203020304</v>
      </c>
      <c r="B1670" s="181" t="s">
        <v>3282</v>
      </c>
      <c r="C1670" s="182" t="s">
        <v>2068</v>
      </c>
      <c r="D1670" s="182" t="s">
        <v>368</v>
      </c>
      <c r="E1670" s="182" t="s">
        <v>2298</v>
      </c>
      <c r="F1670" s="182" t="s">
        <v>2298</v>
      </c>
      <c r="G1670" s="181" t="s">
        <v>423</v>
      </c>
      <c r="H1670" s="181" t="s">
        <v>2210</v>
      </c>
      <c r="I1670" s="181" t="s">
        <v>2075</v>
      </c>
      <c r="J1670" s="181"/>
      <c r="K1670" s="183" t="str">
        <f t="shared" si="45"/>
        <v>Servicios Técnicos    - Transporte Fletes Y Acarreos</v>
      </c>
      <c r="L1670" s="181">
        <v>6203020304</v>
      </c>
    </row>
    <row r="1671" spans="1:12">
      <c r="A1671" s="181">
        <v>6203020305</v>
      </c>
      <c r="B1671" s="181" t="s">
        <v>3283</v>
      </c>
      <c r="C1671" s="182" t="s">
        <v>2068</v>
      </c>
      <c r="D1671" s="182" t="s">
        <v>368</v>
      </c>
      <c r="E1671" s="182" t="s">
        <v>2298</v>
      </c>
      <c r="F1671" s="182" t="s">
        <v>2298</v>
      </c>
      <c r="G1671" s="181" t="s">
        <v>423</v>
      </c>
      <c r="H1671" s="181" t="s">
        <v>2210</v>
      </c>
      <c r="I1671" s="181" t="s">
        <v>2075</v>
      </c>
      <c r="J1671" s="181"/>
      <c r="K1671" s="183" t="str">
        <f t="shared" si="45"/>
        <v>Servicios Técnicos    - Encuadernacion Y Empaste</v>
      </c>
      <c r="L1671" s="181">
        <v>6203020305</v>
      </c>
    </row>
    <row r="1672" spans="1:12">
      <c r="A1672" s="181">
        <v>6203020306</v>
      </c>
      <c r="B1672" s="181" t="s">
        <v>3284</v>
      </c>
      <c r="C1672" s="182" t="s">
        <v>2068</v>
      </c>
      <c r="D1672" s="182" t="s">
        <v>368</v>
      </c>
      <c r="E1672" s="182" t="s">
        <v>2298</v>
      </c>
      <c r="F1672" s="182" t="s">
        <v>2298</v>
      </c>
      <c r="G1672" s="181" t="s">
        <v>423</v>
      </c>
      <c r="H1672" s="181" t="s">
        <v>2210</v>
      </c>
      <c r="I1672" s="181" t="s">
        <v>2075</v>
      </c>
      <c r="J1672" s="181"/>
      <c r="K1672" s="183" t="str">
        <f t="shared" si="45"/>
        <v>Servicios Técnicos    - Inhumacion de Cadaveres</v>
      </c>
      <c r="L1672" s="181">
        <v>6203020306</v>
      </c>
    </row>
    <row r="1673" spans="1:12">
      <c r="A1673" s="181">
        <v>6203020307</v>
      </c>
      <c r="B1673" s="181" t="s">
        <v>3285</v>
      </c>
      <c r="C1673" s="182" t="s">
        <v>2068</v>
      </c>
      <c r="D1673" s="182" t="s">
        <v>368</v>
      </c>
      <c r="E1673" s="182" t="s">
        <v>2298</v>
      </c>
      <c r="F1673" s="182" t="s">
        <v>2298</v>
      </c>
      <c r="G1673" s="181" t="s">
        <v>423</v>
      </c>
      <c r="H1673" s="181" t="s">
        <v>2210</v>
      </c>
      <c r="I1673" s="181" t="s">
        <v>2075</v>
      </c>
      <c r="J1673" s="181"/>
      <c r="K1673" s="183" t="str">
        <f t="shared" si="45"/>
        <v>Servicios Técnicos    - Grabacion y Produccion</v>
      </c>
      <c r="L1673" s="181">
        <v>6203020307</v>
      </c>
    </row>
    <row r="1674" spans="1:12">
      <c r="A1674" s="181">
        <v>6203020310</v>
      </c>
      <c r="B1674" s="181" t="s">
        <v>2163</v>
      </c>
      <c r="C1674" s="182" t="s">
        <v>2068</v>
      </c>
      <c r="D1674" s="182" t="s">
        <v>368</v>
      </c>
      <c r="E1674" s="182" t="s">
        <v>2298</v>
      </c>
      <c r="F1674" s="182" t="s">
        <v>2298</v>
      </c>
      <c r="G1674" s="181" t="s">
        <v>423</v>
      </c>
      <c r="H1674" s="181" t="s">
        <v>2210</v>
      </c>
      <c r="I1674" s="181" t="s">
        <v>2075</v>
      </c>
      <c r="J1674" s="181"/>
      <c r="K1674" s="183" t="str">
        <f t="shared" si="45"/>
        <v>Servicios Técnicos    - Microfilmacion</v>
      </c>
      <c r="L1674" s="181">
        <v>6203020310</v>
      </c>
    </row>
    <row r="1675" spans="1:12">
      <c r="A1675" s="181">
        <v>6203020311</v>
      </c>
      <c r="B1675" s="181" t="s">
        <v>2159</v>
      </c>
      <c r="C1675" s="182" t="s">
        <v>2068</v>
      </c>
      <c r="D1675" s="182" t="s">
        <v>368</v>
      </c>
      <c r="E1675" s="182" t="s">
        <v>2298</v>
      </c>
      <c r="F1675" s="182" t="s">
        <v>2298</v>
      </c>
      <c r="G1675" s="181" t="s">
        <v>423</v>
      </c>
      <c r="H1675" s="181" t="s">
        <v>2210</v>
      </c>
      <c r="I1675" s="181" t="s">
        <v>2075</v>
      </c>
      <c r="J1675" s="181"/>
      <c r="K1675" s="183" t="str">
        <f t="shared" si="45"/>
        <v>Servicios Técnicos    - Musica Ambiental</v>
      </c>
      <c r="L1675" s="181">
        <v>6203020311</v>
      </c>
    </row>
    <row r="1676" spans="1:12">
      <c r="A1676" s="181">
        <v>6203020312</v>
      </c>
      <c r="B1676" s="181" t="s">
        <v>2083</v>
      </c>
      <c r="C1676" s="182" t="s">
        <v>2068</v>
      </c>
      <c r="D1676" s="182" t="s">
        <v>368</v>
      </c>
      <c r="E1676" s="182" t="s">
        <v>2298</v>
      </c>
      <c r="F1676" s="182" t="s">
        <v>2298</v>
      </c>
      <c r="G1676" s="181" t="s">
        <v>423</v>
      </c>
      <c r="H1676" s="181" t="s">
        <v>2210</v>
      </c>
      <c r="I1676" s="181" t="s">
        <v>2075</v>
      </c>
      <c r="J1676" s="181"/>
      <c r="K1676" s="183" t="str">
        <f t="shared" si="45"/>
        <v>Servicios Técnicos    - Otros</v>
      </c>
      <c r="L1676" s="181">
        <v>6203020312</v>
      </c>
    </row>
    <row r="1677" spans="1:12" s="189" customFormat="1">
      <c r="C1677" s="190"/>
      <c r="D1677" s="190"/>
      <c r="E1677" s="190"/>
      <c r="F1677" s="190"/>
    </row>
    <row r="1678" spans="1:12">
      <c r="A1678" s="181">
        <v>6207021201</v>
      </c>
      <c r="B1678" s="181" t="s">
        <v>3233</v>
      </c>
      <c r="C1678" s="182" t="s">
        <v>2068</v>
      </c>
      <c r="D1678" s="182" t="s">
        <v>368</v>
      </c>
      <c r="E1678" s="182" t="s">
        <v>2298</v>
      </c>
      <c r="F1678" s="182" t="s">
        <v>2298</v>
      </c>
      <c r="G1678" s="182" t="s">
        <v>434</v>
      </c>
      <c r="H1678" s="181" t="s">
        <v>2070</v>
      </c>
      <c r="I1678" s="181" t="s">
        <v>2075</v>
      </c>
      <c r="J1678" s="181"/>
      <c r="K1678" s="183" t="str">
        <f t="shared" ref="K1678:K1709" si="46">CONCATENATE(H1678," - ", B1678)</f>
        <v>Actividades Culturales y Deportivas  - Actividades Culturales y Cívicas</v>
      </c>
      <c r="L1678" s="181">
        <v>6207021201</v>
      </c>
    </row>
    <row r="1679" spans="1:12">
      <c r="A1679" s="181">
        <v>6207021202</v>
      </c>
      <c r="B1679" s="181" t="s">
        <v>2073</v>
      </c>
      <c r="C1679" s="182" t="s">
        <v>2068</v>
      </c>
      <c r="D1679" s="182" t="s">
        <v>368</v>
      </c>
      <c r="E1679" s="182" t="s">
        <v>2298</v>
      </c>
      <c r="F1679" s="182" t="s">
        <v>2298</v>
      </c>
      <c r="G1679" s="182" t="s">
        <v>434</v>
      </c>
      <c r="H1679" s="181" t="s">
        <v>2070</v>
      </c>
      <c r="I1679" s="181" t="s">
        <v>2075</v>
      </c>
      <c r="J1679" s="181"/>
      <c r="K1679" s="183" t="str">
        <f t="shared" si="46"/>
        <v>Actividades Culturales y Deportivas  - Actividades Deportivas</v>
      </c>
      <c r="L1679" s="181">
        <v>6207021202</v>
      </c>
    </row>
    <row r="1680" spans="1:12">
      <c r="A1680" s="181">
        <v>6207021203</v>
      </c>
      <c r="B1680" s="181" t="s">
        <v>2076</v>
      </c>
      <c r="C1680" s="182" t="s">
        <v>2068</v>
      </c>
      <c r="D1680" s="182" t="s">
        <v>368</v>
      </c>
      <c r="E1680" s="182" t="s">
        <v>2298</v>
      </c>
      <c r="F1680" s="182" t="s">
        <v>2298</v>
      </c>
      <c r="G1680" s="182" t="s">
        <v>434</v>
      </c>
      <c r="H1680" s="181" t="s">
        <v>2070</v>
      </c>
      <c r="I1680" s="181" t="s">
        <v>2075</v>
      </c>
      <c r="J1680" s="181"/>
      <c r="K1680" s="183" t="str">
        <f t="shared" si="46"/>
        <v>Actividades Culturales y Deportivas  - Eventos Especiales Y Celebraciones</v>
      </c>
      <c r="L1680" s="181">
        <v>6207021203</v>
      </c>
    </row>
    <row r="1681" spans="1:12">
      <c r="A1681" s="181">
        <v>6207020601</v>
      </c>
      <c r="B1681" s="181" t="s">
        <v>3234</v>
      </c>
      <c r="C1681" s="182" t="s">
        <v>2068</v>
      </c>
      <c r="D1681" s="182" t="s">
        <v>368</v>
      </c>
      <c r="E1681" s="182" t="s">
        <v>2298</v>
      </c>
      <c r="F1681" s="182" t="s">
        <v>2298</v>
      </c>
      <c r="G1681" s="182" t="s">
        <v>434</v>
      </c>
      <c r="H1681" s="181" t="s">
        <v>2078</v>
      </c>
      <c r="I1681" s="181" t="s">
        <v>2075</v>
      </c>
      <c r="J1681" s="181"/>
      <c r="K1681" s="183" t="str">
        <f t="shared" si="46"/>
        <v>Arrendamientos     - De Terrenos</v>
      </c>
      <c r="L1681" s="181">
        <v>6207020601</v>
      </c>
    </row>
    <row r="1682" spans="1:12">
      <c r="A1682" s="181">
        <v>6207020602</v>
      </c>
      <c r="B1682" s="181" t="s">
        <v>3235</v>
      </c>
      <c r="C1682" s="182" t="s">
        <v>2068</v>
      </c>
      <c r="D1682" s="182" t="s">
        <v>368</v>
      </c>
      <c r="E1682" s="182" t="s">
        <v>2298</v>
      </c>
      <c r="F1682" s="182" t="s">
        <v>2298</v>
      </c>
      <c r="G1682" s="182" t="s">
        <v>434</v>
      </c>
      <c r="H1682" s="181" t="s">
        <v>2078</v>
      </c>
      <c r="I1682" s="181" t="s">
        <v>2075</v>
      </c>
      <c r="J1682" s="181"/>
      <c r="K1682" s="183" t="str">
        <f t="shared" si="46"/>
        <v>Arrendamientos     - Construcciones Y Edificaciones</v>
      </c>
      <c r="L1682" s="181">
        <v>6207020602</v>
      </c>
    </row>
    <row r="1683" spans="1:12">
      <c r="A1683" s="181">
        <v>6207020603</v>
      </c>
      <c r="B1683" s="181" t="s">
        <v>2253</v>
      </c>
      <c r="C1683" s="182" t="s">
        <v>2068</v>
      </c>
      <c r="D1683" s="182" t="s">
        <v>368</v>
      </c>
      <c r="E1683" s="182" t="s">
        <v>2298</v>
      </c>
      <c r="F1683" s="182" t="s">
        <v>2298</v>
      </c>
      <c r="G1683" s="182" t="s">
        <v>434</v>
      </c>
      <c r="H1683" s="181" t="s">
        <v>2078</v>
      </c>
      <c r="I1683" s="181" t="s">
        <v>2075</v>
      </c>
      <c r="J1683" s="181"/>
      <c r="K1683" s="183" t="str">
        <f t="shared" si="46"/>
        <v>Arrendamientos     - Maquinaria y Equipo</v>
      </c>
      <c r="L1683" s="181">
        <v>6207020603</v>
      </c>
    </row>
    <row r="1684" spans="1:12">
      <c r="A1684" s="181">
        <v>6207020604</v>
      </c>
      <c r="B1684" s="181" t="s">
        <v>3236</v>
      </c>
      <c r="C1684" s="182" t="s">
        <v>2068</v>
      </c>
      <c r="D1684" s="182" t="s">
        <v>368</v>
      </c>
      <c r="E1684" s="182" t="s">
        <v>2298</v>
      </c>
      <c r="F1684" s="182" t="s">
        <v>2298</v>
      </c>
      <c r="G1684" s="182" t="s">
        <v>434</v>
      </c>
      <c r="H1684" s="181" t="s">
        <v>2078</v>
      </c>
      <c r="I1684" s="181" t="s">
        <v>2075</v>
      </c>
      <c r="J1684" s="181"/>
      <c r="K1684" s="183" t="str">
        <f t="shared" si="46"/>
        <v>Arrendamientos     - Muebles y Equipo de Oficina</v>
      </c>
      <c r="L1684" s="181">
        <v>6207020604</v>
      </c>
    </row>
    <row r="1685" spans="1:12">
      <c r="A1685" s="181">
        <v>6207020605</v>
      </c>
      <c r="B1685" s="181" t="s">
        <v>3237</v>
      </c>
      <c r="C1685" s="182" t="s">
        <v>2068</v>
      </c>
      <c r="D1685" s="182" t="s">
        <v>368</v>
      </c>
      <c r="E1685" s="182" t="s">
        <v>2298</v>
      </c>
      <c r="F1685" s="182" t="s">
        <v>2298</v>
      </c>
      <c r="G1685" s="182" t="s">
        <v>434</v>
      </c>
      <c r="H1685" s="181" t="s">
        <v>2078</v>
      </c>
      <c r="I1685" s="181" t="s">
        <v>2075</v>
      </c>
      <c r="J1685" s="181"/>
      <c r="K1685" s="183" t="str">
        <f t="shared" si="46"/>
        <v>Arrendamientos     - Equipo de Computo</v>
      </c>
      <c r="L1685" s="181">
        <v>6207020605</v>
      </c>
    </row>
    <row r="1686" spans="1:12">
      <c r="A1686" s="181">
        <v>6207020606</v>
      </c>
      <c r="B1686" s="181" t="s">
        <v>3238</v>
      </c>
      <c r="C1686" s="182" t="s">
        <v>2068</v>
      </c>
      <c r="D1686" s="182" t="s">
        <v>368</v>
      </c>
      <c r="E1686" s="182" t="s">
        <v>2298</v>
      </c>
      <c r="F1686" s="182" t="s">
        <v>2298</v>
      </c>
      <c r="G1686" s="182" t="s">
        <v>434</v>
      </c>
      <c r="H1686" s="181" t="s">
        <v>2078</v>
      </c>
      <c r="I1686" s="181" t="s">
        <v>2075</v>
      </c>
      <c r="J1686" s="181"/>
      <c r="K1686" s="183" t="str">
        <f t="shared" si="46"/>
        <v>Arrendamientos     - Telecomunicaciones Y Radio</v>
      </c>
      <c r="L1686" s="181">
        <v>6207020606</v>
      </c>
    </row>
    <row r="1687" spans="1:12">
      <c r="A1687" s="181">
        <v>6207020607</v>
      </c>
      <c r="B1687" s="181" t="s">
        <v>3239</v>
      </c>
      <c r="C1687" s="182" t="s">
        <v>2068</v>
      </c>
      <c r="D1687" s="182" t="s">
        <v>368</v>
      </c>
      <c r="E1687" s="182" t="s">
        <v>2298</v>
      </c>
      <c r="F1687" s="182" t="s">
        <v>2298</v>
      </c>
      <c r="G1687" s="182" t="s">
        <v>434</v>
      </c>
      <c r="H1687" s="181" t="s">
        <v>2078</v>
      </c>
      <c r="I1687" s="181" t="s">
        <v>2075</v>
      </c>
      <c r="J1687" s="181"/>
      <c r="K1687" s="183" t="str">
        <f t="shared" si="46"/>
        <v>Arrendamientos     - Equipo Medico y de Laboratorio</v>
      </c>
      <c r="L1687" s="181">
        <v>6207020607</v>
      </c>
    </row>
    <row r="1688" spans="1:12">
      <c r="A1688" s="181">
        <v>6207020608</v>
      </c>
      <c r="B1688" s="181" t="s">
        <v>3240</v>
      </c>
      <c r="C1688" s="182" t="s">
        <v>2068</v>
      </c>
      <c r="D1688" s="182" t="s">
        <v>368</v>
      </c>
      <c r="E1688" s="182" t="s">
        <v>2298</v>
      </c>
      <c r="F1688" s="182" t="s">
        <v>2298</v>
      </c>
      <c r="G1688" s="182" t="s">
        <v>434</v>
      </c>
      <c r="H1688" s="181" t="s">
        <v>2078</v>
      </c>
      <c r="I1688" s="181" t="s">
        <v>2075</v>
      </c>
      <c r="J1688" s="181"/>
      <c r="K1688" s="183" t="str">
        <f t="shared" si="46"/>
        <v>Arrendamientos     - Flota y Equipo de Transporte</v>
      </c>
      <c r="L1688" s="181">
        <v>6207020608</v>
      </c>
    </row>
    <row r="1689" spans="1:12">
      <c r="A1689" s="181">
        <v>6207020609</v>
      </c>
      <c r="B1689" s="181" t="s">
        <v>3241</v>
      </c>
      <c r="C1689" s="182" t="s">
        <v>2068</v>
      </c>
      <c r="D1689" s="182" t="s">
        <v>368</v>
      </c>
      <c r="E1689" s="182" t="s">
        <v>2298</v>
      </c>
      <c r="F1689" s="182" t="s">
        <v>2298</v>
      </c>
      <c r="G1689" s="182" t="s">
        <v>434</v>
      </c>
      <c r="H1689" s="181" t="s">
        <v>2078</v>
      </c>
      <c r="I1689" s="181" t="s">
        <v>2075</v>
      </c>
      <c r="J1689" s="181"/>
      <c r="K1689" s="183" t="str">
        <f t="shared" si="46"/>
        <v>Arrendamientos     - Acueductos Plantas y Redes</v>
      </c>
      <c r="L1689" s="181">
        <v>6207020609</v>
      </c>
    </row>
    <row r="1690" spans="1:12">
      <c r="A1690" s="181">
        <v>6207020610</v>
      </c>
      <c r="B1690" s="181" t="s">
        <v>3242</v>
      </c>
      <c r="C1690" s="182" t="s">
        <v>2068</v>
      </c>
      <c r="D1690" s="182" t="s">
        <v>368</v>
      </c>
      <c r="E1690" s="182" t="s">
        <v>2298</v>
      </c>
      <c r="F1690" s="182" t="s">
        <v>2298</v>
      </c>
      <c r="G1690" s="182" t="s">
        <v>434</v>
      </c>
      <c r="H1690" s="181" t="s">
        <v>2078</v>
      </c>
      <c r="I1690" s="181" t="s">
        <v>2075</v>
      </c>
      <c r="J1690" s="181"/>
      <c r="K1690" s="183" t="str">
        <f t="shared" si="46"/>
        <v>Arrendamientos     - Otros Arrendamientos</v>
      </c>
      <c r="L1690" s="181">
        <v>6207020610</v>
      </c>
    </row>
    <row r="1691" spans="1:12">
      <c r="A1691" s="181">
        <v>6207020901</v>
      </c>
      <c r="B1691" s="181" t="s">
        <v>2099</v>
      </c>
      <c r="C1691" s="182" t="s">
        <v>2068</v>
      </c>
      <c r="D1691" s="182" t="s">
        <v>368</v>
      </c>
      <c r="E1691" s="182" t="s">
        <v>2298</v>
      </c>
      <c r="F1691" s="182" t="s">
        <v>2298</v>
      </c>
      <c r="G1691" s="182" t="s">
        <v>434</v>
      </c>
      <c r="H1691" s="181" t="s">
        <v>2100</v>
      </c>
      <c r="I1691" s="181" t="s">
        <v>2075</v>
      </c>
      <c r="J1691" s="181"/>
      <c r="K1691" s="183" t="str">
        <f t="shared" si="46"/>
        <v>Contribuciones y Afiliaciones   - Contribuciones</v>
      </c>
      <c r="L1691" s="181">
        <v>6207020901</v>
      </c>
    </row>
    <row r="1692" spans="1:12">
      <c r="A1692" s="181">
        <v>6207020902</v>
      </c>
      <c r="B1692" s="181" t="s">
        <v>2101</v>
      </c>
      <c r="C1692" s="182" t="s">
        <v>2068</v>
      </c>
      <c r="D1692" s="182" t="s">
        <v>368</v>
      </c>
      <c r="E1692" s="182" t="s">
        <v>2298</v>
      </c>
      <c r="F1692" s="182" t="s">
        <v>2298</v>
      </c>
      <c r="G1692" s="182" t="s">
        <v>434</v>
      </c>
      <c r="H1692" s="181" t="s">
        <v>2100</v>
      </c>
      <c r="I1692" s="181" t="s">
        <v>2075</v>
      </c>
      <c r="J1692" s="181"/>
      <c r="K1692" s="183" t="str">
        <f t="shared" si="46"/>
        <v>Contribuciones y Afiliaciones   - Afiliaciones Y Sostenimiento</v>
      </c>
      <c r="L1692" s="181">
        <v>6207020902</v>
      </c>
    </row>
    <row r="1693" spans="1:12">
      <c r="A1693" s="181">
        <v>6207020501</v>
      </c>
      <c r="B1693" s="181" t="s">
        <v>3243</v>
      </c>
      <c r="C1693" s="182" t="s">
        <v>2068</v>
      </c>
      <c r="D1693" s="182" t="s">
        <v>368</v>
      </c>
      <c r="E1693" s="182" t="s">
        <v>2298</v>
      </c>
      <c r="F1693" s="182" t="s">
        <v>2298</v>
      </c>
      <c r="G1693" s="182" t="s">
        <v>434</v>
      </c>
      <c r="H1693" s="181" t="s">
        <v>2103</v>
      </c>
      <c r="I1693" s="181" t="s">
        <v>2075</v>
      </c>
      <c r="J1693" s="181"/>
      <c r="K1693" s="183" t="str">
        <f t="shared" si="46"/>
        <v>Gastos de Viaje   - Alojamiento Y Manutencion - Viaticos</v>
      </c>
      <c r="L1693" s="181">
        <v>6207020501</v>
      </c>
    </row>
    <row r="1694" spans="1:12">
      <c r="A1694" s="181">
        <v>6207020503</v>
      </c>
      <c r="B1694" s="181" t="s">
        <v>2105</v>
      </c>
      <c r="C1694" s="182" t="s">
        <v>2068</v>
      </c>
      <c r="D1694" s="182" t="s">
        <v>368</v>
      </c>
      <c r="E1694" s="182" t="s">
        <v>2298</v>
      </c>
      <c r="F1694" s="182" t="s">
        <v>2298</v>
      </c>
      <c r="G1694" s="182" t="s">
        <v>434</v>
      </c>
      <c r="H1694" s="181" t="s">
        <v>2103</v>
      </c>
      <c r="I1694" s="181" t="s">
        <v>2075</v>
      </c>
      <c r="J1694" s="181"/>
      <c r="K1694" s="183" t="str">
        <f t="shared" si="46"/>
        <v>Gastos de Viaje   - Pasajes Aereos</v>
      </c>
      <c r="L1694" s="181">
        <v>6207020503</v>
      </c>
    </row>
    <row r="1695" spans="1:12">
      <c r="A1695" s="181">
        <v>6207020505</v>
      </c>
      <c r="B1695" s="181" t="s">
        <v>3244</v>
      </c>
      <c r="C1695" s="182" t="s">
        <v>2068</v>
      </c>
      <c r="D1695" s="182" t="s">
        <v>368</v>
      </c>
      <c r="E1695" s="182" t="s">
        <v>2298</v>
      </c>
      <c r="F1695" s="182" t="s">
        <v>2298</v>
      </c>
      <c r="G1695" s="182" t="s">
        <v>434</v>
      </c>
      <c r="H1695" s="181" t="s">
        <v>2103</v>
      </c>
      <c r="I1695" s="181" t="s">
        <v>2075</v>
      </c>
      <c r="J1695" s="181"/>
      <c r="K1695" s="183" t="str">
        <f t="shared" si="46"/>
        <v>Gastos de Viaje   - Pasajaes Terrestres</v>
      </c>
      <c r="L1695" s="181">
        <v>6207020505</v>
      </c>
    </row>
    <row r="1696" spans="1:12">
      <c r="A1696" s="181">
        <v>6207021601</v>
      </c>
      <c r="B1696" s="181" t="s">
        <v>2107</v>
      </c>
      <c r="C1696" s="182" t="s">
        <v>2068</v>
      </c>
      <c r="D1696" s="182" t="s">
        <v>368</v>
      </c>
      <c r="E1696" s="182" t="s">
        <v>2298</v>
      </c>
      <c r="F1696" s="182" t="s">
        <v>2298</v>
      </c>
      <c r="G1696" s="182" t="s">
        <v>434</v>
      </c>
      <c r="H1696" s="181" t="s">
        <v>2108</v>
      </c>
      <c r="I1696" s="181" t="s">
        <v>2075</v>
      </c>
      <c r="J1696" s="181"/>
      <c r="K1696" s="183" t="str">
        <f t="shared" si="46"/>
        <v>Gastos Legales    - Notariales</v>
      </c>
      <c r="L1696" s="181">
        <v>6207021601</v>
      </c>
    </row>
    <row r="1697" spans="1:12">
      <c r="A1697" s="181">
        <v>6207021602</v>
      </c>
      <c r="B1697" s="181" t="s">
        <v>2109</v>
      </c>
      <c r="C1697" s="182" t="s">
        <v>2068</v>
      </c>
      <c r="D1697" s="182" t="s">
        <v>368</v>
      </c>
      <c r="E1697" s="182" t="s">
        <v>2298</v>
      </c>
      <c r="F1697" s="182" t="s">
        <v>2298</v>
      </c>
      <c r="G1697" s="182" t="s">
        <v>434</v>
      </c>
      <c r="H1697" s="181" t="s">
        <v>2108</v>
      </c>
      <c r="I1697" s="181" t="s">
        <v>2075</v>
      </c>
      <c r="J1697" s="181"/>
      <c r="K1697" s="183" t="str">
        <f t="shared" si="46"/>
        <v>Gastos Legales    - Tramites y Licencias</v>
      </c>
      <c r="L1697" s="181">
        <v>6207021602</v>
      </c>
    </row>
    <row r="1698" spans="1:12">
      <c r="A1698" s="181">
        <v>6207020201</v>
      </c>
      <c r="B1698" s="181" t="s">
        <v>2115</v>
      </c>
      <c r="C1698" s="182" t="s">
        <v>2068</v>
      </c>
      <c r="D1698" s="182" t="s">
        <v>368</v>
      </c>
      <c r="E1698" s="182" t="s">
        <v>2298</v>
      </c>
      <c r="F1698" s="182" t="s">
        <v>2298</v>
      </c>
      <c r="G1698" s="182" t="s">
        <v>434</v>
      </c>
      <c r="H1698" s="181" t="s">
        <v>2111</v>
      </c>
      <c r="I1698" s="181" t="s">
        <v>2075</v>
      </c>
      <c r="J1698" s="181"/>
      <c r="K1698" s="183" t="str">
        <f t="shared" si="46"/>
        <v>Honorarios     - Asesoria Juridica</v>
      </c>
      <c r="L1698" s="181">
        <v>6207020201</v>
      </c>
    </row>
    <row r="1699" spans="1:12">
      <c r="A1699" s="181">
        <v>6207020203</v>
      </c>
      <c r="B1699" s="181" t="s">
        <v>3245</v>
      </c>
      <c r="C1699" s="182" t="s">
        <v>2068</v>
      </c>
      <c r="D1699" s="182" t="s">
        <v>368</v>
      </c>
      <c r="E1699" s="182" t="s">
        <v>2298</v>
      </c>
      <c r="F1699" s="182" t="s">
        <v>2298</v>
      </c>
      <c r="G1699" s="182" t="s">
        <v>434</v>
      </c>
      <c r="H1699" s="181" t="s">
        <v>2111</v>
      </c>
      <c r="I1699" s="181" t="s">
        <v>2075</v>
      </c>
      <c r="J1699" s="181"/>
      <c r="K1699" s="183" t="str">
        <f t="shared" si="46"/>
        <v>Honorarios     - Asesoria Técnica</v>
      </c>
      <c r="L1699" s="181">
        <v>6207020203</v>
      </c>
    </row>
    <row r="1700" spans="1:12">
      <c r="A1700" s="181">
        <v>6207080101</v>
      </c>
      <c r="B1700" s="181" t="s">
        <v>3246</v>
      </c>
      <c r="C1700" s="182" t="s">
        <v>2068</v>
      </c>
      <c r="D1700" s="182" t="s">
        <v>368</v>
      </c>
      <c r="E1700" s="182" t="s">
        <v>2298</v>
      </c>
      <c r="F1700" s="182" t="s">
        <v>2298</v>
      </c>
      <c r="G1700" s="182" t="s">
        <v>434</v>
      </c>
      <c r="H1700" s="181" t="s">
        <v>2120</v>
      </c>
      <c r="I1700" s="181" t="s">
        <v>2075</v>
      </c>
      <c r="J1700" s="181"/>
      <c r="K1700" s="183" t="str">
        <f t="shared" si="46"/>
        <v>Impuestos     - Industria y Comercio</v>
      </c>
      <c r="L1700" s="181">
        <v>6207080101</v>
      </c>
    </row>
    <row r="1701" spans="1:12">
      <c r="A1701" s="181">
        <v>6207080102</v>
      </c>
      <c r="B1701" s="181" t="s">
        <v>3247</v>
      </c>
      <c r="C1701" s="182" t="s">
        <v>2068</v>
      </c>
      <c r="D1701" s="182" t="s">
        <v>368</v>
      </c>
      <c r="E1701" s="182" t="s">
        <v>2298</v>
      </c>
      <c r="F1701" s="182" t="s">
        <v>2298</v>
      </c>
      <c r="G1701" s="182" t="s">
        <v>434</v>
      </c>
      <c r="H1701" s="181" t="s">
        <v>2120</v>
      </c>
      <c r="I1701" s="181" t="s">
        <v>2075</v>
      </c>
      <c r="J1701" s="181"/>
      <c r="K1701" s="183" t="str">
        <f t="shared" si="46"/>
        <v>Impuestos     - Timbres</v>
      </c>
      <c r="L1701" s="181">
        <v>6207080102</v>
      </c>
    </row>
    <row r="1702" spans="1:12">
      <c r="A1702" s="181">
        <v>6207080103</v>
      </c>
      <c r="B1702" s="181" t="s">
        <v>3248</v>
      </c>
      <c r="C1702" s="182" t="s">
        <v>2068</v>
      </c>
      <c r="D1702" s="182" t="s">
        <v>368</v>
      </c>
      <c r="E1702" s="182" t="s">
        <v>2298</v>
      </c>
      <c r="F1702" s="182" t="s">
        <v>2298</v>
      </c>
      <c r="G1702" s="182" t="s">
        <v>434</v>
      </c>
      <c r="H1702" s="181" t="s">
        <v>2120</v>
      </c>
      <c r="I1702" s="181" t="s">
        <v>2075</v>
      </c>
      <c r="J1702" s="181"/>
      <c r="K1702" s="183" t="str">
        <f t="shared" si="46"/>
        <v>Impuestos     - Propiedad Raiz</v>
      </c>
      <c r="L1702" s="181">
        <v>6207080103</v>
      </c>
    </row>
    <row r="1703" spans="1:12">
      <c r="A1703" s="181">
        <v>6207080104</v>
      </c>
      <c r="B1703" s="181" t="s">
        <v>3249</v>
      </c>
      <c r="C1703" s="182" t="s">
        <v>2068</v>
      </c>
      <c r="D1703" s="182" t="s">
        <v>368</v>
      </c>
      <c r="E1703" s="182" t="s">
        <v>2298</v>
      </c>
      <c r="F1703" s="182" t="s">
        <v>2298</v>
      </c>
      <c r="G1703" s="182" t="s">
        <v>434</v>
      </c>
      <c r="H1703" s="181" t="s">
        <v>2120</v>
      </c>
      <c r="I1703" s="181" t="s">
        <v>2075</v>
      </c>
      <c r="J1703" s="181"/>
      <c r="K1703" s="183" t="str">
        <f t="shared" si="46"/>
        <v>Impuestos     - Valorizacion</v>
      </c>
      <c r="L1703" s="181">
        <v>6207080104</v>
      </c>
    </row>
    <row r="1704" spans="1:12">
      <c r="A1704" s="181">
        <v>6207080105</v>
      </c>
      <c r="B1704" s="181" t="s">
        <v>3250</v>
      </c>
      <c r="C1704" s="182" t="s">
        <v>2068</v>
      </c>
      <c r="D1704" s="182" t="s">
        <v>368</v>
      </c>
      <c r="E1704" s="182" t="s">
        <v>2298</v>
      </c>
      <c r="F1704" s="182" t="s">
        <v>2298</v>
      </c>
      <c r="G1704" s="182" t="s">
        <v>434</v>
      </c>
      <c r="H1704" s="181" t="s">
        <v>2120</v>
      </c>
      <c r="I1704" s="181" t="s">
        <v>2075</v>
      </c>
      <c r="J1704" s="181"/>
      <c r="K1704" s="183" t="str">
        <f t="shared" si="46"/>
        <v>Impuestos     - Vehiculos</v>
      </c>
      <c r="L1704" s="181">
        <v>6207080105</v>
      </c>
    </row>
    <row r="1705" spans="1:12">
      <c r="A1705" s="181">
        <v>6207080106</v>
      </c>
      <c r="B1705" s="181" t="s">
        <v>3251</v>
      </c>
      <c r="C1705" s="182" t="s">
        <v>2068</v>
      </c>
      <c r="D1705" s="182" t="s">
        <v>368</v>
      </c>
      <c r="E1705" s="182" t="s">
        <v>2298</v>
      </c>
      <c r="F1705" s="182" t="s">
        <v>2298</v>
      </c>
      <c r="G1705" s="182" t="s">
        <v>434</v>
      </c>
      <c r="H1705" s="181" t="s">
        <v>2120</v>
      </c>
      <c r="I1705" s="181" t="s">
        <v>2075</v>
      </c>
      <c r="J1705" s="181"/>
      <c r="K1705" s="183" t="str">
        <f t="shared" si="46"/>
        <v>Impuestos     - Estampillas Pro Hospital Universitario</v>
      </c>
      <c r="L1705" s="181">
        <v>6207080106</v>
      </c>
    </row>
    <row r="1706" spans="1:12">
      <c r="A1706" s="181">
        <v>6207080107</v>
      </c>
      <c r="B1706" s="181" t="s">
        <v>3252</v>
      </c>
      <c r="C1706" s="182" t="s">
        <v>2068</v>
      </c>
      <c r="D1706" s="182" t="s">
        <v>368</v>
      </c>
      <c r="E1706" s="182" t="s">
        <v>2298</v>
      </c>
      <c r="F1706" s="182" t="s">
        <v>2298</v>
      </c>
      <c r="G1706" s="182" t="s">
        <v>434</v>
      </c>
      <c r="H1706" s="181" t="s">
        <v>2120</v>
      </c>
      <c r="I1706" s="181" t="s">
        <v>2075</v>
      </c>
      <c r="J1706" s="181"/>
      <c r="K1706" s="183" t="str">
        <f t="shared" si="46"/>
        <v>Impuestos     - Estampillas Pro-Dot y Des Tercera Edad</v>
      </c>
      <c r="L1706" s="181">
        <v>6207080107</v>
      </c>
    </row>
    <row r="1707" spans="1:12">
      <c r="A1707" s="181">
        <v>6207080108</v>
      </c>
      <c r="B1707" s="181" t="s">
        <v>3253</v>
      </c>
      <c r="C1707" s="182" t="s">
        <v>2068</v>
      </c>
      <c r="D1707" s="182" t="s">
        <v>368</v>
      </c>
      <c r="E1707" s="182" t="s">
        <v>2298</v>
      </c>
      <c r="F1707" s="182" t="s">
        <v>2298</v>
      </c>
      <c r="G1707" s="182" t="s">
        <v>434</v>
      </c>
      <c r="H1707" s="181" t="s">
        <v>2120</v>
      </c>
      <c r="I1707" s="181" t="s">
        <v>2075</v>
      </c>
      <c r="J1707" s="181"/>
      <c r="K1707" s="183" t="str">
        <f t="shared" si="46"/>
        <v>Impuestos     - Estampillas Procultura</v>
      </c>
      <c r="L1707" s="181">
        <v>6207080108</v>
      </c>
    </row>
    <row r="1708" spans="1:12">
      <c r="A1708" s="181">
        <v>6207020701</v>
      </c>
      <c r="B1708" s="181" t="s">
        <v>3234</v>
      </c>
      <c r="C1708" s="182" t="s">
        <v>2068</v>
      </c>
      <c r="D1708" s="182" t="s">
        <v>368</v>
      </c>
      <c r="E1708" s="182" t="s">
        <v>2298</v>
      </c>
      <c r="F1708" s="182" t="s">
        <v>2298</v>
      </c>
      <c r="G1708" s="182" t="s">
        <v>434</v>
      </c>
      <c r="H1708" s="181" t="s">
        <v>2129</v>
      </c>
      <c r="I1708" s="181" t="s">
        <v>2075</v>
      </c>
      <c r="J1708" s="181"/>
      <c r="K1708" s="183" t="str">
        <f t="shared" si="46"/>
        <v>Mantenimientos     - De Terrenos</v>
      </c>
      <c r="L1708" s="181">
        <v>6207020701</v>
      </c>
    </row>
    <row r="1709" spans="1:12">
      <c r="A1709" s="181">
        <v>6207020702</v>
      </c>
      <c r="B1709" s="181" t="s">
        <v>3235</v>
      </c>
      <c r="C1709" s="182" t="s">
        <v>2068</v>
      </c>
      <c r="D1709" s="182" t="s">
        <v>368</v>
      </c>
      <c r="E1709" s="182" t="s">
        <v>2298</v>
      </c>
      <c r="F1709" s="182" t="s">
        <v>2298</v>
      </c>
      <c r="G1709" s="182" t="s">
        <v>434</v>
      </c>
      <c r="H1709" s="181" t="s">
        <v>2129</v>
      </c>
      <c r="I1709" s="181" t="s">
        <v>2075</v>
      </c>
      <c r="J1709" s="181"/>
      <c r="K1709" s="183" t="str">
        <f t="shared" si="46"/>
        <v>Mantenimientos     - Construcciones Y Edificaciones</v>
      </c>
      <c r="L1709" s="181">
        <v>6207020702</v>
      </c>
    </row>
    <row r="1710" spans="1:12">
      <c r="A1710" s="181">
        <v>6207020703</v>
      </c>
      <c r="B1710" s="181" t="s">
        <v>2253</v>
      </c>
      <c r="C1710" s="182" t="s">
        <v>2068</v>
      </c>
      <c r="D1710" s="182" t="s">
        <v>368</v>
      </c>
      <c r="E1710" s="182" t="s">
        <v>2298</v>
      </c>
      <c r="F1710" s="182" t="s">
        <v>2298</v>
      </c>
      <c r="G1710" s="182" t="s">
        <v>434</v>
      </c>
      <c r="H1710" s="181" t="s">
        <v>2129</v>
      </c>
      <c r="I1710" s="181" t="s">
        <v>2075</v>
      </c>
      <c r="J1710" s="181"/>
      <c r="K1710" s="183" t="str">
        <f t="shared" ref="K1710:K1741" si="47">CONCATENATE(H1710," - ", B1710)</f>
        <v>Mantenimientos     - Maquinaria y Equipo</v>
      </c>
      <c r="L1710" s="181">
        <v>6207020703</v>
      </c>
    </row>
    <row r="1711" spans="1:12">
      <c r="A1711" s="181">
        <v>6207020704</v>
      </c>
      <c r="B1711" s="181" t="s">
        <v>3236</v>
      </c>
      <c r="C1711" s="182" t="s">
        <v>2068</v>
      </c>
      <c r="D1711" s="182" t="s">
        <v>368</v>
      </c>
      <c r="E1711" s="182" t="s">
        <v>2298</v>
      </c>
      <c r="F1711" s="182" t="s">
        <v>2298</v>
      </c>
      <c r="G1711" s="182" t="s">
        <v>434</v>
      </c>
      <c r="H1711" s="181" t="s">
        <v>2129</v>
      </c>
      <c r="I1711" s="181" t="s">
        <v>2075</v>
      </c>
      <c r="J1711" s="181"/>
      <c r="K1711" s="183" t="str">
        <f t="shared" si="47"/>
        <v>Mantenimientos     - Muebles y Equipo de Oficina</v>
      </c>
      <c r="L1711" s="181">
        <v>6207020704</v>
      </c>
    </row>
    <row r="1712" spans="1:12">
      <c r="A1712" s="181">
        <v>6207020705</v>
      </c>
      <c r="B1712" s="181" t="s">
        <v>3237</v>
      </c>
      <c r="C1712" s="182" t="s">
        <v>2068</v>
      </c>
      <c r="D1712" s="182" t="s">
        <v>368</v>
      </c>
      <c r="E1712" s="182" t="s">
        <v>2298</v>
      </c>
      <c r="F1712" s="182" t="s">
        <v>2298</v>
      </c>
      <c r="G1712" s="182" t="s">
        <v>434</v>
      </c>
      <c r="H1712" s="181" t="s">
        <v>2129</v>
      </c>
      <c r="I1712" s="181" t="s">
        <v>2075</v>
      </c>
      <c r="J1712" s="181"/>
      <c r="K1712" s="183" t="str">
        <f t="shared" si="47"/>
        <v>Mantenimientos     - Equipo de Computo</v>
      </c>
      <c r="L1712" s="181">
        <v>6207020705</v>
      </c>
    </row>
    <row r="1713" spans="1:12">
      <c r="A1713" s="181">
        <v>6207020706</v>
      </c>
      <c r="B1713" s="181" t="s">
        <v>3238</v>
      </c>
      <c r="C1713" s="182" t="s">
        <v>2068</v>
      </c>
      <c r="D1713" s="182" t="s">
        <v>368</v>
      </c>
      <c r="E1713" s="182" t="s">
        <v>2298</v>
      </c>
      <c r="F1713" s="182" t="s">
        <v>2298</v>
      </c>
      <c r="G1713" s="182" t="s">
        <v>434</v>
      </c>
      <c r="H1713" s="181" t="s">
        <v>2129</v>
      </c>
      <c r="I1713" s="181" t="s">
        <v>2075</v>
      </c>
      <c r="J1713" s="181"/>
      <c r="K1713" s="183" t="str">
        <f t="shared" si="47"/>
        <v>Mantenimientos     - Telecomunicaciones Y Radio</v>
      </c>
      <c r="L1713" s="181">
        <v>6207020706</v>
      </c>
    </row>
    <row r="1714" spans="1:12">
      <c r="A1714" s="181">
        <v>6207020707</v>
      </c>
      <c r="B1714" s="181" t="s">
        <v>3239</v>
      </c>
      <c r="C1714" s="182" t="s">
        <v>2068</v>
      </c>
      <c r="D1714" s="182" t="s">
        <v>368</v>
      </c>
      <c r="E1714" s="182" t="s">
        <v>2298</v>
      </c>
      <c r="F1714" s="182" t="s">
        <v>2298</v>
      </c>
      <c r="G1714" s="182" t="s">
        <v>434</v>
      </c>
      <c r="H1714" s="181" t="s">
        <v>2129</v>
      </c>
      <c r="I1714" s="181" t="s">
        <v>2075</v>
      </c>
      <c r="J1714" s="181"/>
      <c r="K1714" s="183" t="str">
        <f t="shared" si="47"/>
        <v>Mantenimientos     - Equipo Medico y de Laboratorio</v>
      </c>
      <c r="L1714" s="181">
        <v>6207020707</v>
      </c>
    </row>
    <row r="1715" spans="1:12">
      <c r="A1715" s="181">
        <v>6207020708</v>
      </c>
      <c r="B1715" s="181" t="s">
        <v>3240</v>
      </c>
      <c r="C1715" s="182" t="s">
        <v>2068</v>
      </c>
      <c r="D1715" s="182" t="s">
        <v>368</v>
      </c>
      <c r="E1715" s="182" t="s">
        <v>2298</v>
      </c>
      <c r="F1715" s="182" t="s">
        <v>2298</v>
      </c>
      <c r="G1715" s="182" t="s">
        <v>434</v>
      </c>
      <c r="H1715" s="181" t="s">
        <v>2129</v>
      </c>
      <c r="I1715" s="181" t="s">
        <v>2075</v>
      </c>
      <c r="J1715" s="181"/>
      <c r="K1715" s="183" t="str">
        <f t="shared" si="47"/>
        <v>Mantenimientos     - Flota y Equipo de Transporte</v>
      </c>
      <c r="L1715" s="181">
        <v>6207020708</v>
      </c>
    </row>
    <row r="1716" spans="1:12">
      <c r="A1716" s="181">
        <v>6207020709</v>
      </c>
      <c r="B1716" s="181" t="s">
        <v>3241</v>
      </c>
      <c r="C1716" s="182" t="s">
        <v>2068</v>
      </c>
      <c r="D1716" s="182" t="s">
        <v>368</v>
      </c>
      <c r="E1716" s="182" t="s">
        <v>2298</v>
      </c>
      <c r="F1716" s="182" t="s">
        <v>2298</v>
      </c>
      <c r="G1716" s="182" t="s">
        <v>434</v>
      </c>
      <c r="H1716" s="181" t="s">
        <v>2129</v>
      </c>
      <c r="I1716" s="181" t="s">
        <v>2075</v>
      </c>
      <c r="J1716" s="181"/>
      <c r="K1716" s="183" t="str">
        <f t="shared" si="47"/>
        <v>Mantenimientos     - Acueductos Plantas y Redes</v>
      </c>
      <c r="L1716" s="181">
        <v>6207020709</v>
      </c>
    </row>
    <row r="1717" spans="1:12">
      <c r="A1717" s="181">
        <v>6207020710</v>
      </c>
      <c r="B1717" s="181" t="s">
        <v>2136</v>
      </c>
      <c r="C1717" s="182" t="s">
        <v>2068</v>
      </c>
      <c r="D1717" s="182" t="s">
        <v>368</v>
      </c>
      <c r="E1717" s="182" t="s">
        <v>2298</v>
      </c>
      <c r="F1717" s="182" t="s">
        <v>2298</v>
      </c>
      <c r="G1717" s="182" t="s">
        <v>434</v>
      </c>
      <c r="H1717" s="181" t="s">
        <v>2129</v>
      </c>
      <c r="I1717" s="181" t="s">
        <v>2075</v>
      </c>
      <c r="J1717" s="181"/>
      <c r="K1717" s="183" t="str">
        <f t="shared" si="47"/>
        <v>Mantenimientos     - Arreglos Ornamentales</v>
      </c>
      <c r="L1717" s="181">
        <v>6207020710</v>
      </c>
    </row>
    <row r="1718" spans="1:12">
      <c r="A1718" s="181">
        <v>6207020711</v>
      </c>
      <c r="B1718" s="181" t="s">
        <v>3254</v>
      </c>
      <c r="C1718" s="182" t="s">
        <v>2068</v>
      </c>
      <c r="D1718" s="182" t="s">
        <v>368</v>
      </c>
      <c r="E1718" s="182" t="s">
        <v>2298</v>
      </c>
      <c r="F1718" s="182" t="s">
        <v>2298</v>
      </c>
      <c r="G1718" s="182" t="s">
        <v>434</v>
      </c>
      <c r="H1718" s="181" t="s">
        <v>2129</v>
      </c>
      <c r="I1718" s="181" t="s">
        <v>2075</v>
      </c>
      <c r="J1718" s="181"/>
      <c r="K1718" s="183" t="str">
        <f t="shared" si="47"/>
        <v>Mantenimientos     - Repaciones Locativas</v>
      </c>
      <c r="L1718" s="181">
        <v>6207020711</v>
      </c>
    </row>
    <row r="1719" spans="1:12">
      <c r="A1719" s="181">
        <v>6207020712</v>
      </c>
      <c r="B1719" s="181" t="s">
        <v>3255</v>
      </c>
      <c r="C1719" s="182" t="s">
        <v>2068</v>
      </c>
      <c r="D1719" s="182" t="s">
        <v>368</v>
      </c>
      <c r="E1719" s="182" t="s">
        <v>2298</v>
      </c>
      <c r="F1719" s="182" t="s">
        <v>2298</v>
      </c>
      <c r="G1719" s="182" t="s">
        <v>434</v>
      </c>
      <c r="H1719" s="181" t="s">
        <v>2129</v>
      </c>
      <c r="I1719" s="181" t="s">
        <v>2075</v>
      </c>
      <c r="J1719" s="181"/>
      <c r="K1719" s="183" t="str">
        <f t="shared" si="47"/>
        <v>Mantenimientos     - Otros Mantenimientos y Reparaciones</v>
      </c>
      <c r="L1719" s="181">
        <v>6207020712</v>
      </c>
    </row>
    <row r="1720" spans="1:12">
      <c r="A1720" s="181">
        <v>6207021501</v>
      </c>
      <c r="B1720" s="181" t="s">
        <v>3256</v>
      </c>
      <c r="C1720" s="182" t="s">
        <v>2068</v>
      </c>
      <c r="D1720" s="182" t="s">
        <v>368</v>
      </c>
      <c r="E1720" s="182" t="s">
        <v>2298</v>
      </c>
      <c r="F1720" s="182" t="s">
        <v>2298</v>
      </c>
      <c r="G1720" s="182" t="s">
        <v>434</v>
      </c>
      <c r="H1720" s="181" t="s">
        <v>2138</v>
      </c>
      <c r="I1720" s="181" t="s">
        <v>2075</v>
      </c>
      <c r="J1720" s="181"/>
      <c r="K1720" s="183" t="str">
        <f t="shared" si="47"/>
        <v>Materiales y Suministros   - Elemetos de Aseo y Cafeteria</v>
      </c>
      <c r="L1720" s="181">
        <v>6207021501</v>
      </c>
    </row>
    <row r="1721" spans="1:12">
      <c r="A1721" s="181">
        <v>6207021801</v>
      </c>
      <c r="B1721" s="181" t="s">
        <v>2135</v>
      </c>
      <c r="C1721" s="182" t="s">
        <v>2068</v>
      </c>
      <c r="D1721" s="182" t="s">
        <v>368</v>
      </c>
      <c r="E1721" s="182" t="s">
        <v>2298</v>
      </c>
      <c r="F1721" s="182" t="s">
        <v>2298</v>
      </c>
      <c r="G1721" s="182" t="s">
        <v>434</v>
      </c>
      <c r="H1721" s="181" t="s">
        <v>2138</v>
      </c>
      <c r="I1721" s="181" t="s">
        <v>2075</v>
      </c>
      <c r="J1721" s="181"/>
      <c r="K1721" s="183" t="str">
        <f t="shared" si="47"/>
        <v>Materiales y Suministros   - Armamento De Vigilancia</v>
      </c>
      <c r="L1721" s="181">
        <v>6207021801</v>
      </c>
    </row>
    <row r="1722" spans="1:12">
      <c r="A1722" s="181">
        <v>6207021802</v>
      </c>
      <c r="B1722" s="181" t="s">
        <v>3257</v>
      </c>
      <c r="C1722" s="182" t="s">
        <v>2068</v>
      </c>
      <c r="D1722" s="182" t="s">
        <v>368</v>
      </c>
      <c r="E1722" s="182" t="s">
        <v>2298</v>
      </c>
      <c r="F1722" s="182" t="s">
        <v>2298</v>
      </c>
      <c r="G1722" s="182" t="s">
        <v>434</v>
      </c>
      <c r="H1722" s="181" t="s">
        <v>2138</v>
      </c>
      <c r="I1722" s="181" t="s">
        <v>2075</v>
      </c>
      <c r="J1722" s="181"/>
      <c r="K1722" s="183" t="str">
        <f t="shared" si="47"/>
        <v>Materiales y Suministros   - Elementos de Computador Y Telecomunicaion</v>
      </c>
      <c r="L1722" s="181">
        <v>6207021802</v>
      </c>
    </row>
    <row r="1723" spans="1:12">
      <c r="A1723" s="181">
        <v>6207021803</v>
      </c>
      <c r="B1723" s="181" t="s">
        <v>3258</v>
      </c>
      <c r="C1723" s="182" t="s">
        <v>2068</v>
      </c>
      <c r="D1723" s="182" t="s">
        <v>368</v>
      </c>
      <c r="E1723" s="182" t="s">
        <v>2298</v>
      </c>
      <c r="F1723" s="182" t="s">
        <v>2298</v>
      </c>
      <c r="G1723" s="182" t="s">
        <v>434</v>
      </c>
      <c r="H1723" s="181" t="s">
        <v>2138</v>
      </c>
      <c r="I1723" s="181" t="s">
        <v>2075</v>
      </c>
      <c r="J1723" s="181"/>
      <c r="K1723" s="183" t="str">
        <f t="shared" si="47"/>
        <v>Materiales y Suministros   - Elementos de Fotografia Y Audiovisuales</v>
      </c>
      <c r="L1723" s="181">
        <v>6207021803</v>
      </c>
    </row>
    <row r="1724" spans="1:12">
      <c r="A1724" s="181">
        <v>6207021804</v>
      </c>
      <c r="B1724" s="181" t="s">
        <v>3259</v>
      </c>
      <c r="C1724" s="182" t="s">
        <v>2068</v>
      </c>
      <c r="D1724" s="182" t="s">
        <v>368</v>
      </c>
      <c r="E1724" s="182" t="s">
        <v>2298</v>
      </c>
      <c r="F1724" s="182" t="s">
        <v>2298</v>
      </c>
      <c r="G1724" s="182" t="s">
        <v>434</v>
      </c>
      <c r="H1724" s="181" t="s">
        <v>2138</v>
      </c>
      <c r="I1724" s="181" t="s">
        <v>2075</v>
      </c>
      <c r="J1724" s="181"/>
      <c r="K1724" s="183" t="str">
        <f t="shared" si="47"/>
        <v>Materiales y Suministros   - Elementos de Imprenta</v>
      </c>
      <c r="L1724" s="181">
        <v>6207021804</v>
      </c>
    </row>
    <row r="1725" spans="1:12">
      <c r="A1725" s="181">
        <v>6207021805</v>
      </c>
      <c r="B1725" s="181" t="s">
        <v>2149</v>
      </c>
      <c r="C1725" s="182" t="s">
        <v>2068</v>
      </c>
      <c r="D1725" s="182" t="s">
        <v>368</v>
      </c>
      <c r="E1725" s="182" t="s">
        <v>2298</v>
      </c>
      <c r="F1725" s="182" t="s">
        <v>2298</v>
      </c>
      <c r="G1725" s="182" t="s">
        <v>434</v>
      </c>
      <c r="H1725" s="181" t="s">
        <v>2138</v>
      </c>
      <c r="I1725" s="181" t="s">
        <v>2075</v>
      </c>
      <c r="J1725" s="181"/>
      <c r="K1725" s="183" t="str">
        <f t="shared" si="47"/>
        <v>Materiales y Suministros   - Elementos Electricos Y Electronicos</v>
      </c>
      <c r="L1725" s="181">
        <v>6207021805</v>
      </c>
    </row>
    <row r="1726" spans="1:12">
      <c r="A1726" s="181">
        <v>6207021806</v>
      </c>
      <c r="B1726" s="181" t="s">
        <v>2150</v>
      </c>
      <c r="C1726" s="182" t="s">
        <v>2068</v>
      </c>
      <c r="D1726" s="182" t="s">
        <v>368</v>
      </c>
      <c r="E1726" s="182" t="s">
        <v>2298</v>
      </c>
      <c r="F1726" s="182" t="s">
        <v>2298</v>
      </c>
      <c r="G1726" s="182" t="s">
        <v>434</v>
      </c>
      <c r="H1726" s="181" t="s">
        <v>2138</v>
      </c>
      <c r="I1726" s="181" t="s">
        <v>2075</v>
      </c>
      <c r="J1726" s="181"/>
      <c r="K1726" s="183" t="str">
        <f t="shared" si="47"/>
        <v>Materiales y Suministros   - Herramientas</v>
      </c>
      <c r="L1726" s="181">
        <v>6207021806</v>
      </c>
    </row>
    <row r="1727" spans="1:12">
      <c r="A1727" s="181">
        <v>6207021807</v>
      </c>
      <c r="B1727" s="181" t="s">
        <v>3260</v>
      </c>
      <c r="C1727" s="182" t="s">
        <v>2068</v>
      </c>
      <c r="D1727" s="182" t="s">
        <v>368</v>
      </c>
      <c r="E1727" s="182" t="s">
        <v>2298</v>
      </c>
      <c r="F1727" s="182" t="s">
        <v>2298</v>
      </c>
      <c r="G1727" s="182" t="s">
        <v>434</v>
      </c>
      <c r="H1727" s="181" t="s">
        <v>2138</v>
      </c>
      <c r="I1727" s="181" t="s">
        <v>2075</v>
      </c>
      <c r="J1727" s="181"/>
      <c r="K1727" s="183" t="str">
        <f t="shared" si="47"/>
        <v>Materiales y Suministros   - Repuestos en General</v>
      </c>
      <c r="L1727" s="181">
        <v>6207021807</v>
      </c>
    </row>
    <row r="1728" spans="1:12">
      <c r="A1728" s="181">
        <v>6207021808</v>
      </c>
      <c r="B1728" s="181" t="s">
        <v>2152</v>
      </c>
      <c r="C1728" s="182" t="s">
        <v>2068</v>
      </c>
      <c r="D1728" s="182" t="s">
        <v>368</v>
      </c>
      <c r="E1728" s="182" t="s">
        <v>2298</v>
      </c>
      <c r="F1728" s="182" t="s">
        <v>2298</v>
      </c>
      <c r="G1728" s="182" t="s">
        <v>434</v>
      </c>
      <c r="H1728" s="181" t="s">
        <v>2138</v>
      </c>
      <c r="I1728" s="181" t="s">
        <v>2075</v>
      </c>
      <c r="J1728" s="181"/>
      <c r="K1728" s="183" t="str">
        <f t="shared" si="47"/>
        <v>Materiales y Suministros   - Elementos de Ferreteria</v>
      </c>
      <c r="L1728" s="181">
        <v>6207021808</v>
      </c>
    </row>
    <row r="1729" spans="1:12">
      <c r="A1729" s="181">
        <v>6207021809</v>
      </c>
      <c r="B1729" s="181" t="s">
        <v>3261</v>
      </c>
      <c r="C1729" s="182" t="s">
        <v>2068</v>
      </c>
      <c r="D1729" s="182" t="s">
        <v>368</v>
      </c>
      <c r="E1729" s="182" t="s">
        <v>2298</v>
      </c>
      <c r="F1729" s="182" t="s">
        <v>2298</v>
      </c>
      <c r="G1729" s="182" t="s">
        <v>434</v>
      </c>
      <c r="H1729" s="181" t="s">
        <v>2138</v>
      </c>
      <c r="I1729" s="181" t="s">
        <v>2075</v>
      </c>
      <c r="J1729" s="181"/>
      <c r="K1729" s="183" t="str">
        <f t="shared" si="47"/>
        <v>Materiales y Suministros   - Elementos de Lenceria Y Roperia</v>
      </c>
      <c r="L1729" s="181">
        <v>6207021809</v>
      </c>
    </row>
    <row r="1730" spans="1:12">
      <c r="A1730" s="181">
        <v>6207021810</v>
      </c>
      <c r="B1730" s="181" t="s">
        <v>2145</v>
      </c>
      <c r="C1730" s="182" t="s">
        <v>2068</v>
      </c>
      <c r="D1730" s="182" t="s">
        <v>368</v>
      </c>
      <c r="E1730" s="182" t="s">
        <v>2298</v>
      </c>
      <c r="F1730" s="182" t="s">
        <v>2298</v>
      </c>
      <c r="G1730" s="182" t="s">
        <v>434</v>
      </c>
      <c r="H1730" s="181" t="s">
        <v>2138</v>
      </c>
      <c r="I1730" s="181" t="s">
        <v>2075</v>
      </c>
      <c r="J1730" s="181"/>
      <c r="K1730" s="183" t="str">
        <f t="shared" si="47"/>
        <v>Materiales y Suministros   - Banderas Y Escudos</v>
      </c>
      <c r="L1730" s="181">
        <v>6207021810</v>
      </c>
    </row>
    <row r="1731" spans="1:12">
      <c r="A1731" s="181">
        <v>6207021814</v>
      </c>
      <c r="B1731" s="181" t="s">
        <v>3262</v>
      </c>
      <c r="C1731" s="182" t="s">
        <v>2068</v>
      </c>
      <c r="D1731" s="182" t="s">
        <v>368</v>
      </c>
      <c r="E1731" s="182" t="s">
        <v>2298</v>
      </c>
      <c r="F1731" s="182" t="s">
        <v>2298</v>
      </c>
      <c r="G1731" s="182" t="s">
        <v>434</v>
      </c>
      <c r="H1731" s="181" t="s">
        <v>2138</v>
      </c>
      <c r="I1731" s="181" t="s">
        <v>2075</v>
      </c>
      <c r="J1731" s="181"/>
      <c r="K1731" s="183" t="str">
        <f t="shared" si="47"/>
        <v>Materiales y Suministros   - Emvases y Empaques</v>
      </c>
      <c r="L1731" s="181">
        <v>6207021814</v>
      </c>
    </row>
    <row r="1732" spans="1:12">
      <c r="A1732" s="181">
        <v>6207022001</v>
      </c>
      <c r="B1732" s="181" t="s">
        <v>3263</v>
      </c>
      <c r="C1732" s="182" t="s">
        <v>2068</v>
      </c>
      <c r="D1732" s="182" t="s">
        <v>368</v>
      </c>
      <c r="E1732" s="182" t="s">
        <v>2298</v>
      </c>
      <c r="F1732" s="182" t="s">
        <v>2298</v>
      </c>
      <c r="G1732" s="182" t="s">
        <v>434</v>
      </c>
      <c r="H1732" s="181" t="s">
        <v>2138</v>
      </c>
      <c r="I1732" s="181" t="s">
        <v>2075</v>
      </c>
      <c r="J1732" s="181"/>
      <c r="K1732" s="183" t="str">
        <f t="shared" si="47"/>
        <v>Materiales y Suministros   - Utiles Papeleria y Fotocopias</v>
      </c>
      <c r="L1732" s="181">
        <v>6207022001</v>
      </c>
    </row>
    <row r="1733" spans="1:12">
      <c r="A1733" s="181">
        <v>6207022002</v>
      </c>
      <c r="B1733" s="181" t="s">
        <v>2169</v>
      </c>
      <c r="C1733" s="182" t="s">
        <v>2068</v>
      </c>
      <c r="D1733" s="182" t="s">
        <v>368</v>
      </c>
      <c r="E1733" s="182" t="s">
        <v>2298</v>
      </c>
      <c r="F1733" s="182" t="s">
        <v>2298</v>
      </c>
      <c r="G1733" s="182" t="s">
        <v>434</v>
      </c>
      <c r="H1733" s="181" t="s">
        <v>2138</v>
      </c>
      <c r="I1733" s="181" t="s">
        <v>2075</v>
      </c>
      <c r="J1733" s="181"/>
      <c r="K1733" s="183" t="str">
        <f t="shared" si="47"/>
        <v>Materiales y Suministros   - Diplomas</v>
      </c>
      <c r="L1733" s="181">
        <v>6207022002</v>
      </c>
    </row>
    <row r="1734" spans="1:12">
      <c r="A1734" s="181">
        <v>6207021001</v>
      </c>
      <c r="B1734" s="181" t="s">
        <v>3264</v>
      </c>
      <c r="C1734" s="182" t="s">
        <v>2068</v>
      </c>
      <c r="D1734" s="182" t="s">
        <v>368</v>
      </c>
      <c r="E1734" s="182" t="s">
        <v>2298</v>
      </c>
      <c r="F1734" s="182" t="s">
        <v>2298</v>
      </c>
      <c r="G1734" s="182" t="s">
        <v>434</v>
      </c>
      <c r="H1734" s="181" t="s">
        <v>2155</v>
      </c>
      <c r="I1734" s="181" t="s">
        <v>2075</v>
      </c>
      <c r="J1734" s="181"/>
      <c r="K1734" s="183" t="str">
        <f t="shared" si="47"/>
        <v>Otros Gastos    - Correo Porte y Telegramas</v>
      </c>
      <c r="L1734" s="181">
        <v>6207021001</v>
      </c>
    </row>
    <row r="1735" spans="1:12">
      <c r="A1735" s="181">
        <v>6207021002</v>
      </c>
      <c r="B1735" s="181" t="s">
        <v>3265</v>
      </c>
      <c r="C1735" s="182" t="s">
        <v>2068</v>
      </c>
      <c r="D1735" s="182" t="s">
        <v>368</v>
      </c>
      <c r="E1735" s="182" t="s">
        <v>2298</v>
      </c>
      <c r="F1735" s="182" t="s">
        <v>2298</v>
      </c>
      <c r="G1735" s="182" t="s">
        <v>434</v>
      </c>
      <c r="H1735" s="181" t="s">
        <v>2155</v>
      </c>
      <c r="I1735" s="181" t="s">
        <v>2075</v>
      </c>
      <c r="J1735" s="181"/>
      <c r="K1735" s="183" t="str">
        <f t="shared" si="47"/>
        <v>Otros Gastos    - Combustibles y lubricantes</v>
      </c>
      <c r="L1735" s="181">
        <v>6207021002</v>
      </c>
    </row>
    <row r="1736" spans="1:12">
      <c r="A1736" s="181">
        <v>6207021003</v>
      </c>
      <c r="B1736" s="181" t="s">
        <v>3266</v>
      </c>
      <c r="C1736" s="182" t="s">
        <v>2068</v>
      </c>
      <c r="D1736" s="182" t="s">
        <v>368</v>
      </c>
      <c r="E1736" s="182" t="s">
        <v>2298</v>
      </c>
      <c r="F1736" s="182" t="s">
        <v>2298</v>
      </c>
      <c r="G1736" s="182" t="s">
        <v>434</v>
      </c>
      <c r="H1736" s="181" t="s">
        <v>2155</v>
      </c>
      <c r="I1736" s="181" t="s">
        <v>2075</v>
      </c>
      <c r="J1736" s="181"/>
      <c r="K1736" s="183" t="str">
        <f t="shared" si="47"/>
        <v>Otros Gastos    - Taxis y Buses</v>
      </c>
      <c r="L1736" s="181">
        <v>6207021003</v>
      </c>
    </row>
    <row r="1737" spans="1:12">
      <c r="A1737" s="181">
        <v>6207021004</v>
      </c>
      <c r="B1737" s="181" t="s">
        <v>2165</v>
      </c>
      <c r="C1737" s="182" t="s">
        <v>2068</v>
      </c>
      <c r="D1737" s="182" t="s">
        <v>368</v>
      </c>
      <c r="E1737" s="182" t="s">
        <v>2298</v>
      </c>
      <c r="F1737" s="182" t="s">
        <v>2298</v>
      </c>
      <c r="G1737" s="182" t="s">
        <v>434</v>
      </c>
      <c r="H1737" s="181" t="s">
        <v>2155</v>
      </c>
      <c r="I1737" s="181" t="s">
        <v>2075</v>
      </c>
      <c r="J1737" s="181"/>
      <c r="K1737" s="183" t="str">
        <f t="shared" si="47"/>
        <v>Otros Gastos    - Parqueaderos</v>
      </c>
      <c r="L1737" s="181">
        <v>6207021004</v>
      </c>
    </row>
    <row r="1738" spans="1:12">
      <c r="A1738" s="181">
        <v>6207021005</v>
      </c>
      <c r="B1738" s="181" t="s">
        <v>2172</v>
      </c>
      <c r="C1738" s="182" t="s">
        <v>2068</v>
      </c>
      <c r="D1738" s="182" t="s">
        <v>368</v>
      </c>
      <c r="E1738" s="182" t="s">
        <v>2298</v>
      </c>
      <c r="F1738" s="182" t="s">
        <v>2298</v>
      </c>
      <c r="G1738" s="182" t="s">
        <v>434</v>
      </c>
      <c r="H1738" s="181" t="s">
        <v>2155</v>
      </c>
      <c r="I1738" s="181" t="s">
        <v>2075</v>
      </c>
      <c r="J1738" s="181"/>
      <c r="K1738" s="183" t="str">
        <f t="shared" si="47"/>
        <v>Otros Gastos    - Gastos Funebres</v>
      </c>
      <c r="L1738" s="181">
        <v>6207021005</v>
      </c>
    </row>
    <row r="1739" spans="1:12">
      <c r="A1739" s="181">
        <v>6207021007</v>
      </c>
      <c r="B1739" s="181" t="s">
        <v>3267</v>
      </c>
      <c r="C1739" s="182" t="s">
        <v>2068</v>
      </c>
      <c r="D1739" s="182" t="s">
        <v>368</v>
      </c>
      <c r="E1739" s="182" t="s">
        <v>2298</v>
      </c>
      <c r="F1739" s="182" t="s">
        <v>2298</v>
      </c>
      <c r="G1739" s="182" t="s">
        <v>434</v>
      </c>
      <c r="H1739" s="181" t="s">
        <v>2155</v>
      </c>
      <c r="I1739" s="181" t="s">
        <v>2075</v>
      </c>
      <c r="J1739" s="181"/>
      <c r="K1739" s="183" t="str">
        <f t="shared" si="47"/>
        <v>Otros Gastos    - Fondo de Sostenibilidad Icetex</v>
      </c>
      <c r="L1739" s="181">
        <v>6207021007</v>
      </c>
    </row>
    <row r="1740" spans="1:12">
      <c r="A1740" s="181">
        <v>6207021008</v>
      </c>
      <c r="B1740" s="181" t="s">
        <v>2175</v>
      </c>
      <c r="C1740" s="182" t="s">
        <v>2068</v>
      </c>
      <c r="D1740" s="182" t="s">
        <v>368</v>
      </c>
      <c r="E1740" s="182" t="s">
        <v>2298</v>
      </c>
      <c r="F1740" s="182" t="s">
        <v>2298</v>
      </c>
      <c r="G1740" s="182" t="s">
        <v>434</v>
      </c>
      <c r="H1740" s="181" t="s">
        <v>2155</v>
      </c>
      <c r="I1740" s="181" t="s">
        <v>2075</v>
      </c>
      <c r="J1740" s="181"/>
      <c r="K1740" s="183" t="str">
        <f t="shared" si="47"/>
        <v>Otros Gastos    - Obsequios Premios y Distinciones</v>
      </c>
      <c r="L1740" s="181">
        <v>6207021008</v>
      </c>
    </row>
    <row r="1741" spans="1:12">
      <c r="A1741" s="181">
        <v>6207021204</v>
      </c>
      <c r="B1741" s="181" t="s">
        <v>3268</v>
      </c>
      <c r="C1741" s="182" t="s">
        <v>2068</v>
      </c>
      <c r="D1741" s="182" t="s">
        <v>368</v>
      </c>
      <c r="E1741" s="182" t="s">
        <v>2298</v>
      </c>
      <c r="F1741" s="182" t="s">
        <v>2298</v>
      </c>
      <c r="G1741" s="182" t="s">
        <v>434</v>
      </c>
      <c r="H1741" s="181" t="s">
        <v>2155</v>
      </c>
      <c r="I1741" s="181" t="s">
        <v>2075</v>
      </c>
      <c r="J1741" s="181"/>
      <c r="K1741" s="183" t="str">
        <f t="shared" si="47"/>
        <v>Otros Gastos    - Gastos Ceremoniales de Grado</v>
      </c>
      <c r="L1741" s="181">
        <v>6207021204</v>
      </c>
    </row>
    <row r="1742" spans="1:12">
      <c r="A1742" s="181">
        <v>6207021401</v>
      </c>
      <c r="B1742" s="181" t="s">
        <v>2164</v>
      </c>
      <c r="C1742" s="182" t="s">
        <v>2068</v>
      </c>
      <c r="D1742" s="182" t="s">
        <v>368</v>
      </c>
      <c r="E1742" s="182" t="s">
        <v>2298</v>
      </c>
      <c r="F1742" s="182" t="s">
        <v>2298</v>
      </c>
      <c r="G1742" s="182" t="s">
        <v>434</v>
      </c>
      <c r="H1742" s="181" t="s">
        <v>2155</v>
      </c>
      <c r="I1742" s="181" t="s">
        <v>2075</v>
      </c>
      <c r="J1742" s="181"/>
      <c r="K1742" s="183" t="str">
        <f t="shared" ref="K1742:K1778" si="48">CONCATENATE(H1742," - ", B1742)</f>
        <v>Otros Gastos    - Casino Y Restaurante</v>
      </c>
      <c r="L1742" s="181">
        <v>6207021401</v>
      </c>
    </row>
    <row r="1743" spans="1:12">
      <c r="A1743" s="181">
        <v>6207022201</v>
      </c>
      <c r="B1743" s="181" t="s">
        <v>2171</v>
      </c>
      <c r="C1743" s="182" t="s">
        <v>2068</v>
      </c>
      <c r="D1743" s="182" t="s">
        <v>368</v>
      </c>
      <c r="E1743" s="182" t="s">
        <v>2298</v>
      </c>
      <c r="F1743" s="182" t="s">
        <v>2298</v>
      </c>
      <c r="G1743" s="182" t="s">
        <v>434</v>
      </c>
      <c r="H1743" s="181" t="s">
        <v>2155</v>
      </c>
      <c r="I1743" s="181" t="s">
        <v>2075</v>
      </c>
      <c r="J1743" s="181"/>
      <c r="K1743" s="183" t="str">
        <f t="shared" si="48"/>
        <v>Otros Gastos    - Gastos Convenios</v>
      </c>
      <c r="L1743" s="181">
        <v>6207022201</v>
      </c>
    </row>
    <row r="1744" spans="1:12">
      <c r="A1744" s="181">
        <v>6207022202</v>
      </c>
      <c r="B1744" s="181" t="s">
        <v>96</v>
      </c>
      <c r="C1744" s="182" t="s">
        <v>2068</v>
      </c>
      <c r="D1744" s="182" t="s">
        <v>368</v>
      </c>
      <c r="E1744" s="182" t="s">
        <v>2298</v>
      </c>
      <c r="F1744" s="182" t="s">
        <v>2298</v>
      </c>
      <c r="G1744" s="182" t="s">
        <v>434</v>
      </c>
      <c r="H1744" s="181" t="s">
        <v>2155</v>
      </c>
      <c r="I1744" s="181" t="s">
        <v>2075</v>
      </c>
      <c r="J1744" s="181"/>
      <c r="K1744" s="183" t="str">
        <f t="shared" si="48"/>
        <v>Otros Gastos    - Becas Consiliatura</v>
      </c>
      <c r="L1744" s="181">
        <v>6207022202</v>
      </c>
    </row>
    <row r="1745" spans="1:12">
      <c r="A1745" s="181">
        <v>6207022301</v>
      </c>
      <c r="B1745" s="181" t="s">
        <v>3269</v>
      </c>
      <c r="C1745" s="182" t="s">
        <v>2068</v>
      </c>
      <c r="D1745" s="182" t="s">
        <v>368</v>
      </c>
      <c r="E1745" s="182" t="s">
        <v>2298</v>
      </c>
      <c r="F1745" s="182" t="s">
        <v>2298</v>
      </c>
      <c r="G1745" s="182" t="s">
        <v>434</v>
      </c>
      <c r="H1745" s="181" t="s">
        <v>2155</v>
      </c>
      <c r="I1745" s="181" t="s">
        <v>2075</v>
      </c>
      <c r="J1745" s="181"/>
      <c r="K1745" s="183" t="str">
        <f t="shared" si="48"/>
        <v>Otros Gastos    - Becas Sala General</v>
      </c>
      <c r="L1745" s="181">
        <v>6207022301</v>
      </c>
    </row>
    <row r="1746" spans="1:12">
      <c r="A1746" s="181">
        <v>6207022302</v>
      </c>
      <c r="B1746" s="181" t="s">
        <v>96</v>
      </c>
      <c r="C1746" s="182" t="s">
        <v>2068</v>
      </c>
      <c r="D1746" s="182" t="s">
        <v>368</v>
      </c>
      <c r="E1746" s="182" t="s">
        <v>2298</v>
      </c>
      <c r="F1746" s="182" t="s">
        <v>2298</v>
      </c>
      <c r="G1746" s="182" t="s">
        <v>434</v>
      </c>
      <c r="H1746" s="181" t="s">
        <v>2155</v>
      </c>
      <c r="I1746" s="181" t="s">
        <v>2075</v>
      </c>
      <c r="J1746" s="181"/>
      <c r="K1746" s="183" t="str">
        <f t="shared" si="48"/>
        <v>Otros Gastos    - Becas Consiliatura</v>
      </c>
      <c r="L1746" s="181">
        <v>6207022302</v>
      </c>
    </row>
    <row r="1747" spans="1:12">
      <c r="A1747" s="181">
        <v>6207020303</v>
      </c>
      <c r="B1747" s="181" t="s">
        <v>3270</v>
      </c>
      <c r="C1747" s="182" t="s">
        <v>2068</v>
      </c>
      <c r="D1747" s="182" t="s">
        <v>368</v>
      </c>
      <c r="E1747" s="182" t="s">
        <v>2298</v>
      </c>
      <c r="F1747" s="182" t="s">
        <v>2298</v>
      </c>
      <c r="G1747" s="182" t="s">
        <v>434</v>
      </c>
      <c r="H1747" s="181" t="s">
        <v>2182</v>
      </c>
      <c r="I1747" s="181" t="s">
        <v>2075</v>
      </c>
      <c r="J1747" s="181"/>
      <c r="K1747" s="183" t="str">
        <f t="shared" si="48"/>
        <v>Publicidad     - Publicidad Y Propaganda</v>
      </c>
      <c r="L1747" s="181">
        <v>6207020303</v>
      </c>
    </row>
    <row r="1748" spans="1:12">
      <c r="A1748" s="181">
        <v>6207021301</v>
      </c>
      <c r="B1748" s="181" t="s">
        <v>3271</v>
      </c>
      <c r="C1748" s="182" t="s">
        <v>2068</v>
      </c>
      <c r="D1748" s="182" t="s">
        <v>368</v>
      </c>
      <c r="E1748" s="182" t="s">
        <v>2298</v>
      </c>
      <c r="F1748" s="182" t="s">
        <v>2298</v>
      </c>
      <c r="G1748" s="182" t="s">
        <v>434</v>
      </c>
      <c r="H1748" s="181" t="s">
        <v>2184</v>
      </c>
      <c r="I1748" s="181" t="s">
        <v>2075</v>
      </c>
      <c r="J1748" s="181"/>
      <c r="K1748" s="183" t="str">
        <f t="shared" si="48"/>
        <v>Seguridad Industrial    - Seguridad Induatrial y Señalizaciones</v>
      </c>
      <c r="L1748" s="181">
        <v>6207021301</v>
      </c>
    </row>
    <row r="1749" spans="1:12">
      <c r="A1749" s="181">
        <v>6207020801</v>
      </c>
      <c r="B1749" s="181" t="s">
        <v>2185</v>
      </c>
      <c r="C1749" s="182" t="s">
        <v>2068</v>
      </c>
      <c r="D1749" s="182" t="s">
        <v>368</v>
      </c>
      <c r="E1749" s="182" t="s">
        <v>2298</v>
      </c>
      <c r="F1749" s="182" t="s">
        <v>2298</v>
      </c>
      <c r="G1749" s="182" t="s">
        <v>434</v>
      </c>
      <c r="H1749" s="181" t="s">
        <v>2186</v>
      </c>
      <c r="I1749" s="181" t="s">
        <v>2075</v>
      </c>
      <c r="J1749" s="181"/>
      <c r="K1749" s="183" t="str">
        <f t="shared" si="48"/>
        <v>Seguros     - Manejo</v>
      </c>
      <c r="L1749" s="181">
        <v>6207020801</v>
      </c>
    </row>
    <row r="1750" spans="1:12">
      <c r="A1750" s="181">
        <v>6207020802</v>
      </c>
      <c r="B1750" s="181" t="s">
        <v>2187</v>
      </c>
      <c r="C1750" s="182" t="s">
        <v>2068</v>
      </c>
      <c r="D1750" s="182" t="s">
        <v>368</v>
      </c>
      <c r="E1750" s="182" t="s">
        <v>2298</v>
      </c>
      <c r="F1750" s="182" t="s">
        <v>2298</v>
      </c>
      <c r="G1750" s="182" t="s">
        <v>434</v>
      </c>
      <c r="H1750" s="181" t="s">
        <v>2186</v>
      </c>
      <c r="I1750" s="181" t="s">
        <v>2075</v>
      </c>
      <c r="J1750" s="181"/>
      <c r="K1750" s="183" t="str">
        <f t="shared" si="48"/>
        <v>Seguros     - Cumplimiento</v>
      </c>
      <c r="L1750" s="181">
        <v>6207020802</v>
      </c>
    </row>
    <row r="1751" spans="1:12">
      <c r="A1751" s="181">
        <v>6207020803</v>
      </c>
      <c r="B1751" s="181" t="s">
        <v>2188</v>
      </c>
      <c r="C1751" s="182" t="s">
        <v>2068</v>
      </c>
      <c r="D1751" s="182" t="s">
        <v>368</v>
      </c>
      <c r="E1751" s="182" t="s">
        <v>2298</v>
      </c>
      <c r="F1751" s="182" t="s">
        <v>2298</v>
      </c>
      <c r="G1751" s="182" t="s">
        <v>434</v>
      </c>
      <c r="H1751" s="181" t="s">
        <v>2186</v>
      </c>
      <c r="I1751" s="181" t="s">
        <v>2075</v>
      </c>
      <c r="J1751" s="181"/>
      <c r="K1751" s="183" t="str">
        <f t="shared" si="48"/>
        <v>Seguros     - Corriente Debil</v>
      </c>
      <c r="L1751" s="181">
        <v>6207020803</v>
      </c>
    </row>
    <row r="1752" spans="1:12">
      <c r="A1752" s="181">
        <v>6207020804</v>
      </c>
      <c r="B1752" s="181" t="s">
        <v>2189</v>
      </c>
      <c r="C1752" s="182" t="s">
        <v>2068</v>
      </c>
      <c r="D1752" s="182" t="s">
        <v>368</v>
      </c>
      <c r="E1752" s="182" t="s">
        <v>2298</v>
      </c>
      <c r="F1752" s="182" t="s">
        <v>2298</v>
      </c>
      <c r="G1752" s="182" t="s">
        <v>434</v>
      </c>
      <c r="H1752" s="181" t="s">
        <v>2186</v>
      </c>
      <c r="I1752" s="181" t="s">
        <v>2075</v>
      </c>
      <c r="J1752" s="181"/>
      <c r="K1752" s="183" t="str">
        <f t="shared" si="48"/>
        <v>Seguros     - Incendio</v>
      </c>
      <c r="L1752" s="181">
        <v>6207020804</v>
      </c>
    </row>
    <row r="1753" spans="1:12">
      <c r="A1753" s="181">
        <v>6207020805</v>
      </c>
      <c r="B1753" s="181" t="s">
        <v>2190</v>
      </c>
      <c r="C1753" s="182" t="s">
        <v>2068</v>
      </c>
      <c r="D1753" s="182" t="s">
        <v>368</v>
      </c>
      <c r="E1753" s="182" t="s">
        <v>2298</v>
      </c>
      <c r="F1753" s="182" t="s">
        <v>2298</v>
      </c>
      <c r="G1753" s="182" t="s">
        <v>434</v>
      </c>
      <c r="H1753" s="181" t="s">
        <v>2186</v>
      </c>
      <c r="I1753" s="181" t="s">
        <v>2075</v>
      </c>
      <c r="J1753" s="181"/>
      <c r="K1753" s="183" t="str">
        <f t="shared" si="48"/>
        <v>Seguros     - Terremoto</v>
      </c>
      <c r="L1753" s="181">
        <v>6207020805</v>
      </c>
    </row>
    <row r="1754" spans="1:12">
      <c r="A1754" s="181">
        <v>6207020806</v>
      </c>
      <c r="B1754" s="181" t="s">
        <v>2191</v>
      </c>
      <c r="C1754" s="182" t="s">
        <v>2068</v>
      </c>
      <c r="D1754" s="182" t="s">
        <v>368</v>
      </c>
      <c r="E1754" s="182" t="s">
        <v>2298</v>
      </c>
      <c r="F1754" s="182" t="s">
        <v>2298</v>
      </c>
      <c r="G1754" s="182" t="s">
        <v>434</v>
      </c>
      <c r="H1754" s="181" t="s">
        <v>2186</v>
      </c>
      <c r="I1754" s="181" t="s">
        <v>2075</v>
      </c>
      <c r="J1754" s="181"/>
      <c r="K1754" s="183" t="str">
        <f t="shared" si="48"/>
        <v>Seguros     - Sustraccion y Hurto</v>
      </c>
      <c r="L1754" s="181">
        <v>6207020806</v>
      </c>
    </row>
    <row r="1755" spans="1:12">
      <c r="A1755" s="181">
        <v>6207020807</v>
      </c>
      <c r="B1755" s="181" t="s">
        <v>3240</v>
      </c>
      <c r="C1755" s="182" t="s">
        <v>2068</v>
      </c>
      <c r="D1755" s="182" t="s">
        <v>368</v>
      </c>
      <c r="E1755" s="182" t="s">
        <v>2298</v>
      </c>
      <c r="F1755" s="182" t="s">
        <v>2298</v>
      </c>
      <c r="G1755" s="182" t="s">
        <v>434</v>
      </c>
      <c r="H1755" s="181" t="s">
        <v>2186</v>
      </c>
      <c r="I1755" s="181" t="s">
        <v>2075</v>
      </c>
      <c r="J1755" s="181"/>
      <c r="K1755" s="183" t="str">
        <f t="shared" si="48"/>
        <v>Seguros     - Flota y Equipo de Transporte</v>
      </c>
      <c r="L1755" s="181">
        <v>6207020807</v>
      </c>
    </row>
    <row r="1756" spans="1:12">
      <c r="A1756" s="181">
        <v>6207020808</v>
      </c>
      <c r="B1756" s="181" t="s">
        <v>2193</v>
      </c>
      <c r="C1756" s="182" t="s">
        <v>2068</v>
      </c>
      <c r="D1756" s="182" t="s">
        <v>368</v>
      </c>
      <c r="E1756" s="182" t="s">
        <v>2298</v>
      </c>
      <c r="F1756" s="182" t="s">
        <v>2298</v>
      </c>
      <c r="G1756" s="182" t="s">
        <v>434</v>
      </c>
      <c r="H1756" s="181" t="s">
        <v>2186</v>
      </c>
      <c r="I1756" s="181" t="s">
        <v>2075</v>
      </c>
      <c r="J1756" s="181"/>
      <c r="K1756" s="183" t="str">
        <f t="shared" si="48"/>
        <v>Seguros     - Poliza Estudiantil</v>
      </c>
      <c r="L1756" s="181">
        <v>6207020808</v>
      </c>
    </row>
    <row r="1757" spans="1:12">
      <c r="A1757" s="181">
        <v>6207020809</v>
      </c>
      <c r="B1757" s="181" t="s">
        <v>3272</v>
      </c>
      <c r="C1757" s="182" t="s">
        <v>2068</v>
      </c>
      <c r="D1757" s="182" t="s">
        <v>368</v>
      </c>
      <c r="E1757" s="182" t="s">
        <v>2298</v>
      </c>
      <c r="F1757" s="182" t="s">
        <v>2298</v>
      </c>
      <c r="G1757" s="182" t="s">
        <v>434</v>
      </c>
      <c r="H1757" s="181" t="s">
        <v>2186</v>
      </c>
      <c r="I1757" s="181" t="s">
        <v>2075</v>
      </c>
      <c r="J1757" s="181"/>
      <c r="K1757" s="183" t="str">
        <f t="shared" si="48"/>
        <v>Seguros     - Responsabilidad Civil</v>
      </c>
      <c r="L1757" s="181">
        <v>6207020809</v>
      </c>
    </row>
    <row r="1758" spans="1:12">
      <c r="A1758" s="181">
        <v>6207020810</v>
      </c>
      <c r="B1758" s="181" t="s">
        <v>3273</v>
      </c>
      <c r="C1758" s="182" t="s">
        <v>2068</v>
      </c>
      <c r="D1758" s="182" t="s">
        <v>368</v>
      </c>
      <c r="E1758" s="182" t="s">
        <v>2298</v>
      </c>
      <c r="F1758" s="182" t="s">
        <v>2298</v>
      </c>
      <c r="G1758" s="182" t="s">
        <v>434</v>
      </c>
      <c r="H1758" s="181" t="s">
        <v>2186</v>
      </c>
      <c r="I1758" s="181" t="s">
        <v>2075</v>
      </c>
      <c r="J1758" s="181"/>
      <c r="K1758" s="183" t="str">
        <f t="shared" si="48"/>
        <v>Seguros     - Rotura de Maquina</v>
      </c>
      <c r="L1758" s="181">
        <v>6207020810</v>
      </c>
    </row>
    <row r="1759" spans="1:12">
      <c r="A1759" s="181">
        <v>6207020811</v>
      </c>
      <c r="B1759" s="181" t="s">
        <v>3274</v>
      </c>
      <c r="C1759" s="182" t="s">
        <v>2068</v>
      </c>
      <c r="D1759" s="182" t="s">
        <v>368</v>
      </c>
      <c r="E1759" s="182" t="s">
        <v>2298</v>
      </c>
      <c r="F1759" s="182" t="s">
        <v>2298</v>
      </c>
      <c r="G1759" s="182" t="s">
        <v>434</v>
      </c>
      <c r="H1759" s="181" t="s">
        <v>2186</v>
      </c>
      <c r="I1759" s="181" t="s">
        <v>2075</v>
      </c>
      <c r="J1759" s="181"/>
      <c r="K1759" s="183" t="str">
        <f t="shared" si="48"/>
        <v>Seguros     - Obligatorio de Accidente</v>
      </c>
      <c r="L1759" s="181">
        <v>6207020811</v>
      </c>
    </row>
    <row r="1760" spans="1:12">
      <c r="A1760" s="181">
        <v>6207020812</v>
      </c>
      <c r="B1760" s="181" t="s">
        <v>2197</v>
      </c>
      <c r="C1760" s="182" t="s">
        <v>2068</v>
      </c>
      <c r="D1760" s="182" t="s">
        <v>368</v>
      </c>
      <c r="E1760" s="182" t="s">
        <v>2298</v>
      </c>
      <c r="F1760" s="182" t="s">
        <v>2298</v>
      </c>
      <c r="G1760" s="182" t="s">
        <v>434</v>
      </c>
      <c r="H1760" s="181" t="s">
        <v>2186</v>
      </c>
      <c r="I1760" s="181" t="s">
        <v>2075</v>
      </c>
      <c r="J1760" s="181"/>
      <c r="K1760" s="183" t="str">
        <f t="shared" si="48"/>
        <v>Seguros     - Lucro Cesante</v>
      </c>
      <c r="L1760" s="181">
        <v>6207020812</v>
      </c>
    </row>
    <row r="1761" spans="1:12">
      <c r="A1761" s="181">
        <v>6207020813</v>
      </c>
      <c r="B1761" s="181" t="s">
        <v>3275</v>
      </c>
      <c r="C1761" s="182" t="s">
        <v>2068</v>
      </c>
      <c r="D1761" s="182" t="s">
        <v>368</v>
      </c>
      <c r="E1761" s="182" t="s">
        <v>2298</v>
      </c>
      <c r="F1761" s="182" t="s">
        <v>2298</v>
      </c>
      <c r="G1761" s="182" t="s">
        <v>434</v>
      </c>
      <c r="H1761" s="181" t="s">
        <v>2186</v>
      </c>
      <c r="I1761" s="181" t="s">
        <v>2075</v>
      </c>
      <c r="J1761" s="181"/>
      <c r="K1761" s="183" t="str">
        <f t="shared" si="48"/>
        <v>Seguros     - Transporte de Mercancia</v>
      </c>
      <c r="L1761" s="181">
        <v>6207020813</v>
      </c>
    </row>
    <row r="1762" spans="1:12">
      <c r="A1762" s="181">
        <v>6207020814</v>
      </c>
      <c r="B1762" s="181" t="s">
        <v>3276</v>
      </c>
      <c r="C1762" s="182" t="s">
        <v>2068</v>
      </c>
      <c r="D1762" s="182" t="s">
        <v>368</v>
      </c>
      <c r="E1762" s="182" t="s">
        <v>2298</v>
      </c>
      <c r="F1762" s="182" t="s">
        <v>2298</v>
      </c>
      <c r="G1762" s="182" t="s">
        <v>434</v>
      </c>
      <c r="H1762" s="181" t="s">
        <v>2186</v>
      </c>
      <c r="I1762" s="181" t="s">
        <v>2075</v>
      </c>
      <c r="J1762" s="181"/>
      <c r="K1762" s="183" t="str">
        <f t="shared" si="48"/>
        <v>Seguros     - Otros Seguros</v>
      </c>
      <c r="L1762" s="181">
        <v>6207020814</v>
      </c>
    </row>
    <row r="1763" spans="1:12">
      <c r="A1763" s="181">
        <v>6207020401</v>
      </c>
      <c r="B1763" s="181" t="s">
        <v>2200</v>
      </c>
      <c r="C1763" s="182" t="s">
        <v>2068</v>
      </c>
      <c r="D1763" s="182" t="s">
        <v>368</v>
      </c>
      <c r="E1763" s="182" t="s">
        <v>2298</v>
      </c>
      <c r="F1763" s="182" t="s">
        <v>2298</v>
      </c>
      <c r="G1763" s="182" t="s">
        <v>434</v>
      </c>
      <c r="H1763" s="181" t="s">
        <v>2201</v>
      </c>
      <c r="I1763" s="181" t="s">
        <v>2075</v>
      </c>
      <c r="J1763" s="181"/>
      <c r="K1763" s="183" t="str">
        <f t="shared" si="48"/>
        <v>Servicios Públicos    - Aseo</v>
      </c>
      <c r="L1763" s="181">
        <v>6207020401</v>
      </c>
    </row>
    <row r="1764" spans="1:12">
      <c r="A1764" s="181">
        <v>6207020402</v>
      </c>
      <c r="B1764" s="181" t="s">
        <v>3278</v>
      </c>
      <c r="C1764" s="182" t="s">
        <v>2068</v>
      </c>
      <c r="D1764" s="182" t="s">
        <v>368</v>
      </c>
      <c r="E1764" s="182" t="s">
        <v>2298</v>
      </c>
      <c r="F1764" s="182" t="s">
        <v>2298</v>
      </c>
      <c r="G1764" s="182" t="s">
        <v>434</v>
      </c>
      <c r="H1764" s="181" t="s">
        <v>2201</v>
      </c>
      <c r="I1764" s="181" t="s">
        <v>2075</v>
      </c>
      <c r="J1764" s="181"/>
      <c r="K1764" s="183" t="str">
        <f t="shared" si="48"/>
        <v>Servicios Públicos    - Acueducto Y Alcantarillado</v>
      </c>
      <c r="L1764" s="181">
        <v>6207020402</v>
      </c>
    </row>
    <row r="1765" spans="1:12">
      <c r="A1765" s="181">
        <v>6207020403</v>
      </c>
      <c r="B1765" s="181" t="s">
        <v>2203</v>
      </c>
      <c r="C1765" s="182" t="s">
        <v>2068</v>
      </c>
      <c r="D1765" s="182" t="s">
        <v>368</v>
      </c>
      <c r="E1765" s="182" t="s">
        <v>2298</v>
      </c>
      <c r="F1765" s="182" t="s">
        <v>2298</v>
      </c>
      <c r="G1765" s="182" t="s">
        <v>434</v>
      </c>
      <c r="H1765" s="181" t="s">
        <v>2201</v>
      </c>
      <c r="I1765" s="181" t="s">
        <v>2075</v>
      </c>
      <c r="J1765" s="181"/>
      <c r="K1765" s="183" t="str">
        <f t="shared" si="48"/>
        <v>Servicios Públicos    - Energia Electrica</v>
      </c>
      <c r="L1765" s="181">
        <v>6207020403</v>
      </c>
    </row>
    <row r="1766" spans="1:12">
      <c r="A1766" s="181">
        <v>6207020404</v>
      </c>
      <c r="B1766" s="181" t="s">
        <v>2204</v>
      </c>
      <c r="C1766" s="182" t="s">
        <v>2068</v>
      </c>
      <c r="D1766" s="182" t="s">
        <v>368</v>
      </c>
      <c r="E1766" s="182" t="s">
        <v>2298</v>
      </c>
      <c r="F1766" s="182" t="s">
        <v>2298</v>
      </c>
      <c r="G1766" s="182" t="s">
        <v>434</v>
      </c>
      <c r="H1766" s="181" t="s">
        <v>2201</v>
      </c>
      <c r="I1766" s="181" t="s">
        <v>2075</v>
      </c>
      <c r="J1766" s="181"/>
      <c r="K1766" s="183" t="str">
        <f t="shared" si="48"/>
        <v>Servicios Públicos    - Telefono</v>
      </c>
      <c r="L1766" s="181">
        <v>6207020404</v>
      </c>
    </row>
    <row r="1767" spans="1:12">
      <c r="A1767" s="181">
        <v>6207020405</v>
      </c>
      <c r="B1767" s="181" t="s">
        <v>2205</v>
      </c>
      <c r="C1767" s="182" t="s">
        <v>2068</v>
      </c>
      <c r="D1767" s="182" t="s">
        <v>368</v>
      </c>
      <c r="E1767" s="182" t="s">
        <v>2298</v>
      </c>
      <c r="F1767" s="182" t="s">
        <v>2298</v>
      </c>
      <c r="G1767" s="182" t="s">
        <v>434</v>
      </c>
      <c r="H1767" s="181" t="s">
        <v>2201</v>
      </c>
      <c r="I1767" s="181" t="s">
        <v>2075</v>
      </c>
      <c r="J1767" s="181"/>
      <c r="K1767" s="183" t="str">
        <f t="shared" si="48"/>
        <v>Servicios Públicos    - Telefono Celular</v>
      </c>
      <c r="L1767" s="181">
        <v>6207020405</v>
      </c>
    </row>
    <row r="1768" spans="1:12">
      <c r="A1768" s="181">
        <v>6207020406</v>
      </c>
      <c r="B1768" s="181" t="s">
        <v>3279</v>
      </c>
      <c r="C1768" s="182" t="s">
        <v>2068</v>
      </c>
      <c r="D1768" s="182" t="s">
        <v>368</v>
      </c>
      <c r="E1768" s="182" t="s">
        <v>2298</v>
      </c>
      <c r="F1768" s="182" t="s">
        <v>2298</v>
      </c>
      <c r="G1768" s="182" t="s">
        <v>434</v>
      </c>
      <c r="H1768" s="181" t="s">
        <v>2201</v>
      </c>
      <c r="I1768" s="181" t="s">
        <v>2075</v>
      </c>
      <c r="J1768" s="181"/>
      <c r="K1768" s="183" t="str">
        <f t="shared" si="48"/>
        <v>Servicios Públicos    - Internet</v>
      </c>
      <c r="L1768" s="181">
        <v>6207020406</v>
      </c>
    </row>
    <row r="1769" spans="1:12">
      <c r="A1769" s="181">
        <v>6207020407</v>
      </c>
      <c r="B1769" s="181" t="s">
        <v>2207</v>
      </c>
      <c r="C1769" s="182" t="s">
        <v>2068</v>
      </c>
      <c r="D1769" s="182" t="s">
        <v>368</v>
      </c>
      <c r="E1769" s="182" t="s">
        <v>2298</v>
      </c>
      <c r="F1769" s="182" t="s">
        <v>2298</v>
      </c>
      <c r="G1769" s="182" t="s">
        <v>434</v>
      </c>
      <c r="H1769" s="181" t="s">
        <v>2201</v>
      </c>
      <c r="I1769" s="181" t="s">
        <v>2075</v>
      </c>
      <c r="J1769" s="181"/>
      <c r="K1769" s="183" t="str">
        <f t="shared" si="48"/>
        <v>Servicios Públicos    - Gas</v>
      </c>
      <c r="L1769" s="181">
        <v>6207020407</v>
      </c>
    </row>
    <row r="1770" spans="1:12">
      <c r="A1770" s="181">
        <v>6207020408</v>
      </c>
      <c r="B1770" s="181" t="s">
        <v>3280</v>
      </c>
      <c r="C1770" s="182" t="s">
        <v>2068</v>
      </c>
      <c r="D1770" s="182" t="s">
        <v>368</v>
      </c>
      <c r="E1770" s="182" t="s">
        <v>2298</v>
      </c>
      <c r="F1770" s="182" t="s">
        <v>2298</v>
      </c>
      <c r="G1770" s="182" t="s">
        <v>434</v>
      </c>
      <c r="H1770" s="181" t="s">
        <v>2201</v>
      </c>
      <c r="I1770" s="181" t="s">
        <v>2075</v>
      </c>
      <c r="J1770" s="181"/>
      <c r="K1770" s="183" t="str">
        <f t="shared" si="48"/>
        <v>Servicios Públicos    - Tv Satelital</v>
      </c>
      <c r="L1770" s="181">
        <v>6207020408</v>
      </c>
    </row>
    <row r="1771" spans="1:12">
      <c r="A1771" s="181">
        <v>6207020301</v>
      </c>
      <c r="B1771" s="181" t="s">
        <v>3281</v>
      </c>
      <c r="C1771" s="182" t="s">
        <v>2068</v>
      </c>
      <c r="D1771" s="182" t="s">
        <v>368</v>
      </c>
      <c r="E1771" s="182" t="s">
        <v>2298</v>
      </c>
      <c r="F1771" s="182" t="s">
        <v>2298</v>
      </c>
      <c r="G1771" s="182" t="s">
        <v>434</v>
      </c>
      <c r="H1771" s="181" t="s">
        <v>2210</v>
      </c>
      <c r="I1771" s="181" t="s">
        <v>2075</v>
      </c>
      <c r="J1771" s="181"/>
      <c r="K1771" s="183" t="str">
        <f t="shared" si="48"/>
        <v>Servicios Técnicos    - Asistencia Tenica</v>
      </c>
      <c r="L1771" s="181">
        <v>6207020301</v>
      </c>
    </row>
    <row r="1772" spans="1:12">
      <c r="A1772" s="181">
        <v>6207020304</v>
      </c>
      <c r="B1772" s="181" t="s">
        <v>3282</v>
      </c>
      <c r="C1772" s="182" t="s">
        <v>2068</v>
      </c>
      <c r="D1772" s="182" t="s">
        <v>368</v>
      </c>
      <c r="E1772" s="182" t="s">
        <v>2298</v>
      </c>
      <c r="F1772" s="182" t="s">
        <v>2298</v>
      </c>
      <c r="G1772" s="182" t="s">
        <v>434</v>
      </c>
      <c r="H1772" s="181" t="s">
        <v>2210</v>
      </c>
      <c r="I1772" s="181" t="s">
        <v>2075</v>
      </c>
      <c r="J1772" s="181"/>
      <c r="K1772" s="183" t="str">
        <f t="shared" si="48"/>
        <v>Servicios Técnicos    - Transporte Fletes Y Acarreos</v>
      </c>
      <c r="L1772" s="181">
        <v>6207020304</v>
      </c>
    </row>
    <row r="1773" spans="1:12">
      <c r="A1773" s="181">
        <v>6207020305</v>
      </c>
      <c r="B1773" s="181" t="s">
        <v>3283</v>
      </c>
      <c r="C1773" s="182" t="s">
        <v>2068</v>
      </c>
      <c r="D1773" s="182" t="s">
        <v>368</v>
      </c>
      <c r="E1773" s="182" t="s">
        <v>2298</v>
      </c>
      <c r="F1773" s="182" t="s">
        <v>2298</v>
      </c>
      <c r="G1773" s="182" t="s">
        <v>434</v>
      </c>
      <c r="H1773" s="181" t="s">
        <v>2210</v>
      </c>
      <c r="I1773" s="181" t="s">
        <v>2075</v>
      </c>
      <c r="J1773" s="181"/>
      <c r="K1773" s="183" t="str">
        <f t="shared" si="48"/>
        <v>Servicios Técnicos    - Encuadernacion Y Empaste</v>
      </c>
      <c r="L1773" s="181">
        <v>6207020305</v>
      </c>
    </row>
    <row r="1774" spans="1:12">
      <c r="A1774" s="181">
        <v>6207020306</v>
      </c>
      <c r="B1774" s="181" t="s">
        <v>3284</v>
      </c>
      <c r="C1774" s="182" t="s">
        <v>2068</v>
      </c>
      <c r="D1774" s="182" t="s">
        <v>368</v>
      </c>
      <c r="E1774" s="182" t="s">
        <v>2298</v>
      </c>
      <c r="F1774" s="182" t="s">
        <v>2298</v>
      </c>
      <c r="G1774" s="182" t="s">
        <v>434</v>
      </c>
      <c r="H1774" s="181" t="s">
        <v>2210</v>
      </c>
      <c r="I1774" s="181" t="s">
        <v>2075</v>
      </c>
      <c r="J1774" s="181"/>
      <c r="K1774" s="183" t="str">
        <f t="shared" si="48"/>
        <v>Servicios Técnicos    - Inhumacion de Cadaveres</v>
      </c>
      <c r="L1774" s="181">
        <v>6207020306</v>
      </c>
    </row>
    <row r="1775" spans="1:12">
      <c r="A1775" s="181">
        <v>6207020307</v>
      </c>
      <c r="B1775" s="181" t="s">
        <v>3285</v>
      </c>
      <c r="C1775" s="182" t="s">
        <v>2068</v>
      </c>
      <c r="D1775" s="182" t="s">
        <v>368</v>
      </c>
      <c r="E1775" s="182" t="s">
        <v>2298</v>
      </c>
      <c r="F1775" s="182" t="s">
        <v>2298</v>
      </c>
      <c r="G1775" s="182" t="s">
        <v>434</v>
      </c>
      <c r="H1775" s="181" t="s">
        <v>2210</v>
      </c>
      <c r="I1775" s="181" t="s">
        <v>2075</v>
      </c>
      <c r="J1775" s="181"/>
      <c r="K1775" s="183" t="str">
        <f t="shared" si="48"/>
        <v>Servicios Técnicos    - Grabacion y Produccion</v>
      </c>
      <c r="L1775" s="181">
        <v>6207020307</v>
      </c>
    </row>
    <row r="1776" spans="1:12">
      <c r="A1776" s="181">
        <v>6207020310</v>
      </c>
      <c r="B1776" s="181" t="s">
        <v>2163</v>
      </c>
      <c r="C1776" s="182" t="s">
        <v>2068</v>
      </c>
      <c r="D1776" s="182" t="s">
        <v>368</v>
      </c>
      <c r="E1776" s="182" t="s">
        <v>2298</v>
      </c>
      <c r="F1776" s="182" t="s">
        <v>2298</v>
      </c>
      <c r="G1776" s="182" t="s">
        <v>434</v>
      </c>
      <c r="H1776" s="181" t="s">
        <v>2210</v>
      </c>
      <c r="I1776" s="181" t="s">
        <v>2075</v>
      </c>
      <c r="J1776" s="181"/>
      <c r="K1776" s="183" t="str">
        <f t="shared" si="48"/>
        <v>Servicios Técnicos    - Microfilmacion</v>
      </c>
      <c r="L1776" s="181">
        <v>6207020310</v>
      </c>
    </row>
    <row r="1777" spans="1:12">
      <c r="A1777" s="181">
        <v>6207020311</v>
      </c>
      <c r="B1777" s="181" t="s">
        <v>2159</v>
      </c>
      <c r="C1777" s="182" t="s">
        <v>2068</v>
      </c>
      <c r="D1777" s="182" t="s">
        <v>368</v>
      </c>
      <c r="E1777" s="182" t="s">
        <v>2298</v>
      </c>
      <c r="F1777" s="182" t="s">
        <v>2298</v>
      </c>
      <c r="G1777" s="182" t="s">
        <v>434</v>
      </c>
      <c r="H1777" s="181" t="s">
        <v>2210</v>
      </c>
      <c r="I1777" s="181" t="s">
        <v>2075</v>
      </c>
      <c r="J1777" s="181"/>
      <c r="K1777" s="183" t="str">
        <f t="shared" si="48"/>
        <v>Servicios Técnicos    - Musica Ambiental</v>
      </c>
      <c r="L1777" s="181">
        <v>6207020311</v>
      </c>
    </row>
    <row r="1778" spans="1:12">
      <c r="A1778" s="181">
        <v>6207020312</v>
      </c>
      <c r="B1778" s="181" t="s">
        <v>2083</v>
      </c>
      <c r="C1778" s="182" t="s">
        <v>2068</v>
      </c>
      <c r="D1778" s="182" t="s">
        <v>368</v>
      </c>
      <c r="E1778" s="182" t="s">
        <v>2298</v>
      </c>
      <c r="F1778" s="182" t="s">
        <v>2298</v>
      </c>
      <c r="G1778" s="182" t="s">
        <v>434</v>
      </c>
      <c r="H1778" s="181" t="s">
        <v>2210</v>
      </c>
      <c r="I1778" s="181" t="s">
        <v>2075</v>
      </c>
      <c r="J1778" s="181"/>
      <c r="K1778" s="183" t="str">
        <f t="shared" si="48"/>
        <v>Servicios Técnicos    - Otros</v>
      </c>
      <c r="L1778" s="181">
        <v>6207020312</v>
      </c>
    </row>
    <row r="1779" spans="1:12">
      <c r="A1779" s="181"/>
      <c r="B1779" s="181"/>
      <c r="C1779" s="182"/>
      <c r="D1779" s="182"/>
      <c r="E1779" s="182"/>
      <c r="F1779" s="182"/>
      <c r="G1779" s="182"/>
      <c r="H1779" s="181"/>
      <c r="I1779" s="181"/>
      <c r="J1779" s="181"/>
      <c r="L1779" s="181"/>
    </row>
    <row r="1780" spans="1:12">
      <c r="A1780" s="181">
        <v>5195800101</v>
      </c>
      <c r="B1780" s="181" t="s">
        <v>2230</v>
      </c>
      <c r="C1780" s="182" t="s">
        <v>2068</v>
      </c>
      <c r="D1780" s="182" t="s">
        <v>376</v>
      </c>
      <c r="E1780" s="182" t="s">
        <v>2216</v>
      </c>
      <c r="F1780" s="182" t="s">
        <v>2231</v>
      </c>
      <c r="G1780" s="181" t="s">
        <v>403</v>
      </c>
      <c r="H1780" s="181" t="s">
        <v>2232</v>
      </c>
      <c r="I1780" s="181" t="s">
        <v>2075</v>
      </c>
      <c r="J1780" s="181"/>
      <c r="K1780" s="183" t="str">
        <f t="shared" ref="K1780:K1843" si="49">CONCATENATE(H1780," - ", B1780)</f>
        <v>Activos Menores    - Activos Menores (2) S.M.M.L.V</v>
      </c>
      <c r="L1780" s="181">
        <v>5195800101</v>
      </c>
    </row>
    <row r="1781" spans="1:12">
      <c r="A1781" s="181">
        <v>5195959521</v>
      </c>
      <c r="B1781" s="181" t="s">
        <v>2236</v>
      </c>
      <c r="C1781" s="182" t="s">
        <v>2068</v>
      </c>
      <c r="D1781" s="182" t="s">
        <v>376</v>
      </c>
      <c r="E1781" s="182" t="s">
        <v>2216</v>
      </c>
      <c r="F1781" s="181" t="s">
        <v>2237</v>
      </c>
      <c r="G1781" s="181" t="s">
        <v>403</v>
      </c>
      <c r="H1781" s="181" t="s">
        <v>2237</v>
      </c>
      <c r="I1781" s="181" t="s">
        <v>2075</v>
      </c>
      <c r="J1781" s="181"/>
      <c r="K1781" s="183" t="str">
        <f t="shared" si="49"/>
        <v>Bienes de arte y cultura - Obras De Arte Y Elementos De Museo</v>
      </c>
      <c r="L1781" s="181">
        <v>5195959521</v>
      </c>
    </row>
    <row r="1782" spans="1:12">
      <c r="A1782" s="181">
        <v>5195959509</v>
      </c>
      <c r="B1782" s="181" t="s">
        <v>2233</v>
      </c>
      <c r="C1782" s="182" t="s">
        <v>2068</v>
      </c>
      <c r="D1782" s="182" t="s">
        <v>376</v>
      </c>
      <c r="E1782" s="182" t="s">
        <v>2216</v>
      </c>
      <c r="F1782" s="182" t="s">
        <v>2234</v>
      </c>
      <c r="G1782" s="181" t="s">
        <v>403</v>
      </c>
      <c r="H1782" s="181" t="s">
        <v>2234</v>
      </c>
      <c r="I1782" s="181" t="s">
        <v>2075</v>
      </c>
      <c r="J1782" s="181"/>
      <c r="K1782" s="183" t="str">
        <f t="shared" si="49"/>
        <v>Bienestar Universitario - Elementos Deportivos</v>
      </c>
      <c r="L1782" s="181">
        <v>5195959509</v>
      </c>
    </row>
    <row r="1783" spans="1:12">
      <c r="A1783" s="181">
        <v>5195959514</v>
      </c>
      <c r="B1783" s="181" t="s">
        <v>2235</v>
      </c>
      <c r="C1783" s="182" t="s">
        <v>2068</v>
      </c>
      <c r="D1783" s="182" t="s">
        <v>376</v>
      </c>
      <c r="E1783" s="182" t="s">
        <v>2216</v>
      </c>
      <c r="F1783" s="182" t="s">
        <v>2234</v>
      </c>
      <c r="G1783" s="181" t="s">
        <v>403</v>
      </c>
      <c r="H1783" s="181" t="s">
        <v>2234</v>
      </c>
      <c r="I1783" s="181" t="s">
        <v>2075</v>
      </c>
      <c r="J1783" s="181"/>
      <c r="K1783" s="183" t="str">
        <f t="shared" si="49"/>
        <v>Bienestar Universitario - Vestuario y Uniformes</v>
      </c>
      <c r="L1783" s="181">
        <v>5195959514</v>
      </c>
    </row>
    <row r="1784" spans="1:12">
      <c r="A1784" s="181">
        <v>5105630104</v>
      </c>
      <c r="B1784" s="181" t="s">
        <v>2220</v>
      </c>
      <c r="C1784" s="182" t="s">
        <v>2068</v>
      </c>
      <c r="D1784" s="182" t="s">
        <v>376</v>
      </c>
      <c r="E1784" s="182" t="s">
        <v>2216</v>
      </c>
      <c r="F1784" s="182" t="s">
        <v>2221</v>
      </c>
      <c r="G1784" s="181" t="s">
        <v>403</v>
      </c>
      <c r="H1784" s="181" t="s">
        <v>2222</v>
      </c>
      <c r="I1784" s="181" t="s">
        <v>2075</v>
      </c>
      <c r="J1784" s="181"/>
      <c r="K1784" s="183" t="str">
        <f t="shared" si="49"/>
        <v>Capacitación Egresados    - CAPACITACION EGRESADOS</v>
      </c>
      <c r="L1784" s="181">
        <v>5105630104</v>
      </c>
    </row>
    <row r="1785" spans="1:12">
      <c r="A1785" s="181">
        <v>5195959523</v>
      </c>
      <c r="B1785" s="181" t="s">
        <v>2238</v>
      </c>
      <c r="C1785" s="182" t="s">
        <v>2068</v>
      </c>
      <c r="D1785" s="182" t="s">
        <v>376</v>
      </c>
      <c r="E1785" s="182" t="s">
        <v>2239</v>
      </c>
      <c r="F1785" s="182" t="s">
        <v>2240</v>
      </c>
      <c r="G1785" s="181" t="s">
        <v>403</v>
      </c>
      <c r="H1785" s="181" t="s">
        <v>2241</v>
      </c>
      <c r="I1785" s="181" t="s">
        <v>2075</v>
      </c>
      <c r="J1785" s="181"/>
      <c r="K1785" s="183" t="str">
        <f t="shared" si="49"/>
        <v>Equipos y elementos de laboratorio - Reactivos Y Elementos De Laboratorio</v>
      </c>
      <c r="L1785" s="181">
        <v>5195959523</v>
      </c>
    </row>
    <row r="1786" spans="1:12">
      <c r="A1786" s="181">
        <v>5195100104</v>
      </c>
      <c r="B1786" s="181" t="s">
        <v>2227</v>
      </c>
      <c r="C1786" s="182" t="s">
        <v>2068</v>
      </c>
      <c r="D1786" s="182" t="s">
        <v>376</v>
      </c>
      <c r="E1786" s="182" t="s">
        <v>2216</v>
      </c>
      <c r="F1786" s="182" t="s">
        <v>2228</v>
      </c>
      <c r="G1786" s="181" t="s">
        <v>403</v>
      </c>
      <c r="H1786" s="181" t="s">
        <v>2229</v>
      </c>
      <c r="I1786" s="181" t="s">
        <v>2075</v>
      </c>
      <c r="J1786" s="181"/>
      <c r="K1786" s="183" t="str">
        <f t="shared" si="49"/>
        <v>Material Bibliográfico - Suscripion Bases de Datos</v>
      </c>
      <c r="L1786" s="181">
        <v>5195100104</v>
      </c>
    </row>
    <row r="1787" spans="1:12">
      <c r="A1787" s="181">
        <v>5105210102</v>
      </c>
      <c r="B1787" s="181" t="s">
        <v>2215</v>
      </c>
      <c r="C1787" s="182" t="s">
        <v>2068</v>
      </c>
      <c r="D1787" s="182" t="s">
        <v>376</v>
      </c>
      <c r="E1787" s="182" t="s">
        <v>2216</v>
      </c>
      <c r="F1787" s="182" t="s">
        <v>2217</v>
      </c>
      <c r="G1787" s="181" t="s">
        <v>403</v>
      </c>
      <c r="H1787" s="181" t="s">
        <v>2218</v>
      </c>
      <c r="I1787" s="181" t="s">
        <v>403</v>
      </c>
      <c r="J1787" s="181"/>
      <c r="K1787" s="183" t="str">
        <f t="shared" si="49"/>
        <v>Movilidad académica    - Viaticos al Exterior</v>
      </c>
      <c r="L1787" s="181">
        <v>5105210102</v>
      </c>
    </row>
    <row r="1788" spans="1:12">
      <c r="A1788" s="181">
        <v>5155050102</v>
      </c>
      <c r="B1788" s="181" t="s">
        <v>2223</v>
      </c>
      <c r="C1788" s="182" t="s">
        <v>2068</v>
      </c>
      <c r="D1788" s="182" t="s">
        <v>376</v>
      </c>
      <c r="E1788" s="182" t="s">
        <v>2216</v>
      </c>
      <c r="F1788" s="182" t="s">
        <v>2217</v>
      </c>
      <c r="G1788" s="181" t="s">
        <v>403</v>
      </c>
      <c r="H1788" s="181" t="s">
        <v>2218</v>
      </c>
      <c r="I1788" s="181" t="s">
        <v>2075</v>
      </c>
      <c r="J1788" s="181"/>
      <c r="K1788" s="183" t="str">
        <f t="shared" si="49"/>
        <v>Movilidad académica    - Alojamiento en el Exterior</v>
      </c>
      <c r="L1788" s="181">
        <v>5155050102</v>
      </c>
    </row>
    <row r="1789" spans="1:12">
      <c r="A1789" s="181">
        <v>5155150102</v>
      </c>
      <c r="B1789" s="181" t="s">
        <v>2224</v>
      </c>
      <c r="C1789" s="182" t="s">
        <v>2068</v>
      </c>
      <c r="D1789" s="182" t="s">
        <v>376</v>
      </c>
      <c r="E1789" s="182" t="s">
        <v>2216</v>
      </c>
      <c r="F1789" s="182" t="s">
        <v>2217</v>
      </c>
      <c r="G1789" s="181" t="s">
        <v>403</v>
      </c>
      <c r="H1789" s="181" t="s">
        <v>2218</v>
      </c>
      <c r="I1789" s="181" t="s">
        <v>2075</v>
      </c>
      <c r="J1789" s="181"/>
      <c r="K1789" s="183" t="str">
        <f t="shared" si="49"/>
        <v>Movilidad académica    - Pasajes Aereos para el Exterior</v>
      </c>
      <c r="L1789" s="181">
        <v>5155150102</v>
      </c>
    </row>
    <row r="1790" spans="1:12">
      <c r="A1790" s="181">
        <v>5195959529</v>
      </c>
      <c r="B1790" s="181" t="s">
        <v>2242</v>
      </c>
      <c r="C1790" s="182" t="s">
        <v>2068</v>
      </c>
      <c r="D1790" s="182" t="s">
        <v>376</v>
      </c>
      <c r="E1790" s="182" t="s">
        <v>2239</v>
      </c>
      <c r="F1790" s="182" t="s">
        <v>2243</v>
      </c>
      <c r="G1790" s="181" t="s">
        <v>403</v>
      </c>
      <c r="H1790" s="181" t="s">
        <v>2244</v>
      </c>
      <c r="I1790" s="181" t="s">
        <v>2075</v>
      </c>
      <c r="J1790" s="181"/>
      <c r="K1790" s="183" t="str">
        <f t="shared" si="49"/>
        <v>Programas de Computador   - Programas para Computador</v>
      </c>
      <c r="L1790" s="181">
        <v>5195959529</v>
      </c>
    </row>
    <row r="1791" spans="1:12">
      <c r="A1791" s="181">
        <v>5195100103</v>
      </c>
      <c r="B1791" s="181" t="s">
        <v>2225</v>
      </c>
      <c r="C1791" s="182" t="s">
        <v>2068</v>
      </c>
      <c r="D1791" s="182" t="s">
        <v>376</v>
      </c>
      <c r="E1791" s="182" t="s">
        <v>2216</v>
      </c>
      <c r="F1791" s="182" t="s">
        <v>389</v>
      </c>
      <c r="G1791" s="181" t="s">
        <v>403</v>
      </c>
      <c r="H1791" s="181" t="s">
        <v>2226</v>
      </c>
      <c r="I1791" s="181" t="s">
        <v>2075</v>
      </c>
      <c r="J1791" s="181"/>
      <c r="K1791" s="183" t="str">
        <f t="shared" si="49"/>
        <v>Publicaciones     - Publicaciones</v>
      </c>
      <c r="L1791" s="181">
        <v>5195100103</v>
      </c>
    </row>
    <row r="1792" spans="1:12">
      <c r="A1792" s="181">
        <v>6221021815</v>
      </c>
      <c r="B1792" s="181" t="s">
        <v>3286</v>
      </c>
      <c r="C1792" s="182" t="s">
        <v>2068</v>
      </c>
      <c r="D1792" s="182" t="s">
        <v>376</v>
      </c>
      <c r="E1792" s="182" t="s">
        <v>2216</v>
      </c>
      <c r="F1792" s="182" t="s">
        <v>2231</v>
      </c>
      <c r="G1792" s="181" t="s">
        <v>396</v>
      </c>
      <c r="H1792" s="181" t="s">
        <v>2232</v>
      </c>
      <c r="I1792" s="181" t="s">
        <v>2075</v>
      </c>
      <c r="J1792" s="181"/>
      <c r="K1792" s="183" t="str">
        <f t="shared" si="49"/>
        <v>Activos Menores    - Activos Menores (2) S.M.M.L.V Extensiva</v>
      </c>
      <c r="L1792" s="181">
        <v>6221021815</v>
      </c>
    </row>
    <row r="1793" spans="1:12">
      <c r="A1793" s="181">
        <v>6221021812</v>
      </c>
      <c r="B1793" s="181" t="s">
        <v>2236</v>
      </c>
      <c r="C1793" s="182" t="s">
        <v>2068</v>
      </c>
      <c r="D1793" s="182" t="s">
        <v>376</v>
      </c>
      <c r="E1793" s="182" t="s">
        <v>2216</v>
      </c>
      <c r="F1793" s="181" t="s">
        <v>2237</v>
      </c>
      <c r="G1793" s="181" t="s">
        <v>396</v>
      </c>
      <c r="H1793" s="181" t="s">
        <v>2237</v>
      </c>
      <c r="I1793" s="181" t="s">
        <v>2075</v>
      </c>
      <c r="J1793" s="181"/>
      <c r="K1793" s="183" t="str">
        <f t="shared" si="49"/>
        <v>Bienes de arte y cultura - Obras De Arte Y Elementos De Museo</v>
      </c>
      <c r="L1793" s="181">
        <v>6221021812</v>
      </c>
    </row>
    <row r="1794" spans="1:12">
      <c r="A1794" s="181">
        <v>6221021811</v>
      </c>
      <c r="B1794" s="181" t="s">
        <v>3287</v>
      </c>
      <c r="C1794" s="182" t="s">
        <v>2068</v>
      </c>
      <c r="D1794" s="182" t="s">
        <v>376</v>
      </c>
      <c r="E1794" s="182" t="s">
        <v>2216</v>
      </c>
      <c r="F1794" s="182" t="s">
        <v>2234</v>
      </c>
      <c r="G1794" s="181" t="s">
        <v>396</v>
      </c>
      <c r="H1794" s="181" t="s">
        <v>2234</v>
      </c>
      <c r="I1794" s="181" t="s">
        <v>2075</v>
      </c>
      <c r="J1794" s="181"/>
      <c r="K1794" s="183" t="str">
        <f t="shared" si="49"/>
        <v>Bienestar Universitario - Vestuarios y Uniformes</v>
      </c>
      <c r="L1794" s="181">
        <v>6221021811</v>
      </c>
    </row>
    <row r="1795" spans="1:12">
      <c r="A1795" s="181">
        <v>6221021901</v>
      </c>
      <c r="B1795" s="181" t="s">
        <v>3288</v>
      </c>
      <c r="C1795" s="182" t="s">
        <v>2068</v>
      </c>
      <c r="D1795" s="182" t="s">
        <v>376</v>
      </c>
      <c r="E1795" s="182" t="s">
        <v>2216</v>
      </c>
      <c r="F1795" s="182" t="s">
        <v>2234</v>
      </c>
      <c r="G1795" s="181" t="s">
        <v>396</v>
      </c>
      <c r="H1795" s="181" t="s">
        <v>2234</v>
      </c>
      <c r="I1795" s="181" t="s">
        <v>2075</v>
      </c>
      <c r="J1795" s="181"/>
      <c r="K1795" s="183" t="str">
        <f t="shared" si="49"/>
        <v>Bienestar Universitario - Material Didactico</v>
      </c>
      <c r="L1795" s="181">
        <v>6221021901</v>
      </c>
    </row>
    <row r="1796" spans="1:12">
      <c r="A1796" s="181">
        <v>6221021902</v>
      </c>
      <c r="B1796" s="181" t="s">
        <v>3289</v>
      </c>
      <c r="C1796" s="182" t="s">
        <v>2068</v>
      </c>
      <c r="D1796" s="182" t="s">
        <v>376</v>
      </c>
      <c r="E1796" s="182" t="s">
        <v>2216</v>
      </c>
      <c r="F1796" s="182" t="s">
        <v>2234</v>
      </c>
      <c r="G1796" s="181" t="s">
        <v>396</v>
      </c>
      <c r="H1796" s="181" t="s">
        <v>2234</v>
      </c>
      <c r="I1796" s="181" t="s">
        <v>2075</v>
      </c>
      <c r="J1796" s="181"/>
      <c r="K1796" s="183" t="str">
        <f t="shared" si="49"/>
        <v>Bienestar Universitario - Instrumentos musicales</v>
      </c>
      <c r="L1796" s="181">
        <v>6221021902</v>
      </c>
    </row>
    <row r="1797" spans="1:12">
      <c r="A1797" s="181">
        <v>6221021903</v>
      </c>
      <c r="B1797" s="181" t="s">
        <v>3290</v>
      </c>
      <c r="C1797" s="182" t="s">
        <v>2068</v>
      </c>
      <c r="D1797" s="182" t="s">
        <v>376</v>
      </c>
      <c r="E1797" s="182" t="s">
        <v>2216</v>
      </c>
      <c r="F1797" s="182" t="s">
        <v>2234</v>
      </c>
      <c r="G1797" s="181" t="s">
        <v>396</v>
      </c>
      <c r="H1797" s="181" t="s">
        <v>2234</v>
      </c>
      <c r="I1797" s="181" t="s">
        <v>2075</v>
      </c>
      <c r="J1797" s="181"/>
      <c r="K1797" s="183" t="str">
        <f t="shared" si="49"/>
        <v>Bienestar Universitario - Elementos deportivos</v>
      </c>
      <c r="L1797" s="181">
        <v>6221021903</v>
      </c>
    </row>
    <row r="1798" spans="1:12">
      <c r="A1798" s="181">
        <v>6221030103</v>
      </c>
      <c r="B1798" s="181" t="s">
        <v>3291</v>
      </c>
      <c r="C1798" s="182" t="s">
        <v>2068</v>
      </c>
      <c r="D1798" s="182" t="s">
        <v>376</v>
      </c>
      <c r="E1798" s="182" t="s">
        <v>2216</v>
      </c>
      <c r="F1798" s="182" t="s">
        <v>2405</v>
      </c>
      <c r="G1798" s="181" t="s">
        <v>396</v>
      </c>
      <c r="H1798" s="181" t="s">
        <v>2406</v>
      </c>
      <c r="I1798" s="181" t="s">
        <v>2407</v>
      </c>
      <c r="J1798" s="181"/>
      <c r="K1798" s="183" t="str">
        <f t="shared" si="49"/>
        <v>Capacitación Docente    - Licencias Remuneradas</v>
      </c>
      <c r="L1798" s="181">
        <v>6221030103</v>
      </c>
    </row>
    <row r="1799" spans="1:12">
      <c r="A1799" s="181">
        <v>6221030203</v>
      </c>
      <c r="B1799" s="181" t="s">
        <v>3291</v>
      </c>
      <c r="C1799" s="182" t="s">
        <v>2068</v>
      </c>
      <c r="D1799" s="182" t="s">
        <v>376</v>
      </c>
      <c r="E1799" s="182" t="s">
        <v>2216</v>
      </c>
      <c r="F1799" s="182" t="s">
        <v>2405</v>
      </c>
      <c r="G1799" s="181" t="s">
        <v>396</v>
      </c>
      <c r="H1799" s="181" t="s">
        <v>2406</v>
      </c>
      <c r="I1799" s="181" t="s">
        <v>2408</v>
      </c>
      <c r="J1799" s="181"/>
      <c r="K1799" s="183" t="str">
        <f t="shared" si="49"/>
        <v>Capacitación Docente    - Licencias Remuneradas</v>
      </c>
      <c r="L1799" s="181">
        <v>6221030203</v>
      </c>
    </row>
    <row r="1800" spans="1:12">
      <c r="A1800" s="181">
        <v>6221030303</v>
      </c>
      <c r="B1800" s="181" t="s">
        <v>3291</v>
      </c>
      <c r="C1800" s="182" t="s">
        <v>2068</v>
      </c>
      <c r="D1800" s="182" t="s">
        <v>376</v>
      </c>
      <c r="E1800" s="182" t="s">
        <v>2216</v>
      </c>
      <c r="F1800" s="182" t="s">
        <v>2405</v>
      </c>
      <c r="G1800" s="181" t="s">
        <v>396</v>
      </c>
      <c r="H1800" s="181" t="s">
        <v>2406</v>
      </c>
      <c r="I1800" s="181" t="s">
        <v>2409</v>
      </c>
      <c r="J1800" s="181"/>
      <c r="K1800" s="183" t="str">
        <f t="shared" si="49"/>
        <v>Capacitación Docente    - Licencias Remuneradas</v>
      </c>
      <c r="L1800" s="181">
        <v>6221030303</v>
      </c>
    </row>
    <row r="1801" spans="1:12">
      <c r="A1801" s="181">
        <v>6221030403</v>
      </c>
      <c r="B1801" s="181" t="s">
        <v>3291</v>
      </c>
      <c r="C1801" s="182" t="s">
        <v>2068</v>
      </c>
      <c r="D1801" s="182" t="s">
        <v>376</v>
      </c>
      <c r="E1801" s="182" t="s">
        <v>2216</v>
      </c>
      <c r="F1801" s="182" t="s">
        <v>2405</v>
      </c>
      <c r="G1801" s="181" t="s">
        <v>396</v>
      </c>
      <c r="H1801" s="181" t="s">
        <v>2406</v>
      </c>
      <c r="I1801" s="181" t="s">
        <v>2410</v>
      </c>
      <c r="J1801" s="181"/>
      <c r="K1801" s="183" t="str">
        <f t="shared" si="49"/>
        <v>Capacitación Docente    - Licencias Remuneradas</v>
      </c>
      <c r="L1801" s="181">
        <v>6221030403</v>
      </c>
    </row>
    <row r="1802" spans="1:12">
      <c r="A1802" s="181">
        <v>6221100302</v>
      </c>
      <c r="B1802" s="181" t="s">
        <v>3292</v>
      </c>
      <c r="C1802" s="182" t="s">
        <v>2068</v>
      </c>
      <c r="D1802" s="182" t="s">
        <v>376</v>
      </c>
      <c r="E1802" s="182" t="s">
        <v>2216</v>
      </c>
      <c r="F1802" s="182" t="s">
        <v>2405</v>
      </c>
      <c r="G1802" s="181" t="s">
        <v>396</v>
      </c>
      <c r="H1802" s="181" t="s">
        <v>2406</v>
      </c>
      <c r="I1802" s="181" t="s">
        <v>2407</v>
      </c>
      <c r="J1802" s="181"/>
      <c r="K1802" s="183" t="str">
        <f t="shared" si="49"/>
        <v>Capacitación Docente    - Capacitacion a Docentes</v>
      </c>
      <c r="L1802" s="181">
        <v>6221100302</v>
      </c>
    </row>
    <row r="1803" spans="1:12">
      <c r="A1803" s="181">
        <v>6221100402</v>
      </c>
      <c r="B1803" s="181" t="s">
        <v>3292</v>
      </c>
      <c r="C1803" s="182" t="s">
        <v>2068</v>
      </c>
      <c r="D1803" s="182" t="s">
        <v>376</v>
      </c>
      <c r="E1803" s="182" t="s">
        <v>2216</v>
      </c>
      <c r="F1803" s="182" t="s">
        <v>2405</v>
      </c>
      <c r="G1803" s="181" t="s">
        <v>396</v>
      </c>
      <c r="H1803" s="181" t="s">
        <v>2406</v>
      </c>
      <c r="I1803" s="181" t="s">
        <v>2407</v>
      </c>
      <c r="J1803" s="181"/>
      <c r="K1803" s="183" t="str">
        <f t="shared" si="49"/>
        <v>Capacitación Docente    - Capacitacion a Docentes</v>
      </c>
      <c r="L1803" s="181">
        <v>6221100402</v>
      </c>
    </row>
    <row r="1804" spans="1:12">
      <c r="A1804" s="181">
        <v>6221022102</v>
      </c>
      <c r="B1804" s="181" t="s">
        <v>3293</v>
      </c>
      <c r="C1804" s="182" t="s">
        <v>2068</v>
      </c>
      <c r="D1804" s="182" t="s">
        <v>376</v>
      </c>
      <c r="E1804" s="182" t="s">
        <v>2216</v>
      </c>
      <c r="F1804" s="182" t="s">
        <v>2221</v>
      </c>
      <c r="G1804" s="181" t="s">
        <v>396</v>
      </c>
      <c r="H1804" s="181" t="s">
        <v>2222</v>
      </c>
      <c r="I1804" s="181" t="s">
        <v>2075</v>
      </c>
      <c r="J1804" s="181"/>
      <c r="K1804" s="183" t="str">
        <f t="shared" si="49"/>
        <v>Capacitación Egresados    - Becas Egresados</v>
      </c>
      <c r="L1804" s="181">
        <v>6221022102</v>
      </c>
    </row>
    <row r="1805" spans="1:12">
      <c r="A1805" s="181">
        <v>6221022101</v>
      </c>
      <c r="B1805" s="181" t="s">
        <v>3294</v>
      </c>
      <c r="C1805" s="182" t="s">
        <v>2068</v>
      </c>
      <c r="D1805" s="182" t="s">
        <v>376</v>
      </c>
      <c r="E1805" s="182" t="s">
        <v>2216</v>
      </c>
      <c r="F1805" s="182" t="s">
        <v>2221</v>
      </c>
      <c r="G1805" s="181" t="s">
        <v>396</v>
      </c>
      <c r="H1805" s="181" t="s">
        <v>2402</v>
      </c>
      <c r="I1805" s="181" t="s">
        <v>2075</v>
      </c>
      <c r="J1805" s="181"/>
      <c r="K1805" s="183" t="str">
        <f t="shared" si="49"/>
        <v>Capacitación Estudiantes    - Capacitacion Estudiantes Congresos Simposios Seminarios</v>
      </c>
      <c r="L1805" s="181">
        <v>6221022101</v>
      </c>
    </row>
    <row r="1806" spans="1:12">
      <c r="A1806" s="181">
        <v>6221021813</v>
      </c>
      <c r="B1806" s="181" t="s">
        <v>3295</v>
      </c>
      <c r="C1806" s="182" t="s">
        <v>2068</v>
      </c>
      <c r="D1806" s="182" t="s">
        <v>376</v>
      </c>
      <c r="E1806" s="182" t="s">
        <v>2239</v>
      </c>
      <c r="F1806" s="182" t="s">
        <v>2240</v>
      </c>
      <c r="G1806" s="181" t="s">
        <v>396</v>
      </c>
      <c r="H1806" s="181" t="s">
        <v>2241</v>
      </c>
      <c r="I1806" s="181" t="s">
        <v>2075</v>
      </c>
      <c r="J1806" s="181"/>
      <c r="K1806" s="183" t="str">
        <f t="shared" si="49"/>
        <v>Equipos y elementos de laboratorio - Reactivos y Elementos de laboratorio</v>
      </c>
      <c r="L1806" s="181">
        <v>6221021813</v>
      </c>
    </row>
    <row r="1807" spans="1:12">
      <c r="A1807" s="181">
        <v>6221110101</v>
      </c>
      <c r="B1807" s="181" t="s">
        <v>3296</v>
      </c>
      <c r="C1807" s="182" t="s">
        <v>2068</v>
      </c>
      <c r="D1807" s="182" t="s">
        <v>376</v>
      </c>
      <c r="E1807" s="182" t="s">
        <v>2216</v>
      </c>
      <c r="F1807" s="182" t="s">
        <v>389</v>
      </c>
      <c r="G1807" s="181" t="s">
        <v>396</v>
      </c>
      <c r="H1807" s="181" t="s">
        <v>2413</v>
      </c>
      <c r="I1807" s="181" t="s">
        <v>2407</v>
      </c>
      <c r="J1807" s="181"/>
      <c r="K1807" s="183" t="str">
        <f t="shared" si="49"/>
        <v>Estimulo a la producción  - Estimulo a la Produccion Academica</v>
      </c>
      <c r="L1807" s="181">
        <v>6221110101</v>
      </c>
    </row>
    <row r="1808" spans="1:12">
      <c r="A1808" s="181">
        <v>6221021101</v>
      </c>
      <c r="B1808" s="181" t="s">
        <v>3297</v>
      </c>
      <c r="C1808" s="182" t="s">
        <v>2068</v>
      </c>
      <c r="D1808" s="182" t="s">
        <v>376</v>
      </c>
      <c r="E1808" s="182" t="s">
        <v>2216</v>
      </c>
      <c r="F1808" s="182" t="s">
        <v>2228</v>
      </c>
      <c r="G1808" s="181" t="s">
        <v>396</v>
      </c>
      <c r="H1808" s="181" t="s">
        <v>2229</v>
      </c>
      <c r="I1808" s="181" t="s">
        <v>2075</v>
      </c>
      <c r="J1808" s="181"/>
      <c r="K1808" s="183" t="str">
        <f t="shared" si="49"/>
        <v>Material Bibliográfico - Suscripciones Periodicos y revistas</v>
      </c>
      <c r="L1808" s="181">
        <v>6221021101</v>
      </c>
    </row>
    <row r="1809" spans="1:12">
      <c r="A1809" s="181">
        <v>6221021102</v>
      </c>
      <c r="B1809" s="181" t="s">
        <v>2158</v>
      </c>
      <c r="C1809" s="182" t="s">
        <v>2068</v>
      </c>
      <c r="D1809" s="182" t="s">
        <v>376</v>
      </c>
      <c r="E1809" s="182" t="s">
        <v>2216</v>
      </c>
      <c r="F1809" s="182" t="s">
        <v>2228</v>
      </c>
      <c r="G1809" s="181" t="s">
        <v>396</v>
      </c>
      <c r="H1809" s="181" t="s">
        <v>2229</v>
      </c>
      <c r="I1809" s="181" t="s">
        <v>2075</v>
      </c>
      <c r="J1809" s="181"/>
      <c r="K1809" s="183" t="str">
        <f t="shared" si="49"/>
        <v>Material Bibliográfico - Libros</v>
      </c>
      <c r="L1809" s="181">
        <v>6221021102</v>
      </c>
    </row>
    <row r="1810" spans="1:12">
      <c r="A1810" s="181">
        <v>6221021104</v>
      </c>
      <c r="B1810" s="181" t="s">
        <v>3298</v>
      </c>
      <c r="C1810" s="182" t="s">
        <v>2068</v>
      </c>
      <c r="D1810" s="182" t="s">
        <v>376</v>
      </c>
      <c r="E1810" s="182" t="s">
        <v>2216</v>
      </c>
      <c r="F1810" s="182" t="s">
        <v>2228</v>
      </c>
      <c r="G1810" s="181" t="s">
        <v>396</v>
      </c>
      <c r="H1810" s="181" t="s">
        <v>2229</v>
      </c>
      <c r="I1810" s="181" t="s">
        <v>2075</v>
      </c>
      <c r="J1810" s="181"/>
      <c r="K1810" s="183" t="str">
        <f t="shared" si="49"/>
        <v>Material Bibliográfico - Suscripiones en Bases de Datos</v>
      </c>
      <c r="L1810" s="181">
        <v>6221021104</v>
      </c>
    </row>
    <row r="1811" spans="1:12">
      <c r="A1811" s="181">
        <v>6221020502</v>
      </c>
      <c r="B1811" s="181" t="s">
        <v>3299</v>
      </c>
      <c r="C1811" s="182" t="s">
        <v>2068</v>
      </c>
      <c r="D1811" s="182" t="s">
        <v>376</v>
      </c>
      <c r="E1811" s="182" t="s">
        <v>2216</v>
      </c>
      <c r="F1811" s="182" t="s">
        <v>2217</v>
      </c>
      <c r="G1811" s="181" t="s">
        <v>396</v>
      </c>
      <c r="H1811" s="181" t="s">
        <v>2218</v>
      </c>
      <c r="I1811" s="181" t="s">
        <v>2075</v>
      </c>
      <c r="J1811" s="181"/>
      <c r="K1811" s="183" t="str">
        <f t="shared" si="49"/>
        <v>Movilidad académica    - Alojamiento Y Manutencion - Viaticos al Exterior</v>
      </c>
      <c r="L1811" s="181">
        <v>6221020502</v>
      </c>
    </row>
    <row r="1812" spans="1:12">
      <c r="A1812" s="181">
        <v>6221020504</v>
      </c>
      <c r="B1812" s="181" t="s">
        <v>3300</v>
      </c>
      <c r="C1812" s="182" t="s">
        <v>2068</v>
      </c>
      <c r="D1812" s="182" t="s">
        <v>376</v>
      </c>
      <c r="E1812" s="182" t="s">
        <v>2216</v>
      </c>
      <c r="F1812" s="182" t="s">
        <v>2217</v>
      </c>
      <c r="G1812" s="181" t="s">
        <v>396</v>
      </c>
      <c r="H1812" s="181" t="s">
        <v>2218</v>
      </c>
      <c r="I1812" s="181" t="s">
        <v>2075</v>
      </c>
      <c r="J1812" s="181"/>
      <c r="K1812" s="183" t="str">
        <f t="shared" si="49"/>
        <v>Movilidad académica    - Pasajes Aereos - Al Exterior</v>
      </c>
      <c r="L1812" s="181">
        <v>6221020504</v>
      </c>
    </row>
    <row r="1813" spans="1:12">
      <c r="A1813" s="181">
        <v>6221021701</v>
      </c>
      <c r="B1813" s="181" t="s">
        <v>3301</v>
      </c>
      <c r="C1813" s="182" t="s">
        <v>2068</v>
      </c>
      <c r="D1813" s="182" t="s">
        <v>376</v>
      </c>
      <c r="E1813" s="182" t="s">
        <v>2239</v>
      </c>
      <c r="F1813" s="182" t="s">
        <v>2243</v>
      </c>
      <c r="G1813" s="181" t="s">
        <v>396</v>
      </c>
      <c r="H1813" s="181" t="s">
        <v>2244</v>
      </c>
      <c r="I1813" s="181" t="s">
        <v>2075</v>
      </c>
      <c r="J1813" s="181"/>
      <c r="K1813" s="183" t="str">
        <f t="shared" si="49"/>
        <v>Programas de Computador   - Programas para Computacion Sotfware</v>
      </c>
      <c r="L1813" s="181">
        <v>6221021701</v>
      </c>
    </row>
    <row r="1814" spans="1:12">
      <c r="A1814" s="181">
        <v>6221021103</v>
      </c>
      <c r="B1814" s="181" t="s">
        <v>2225</v>
      </c>
      <c r="C1814" s="182" t="s">
        <v>2068</v>
      </c>
      <c r="D1814" s="182" t="s">
        <v>376</v>
      </c>
      <c r="E1814" s="182" t="s">
        <v>2216</v>
      </c>
      <c r="F1814" s="182" t="s">
        <v>389</v>
      </c>
      <c r="G1814" s="181" t="s">
        <v>396</v>
      </c>
      <c r="H1814" s="181" t="s">
        <v>2226</v>
      </c>
      <c r="I1814" s="181" t="s">
        <v>2075</v>
      </c>
      <c r="J1814" s="181"/>
      <c r="K1814" s="183" t="str">
        <f t="shared" si="49"/>
        <v>Publicaciones     - Publicaciones</v>
      </c>
      <c r="L1814" s="181">
        <v>6221021103</v>
      </c>
    </row>
    <row r="1815" spans="1:12">
      <c r="A1815" s="181">
        <v>6210021815</v>
      </c>
      <c r="B1815" s="181" t="s">
        <v>3302</v>
      </c>
      <c r="C1815" s="182" t="s">
        <v>2068</v>
      </c>
      <c r="D1815" s="182" t="s">
        <v>376</v>
      </c>
      <c r="E1815" s="182" t="s">
        <v>2216</v>
      </c>
      <c r="F1815" s="182" t="s">
        <v>2231</v>
      </c>
      <c r="G1815" s="181" t="s">
        <v>389</v>
      </c>
      <c r="H1815" s="181" t="s">
        <v>2232</v>
      </c>
      <c r="I1815" s="181" t="s">
        <v>2075</v>
      </c>
      <c r="J1815" s="181"/>
      <c r="K1815" s="183" t="str">
        <f t="shared" si="49"/>
        <v>Activos Menores    - Activos Menores (2) S.M.M.L.V Investigacion</v>
      </c>
      <c r="L1815" s="181">
        <v>6210021815</v>
      </c>
    </row>
    <row r="1816" spans="1:12">
      <c r="A1816" s="181">
        <v>6210021812</v>
      </c>
      <c r="B1816" s="181" t="s">
        <v>2236</v>
      </c>
      <c r="C1816" s="182" t="s">
        <v>2068</v>
      </c>
      <c r="D1816" s="182" t="s">
        <v>376</v>
      </c>
      <c r="E1816" s="182" t="s">
        <v>2216</v>
      </c>
      <c r="F1816" s="181" t="s">
        <v>2237</v>
      </c>
      <c r="G1816" s="181" t="s">
        <v>389</v>
      </c>
      <c r="H1816" s="181" t="s">
        <v>2237</v>
      </c>
      <c r="I1816" s="181" t="s">
        <v>2075</v>
      </c>
      <c r="J1816" s="181"/>
      <c r="K1816" s="183" t="str">
        <f t="shared" si="49"/>
        <v>Bienes de arte y cultura - Obras De Arte Y Elementos De Museo</v>
      </c>
      <c r="L1816" s="181">
        <v>6210021812</v>
      </c>
    </row>
    <row r="1817" spans="1:12">
      <c r="A1817" s="181">
        <v>6210021811</v>
      </c>
      <c r="B1817" s="181" t="s">
        <v>3287</v>
      </c>
      <c r="C1817" s="182" t="s">
        <v>2068</v>
      </c>
      <c r="D1817" s="182" t="s">
        <v>376</v>
      </c>
      <c r="E1817" s="182" t="s">
        <v>2216</v>
      </c>
      <c r="F1817" s="182" t="s">
        <v>2234</v>
      </c>
      <c r="G1817" s="181" t="s">
        <v>389</v>
      </c>
      <c r="H1817" s="181" t="s">
        <v>2234</v>
      </c>
      <c r="I1817" s="181" t="s">
        <v>2075</v>
      </c>
      <c r="J1817" s="181"/>
      <c r="K1817" s="183" t="str">
        <f t="shared" si="49"/>
        <v>Bienestar Universitario - Vestuarios y Uniformes</v>
      </c>
      <c r="L1817" s="181">
        <v>6210021811</v>
      </c>
    </row>
    <row r="1818" spans="1:12">
      <c r="A1818" s="181">
        <v>6210021901</v>
      </c>
      <c r="B1818" s="181" t="s">
        <v>3288</v>
      </c>
      <c r="C1818" s="182" t="s">
        <v>2068</v>
      </c>
      <c r="D1818" s="182" t="s">
        <v>376</v>
      </c>
      <c r="E1818" s="182" t="s">
        <v>2216</v>
      </c>
      <c r="F1818" s="182" t="s">
        <v>2234</v>
      </c>
      <c r="G1818" s="181" t="s">
        <v>389</v>
      </c>
      <c r="H1818" s="181" t="s">
        <v>2234</v>
      </c>
      <c r="I1818" s="181" t="s">
        <v>2075</v>
      </c>
      <c r="J1818" s="181"/>
      <c r="K1818" s="183" t="str">
        <f t="shared" si="49"/>
        <v>Bienestar Universitario - Material Didactico</v>
      </c>
      <c r="L1818" s="181">
        <v>6210021901</v>
      </c>
    </row>
    <row r="1819" spans="1:12">
      <c r="A1819" s="181">
        <v>6210021902</v>
      </c>
      <c r="B1819" s="181" t="s">
        <v>3289</v>
      </c>
      <c r="C1819" s="182" t="s">
        <v>2068</v>
      </c>
      <c r="D1819" s="182" t="s">
        <v>376</v>
      </c>
      <c r="E1819" s="182" t="s">
        <v>2216</v>
      </c>
      <c r="F1819" s="182" t="s">
        <v>2234</v>
      </c>
      <c r="G1819" s="181" t="s">
        <v>389</v>
      </c>
      <c r="H1819" s="181" t="s">
        <v>2234</v>
      </c>
      <c r="I1819" s="181" t="s">
        <v>2075</v>
      </c>
      <c r="J1819" s="181"/>
      <c r="K1819" s="183" t="str">
        <f t="shared" si="49"/>
        <v>Bienestar Universitario - Instrumentos musicales</v>
      </c>
      <c r="L1819" s="181">
        <v>6210021902</v>
      </c>
    </row>
    <row r="1820" spans="1:12">
      <c r="A1820" s="181">
        <v>6210021903</v>
      </c>
      <c r="B1820" s="181" t="s">
        <v>3290</v>
      </c>
      <c r="C1820" s="182" t="s">
        <v>2068</v>
      </c>
      <c r="D1820" s="182" t="s">
        <v>376</v>
      </c>
      <c r="E1820" s="182" t="s">
        <v>2216</v>
      </c>
      <c r="F1820" s="182" t="s">
        <v>2234</v>
      </c>
      <c r="G1820" s="181" t="s">
        <v>389</v>
      </c>
      <c r="H1820" s="181" t="s">
        <v>2234</v>
      </c>
      <c r="I1820" s="181" t="s">
        <v>2075</v>
      </c>
      <c r="J1820" s="181"/>
      <c r="K1820" s="183" t="str">
        <f t="shared" si="49"/>
        <v>Bienestar Universitario - Elementos deportivos</v>
      </c>
      <c r="L1820" s="181">
        <v>6210021903</v>
      </c>
    </row>
    <row r="1821" spans="1:12">
      <c r="A1821" s="181">
        <v>6210030103</v>
      </c>
      <c r="B1821" s="181" t="s">
        <v>3291</v>
      </c>
      <c r="C1821" s="182" t="s">
        <v>2068</v>
      </c>
      <c r="D1821" s="182" t="s">
        <v>376</v>
      </c>
      <c r="E1821" s="182" t="s">
        <v>2216</v>
      </c>
      <c r="F1821" s="182" t="s">
        <v>2405</v>
      </c>
      <c r="G1821" s="181" t="s">
        <v>389</v>
      </c>
      <c r="H1821" s="181" t="s">
        <v>2406</v>
      </c>
      <c r="I1821" s="181" t="s">
        <v>2407</v>
      </c>
      <c r="J1821" s="181"/>
      <c r="K1821" s="183" t="str">
        <f t="shared" si="49"/>
        <v>Capacitación Docente    - Licencias Remuneradas</v>
      </c>
      <c r="L1821" s="181">
        <v>6210030103</v>
      </c>
    </row>
    <row r="1822" spans="1:12">
      <c r="A1822" s="181">
        <v>6210030203</v>
      </c>
      <c r="B1822" s="181" t="s">
        <v>3291</v>
      </c>
      <c r="C1822" s="182" t="s">
        <v>2068</v>
      </c>
      <c r="D1822" s="182" t="s">
        <v>376</v>
      </c>
      <c r="E1822" s="182" t="s">
        <v>2216</v>
      </c>
      <c r="F1822" s="182" t="s">
        <v>2405</v>
      </c>
      <c r="G1822" s="181" t="s">
        <v>389</v>
      </c>
      <c r="H1822" s="181" t="s">
        <v>2406</v>
      </c>
      <c r="I1822" s="181" t="s">
        <v>2408</v>
      </c>
      <c r="J1822" s="181"/>
      <c r="K1822" s="183" t="str">
        <f t="shared" si="49"/>
        <v>Capacitación Docente    - Licencias Remuneradas</v>
      </c>
      <c r="L1822" s="181">
        <v>6210030203</v>
      </c>
    </row>
    <row r="1823" spans="1:12">
      <c r="A1823" s="181">
        <v>6210030303</v>
      </c>
      <c r="B1823" s="181" t="s">
        <v>3291</v>
      </c>
      <c r="C1823" s="182" t="s">
        <v>2068</v>
      </c>
      <c r="D1823" s="182" t="s">
        <v>376</v>
      </c>
      <c r="E1823" s="182" t="s">
        <v>2216</v>
      </c>
      <c r="F1823" s="182" t="s">
        <v>2405</v>
      </c>
      <c r="G1823" s="181" t="s">
        <v>389</v>
      </c>
      <c r="H1823" s="181" t="s">
        <v>2406</v>
      </c>
      <c r="I1823" s="181" t="s">
        <v>2409</v>
      </c>
      <c r="J1823" s="181"/>
      <c r="K1823" s="183" t="str">
        <f t="shared" si="49"/>
        <v>Capacitación Docente    - Licencias Remuneradas</v>
      </c>
      <c r="L1823" s="181">
        <v>6210030303</v>
      </c>
    </row>
    <row r="1824" spans="1:12">
      <c r="A1824" s="181">
        <v>6210030403</v>
      </c>
      <c r="B1824" s="181" t="s">
        <v>3291</v>
      </c>
      <c r="C1824" s="182" t="s">
        <v>2068</v>
      </c>
      <c r="D1824" s="182" t="s">
        <v>376</v>
      </c>
      <c r="E1824" s="182" t="s">
        <v>2216</v>
      </c>
      <c r="F1824" s="182" t="s">
        <v>2405</v>
      </c>
      <c r="G1824" s="181" t="s">
        <v>389</v>
      </c>
      <c r="H1824" s="181" t="s">
        <v>2406</v>
      </c>
      <c r="I1824" s="181" t="s">
        <v>2410</v>
      </c>
      <c r="J1824" s="181"/>
      <c r="K1824" s="183" t="str">
        <f t="shared" si="49"/>
        <v>Capacitación Docente    - Licencias Remuneradas</v>
      </c>
      <c r="L1824" s="181">
        <v>6210030403</v>
      </c>
    </row>
    <row r="1825" spans="1:12">
      <c r="A1825" s="181">
        <v>6210100302</v>
      </c>
      <c r="B1825" s="181" t="s">
        <v>3292</v>
      </c>
      <c r="C1825" s="182" t="s">
        <v>2068</v>
      </c>
      <c r="D1825" s="182" t="s">
        <v>376</v>
      </c>
      <c r="E1825" s="182" t="s">
        <v>2216</v>
      </c>
      <c r="F1825" s="182" t="s">
        <v>2405</v>
      </c>
      <c r="G1825" s="181" t="s">
        <v>389</v>
      </c>
      <c r="H1825" s="181" t="s">
        <v>2406</v>
      </c>
      <c r="I1825" s="181" t="s">
        <v>2407</v>
      </c>
      <c r="J1825" s="181"/>
      <c r="K1825" s="183" t="str">
        <f t="shared" si="49"/>
        <v>Capacitación Docente    - Capacitacion a Docentes</v>
      </c>
      <c r="L1825" s="181">
        <v>6210100302</v>
      </c>
    </row>
    <row r="1826" spans="1:12">
      <c r="A1826" s="181">
        <v>6210100402</v>
      </c>
      <c r="B1826" s="181" t="s">
        <v>3292</v>
      </c>
      <c r="C1826" s="182" t="s">
        <v>2068</v>
      </c>
      <c r="D1826" s="182" t="s">
        <v>376</v>
      </c>
      <c r="E1826" s="182" t="s">
        <v>2216</v>
      </c>
      <c r="F1826" s="182" t="s">
        <v>2405</v>
      </c>
      <c r="G1826" s="181" t="s">
        <v>389</v>
      </c>
      <c r="H1826" s="181" t="s">
        <v>2406</v>
      </c>
      <c r="I1826" s="181" t="s">
        <v>2407</v>
      </c>
      <c r="J1826" s="181"/>
      <c r="K1826" s="183" t="str">
        <f t="shared" si="49"/>
        <v>Capacitación Docente    - Capacitacion a Docentes</v>
      </c>
      <c r="L1826" s="181">
        <v>6210100402</v>
      </c>
    </row>
    <row r="1827" spans="1:12">
      <c r="A1827" s="181">
        <v>6210022102</v>
      </c>
      <c r="B1827" s="181" t="s">
        <v>3293</v>
      </c>
      <c r="C1827" s="182" t="s">
        <v>2068</v>
      </c>
      <c r="D1827" s="182" t="s">
        <v>376</v>
      </c>
      <c r="E1827" s="182" t="s">
        <v>2216</v>
      </c>
      <c r="F1827" s="182" t="s">
        <v>2221</v>
      </c>
      <c r="G1827" s="181" t="s">
        <v>389</v>
      </c>
      <c r="H1827" s="181" t="s">
        <v>2222</v>
      </c>
      <c r="I1827" s="181" t="s">
        <v>2075</v>
      </c>
      <c r="J1827" s="181"/>
      <c r="K1827" s="183" t="str">
        <f t="shared" si="49"/>
        <v>Capacitación Egresados    - Becas Egresados</v>
      </c>
      <c r="L1827" s="181">
        <v>6210022102</v>
      </c>
    </row>
    <row r="1828" spans="1:12">
      <c r="A1828" s="181">
        <v>6210022101</v>
      </c>
      <c r="B1828" s="181" t="s">
        <v>3294</v>
      </c>
      <c r="C1828" s="182" t="s">
        <v>2068</v>
      </c>
      <c r="D1828" s="182" t="s">
        <v>376</v>
      </c>
      <c r="E1828" s="182" t="s">
        <v>2216</v>
      </c>
      <c r="F1828" s="182" t="s">
        <v>2221</v>
      </c>
      <c r="G1828" s="181" t="s">
        <v>389</v>
      </c>
      <c r="H1828" s="181" t="s">
        <v>2402</v>
      </c>
      <c r="I1828" s="181" t="s">
        <v>2075</v>
      </c>
      <c r="J1828" s="181"/>
      <c r="K1828" s="183" t="str">
        <f t="shared" si="49"/>
        <v>Capacitación Estudiantes    - Capacitacion Estudiantes Congresos Simposios Seminarios</v>
      </c>
      <c r="L1828" s="181">
        <v>6210022101</v>
      </c>
    </row>
    <row r="1829" spans="1:12">
      <c r="A1829" s="181">
        <v>6210021813</v>
      </c>
      <c r="B1829" s="181" t="s">
        <v>3295</v>
      </c>
      <c r="C1829" s="182" t="s">
        <v>2068</v>
      </c>
      <c r="D1829" s="182" t="s">
        <v>376</v>
      </c>
      <c r="E1829" s="182" t="s">
        <v>2239</v>
      </c>
      <c r="F1829" s="182" t="s">
        <v>2240</v>
      </c>
      <c r="G1829" s="181" t="s">
        <v>389</v>
      </c>
      <c r="H1829" s="181" t="s">
        <v>2241</v>
      </c>
      <c r="I1829" s="181" t="s">
        <v>2075</v>
      </c>
      <c r="J1829" s="181"/>
      <c r="K1829" s="183" t="str">
        <f t="shared" si="49"/>
        <v>Equipos y elementos de laboratorio - Reactivos y Elementos de laboratorio</v>
      </c>
      <c r="L1829" s="181">
        <v>6210021813</v>
      </c>
    </row>
    <row r="1830" spans="1:12">
      <c r="A1830" s="181">
        <v>6210110101</v>
      </c>
      <c r="B1830" s="181" t="s">
        <v>3303</v>
      </c>
      <c r="C1830" s="182" t="s">
        <v>2068</v>
      </c>
      <c r="D1830" s="182" t="s">
        <v>376</v>
      </c>
      <c r="E1830" s="182" t="s">
        <v>2216</v>
      </c>
      <c r="F1830" s="182" t="s">
        <v>389</v>
      </c>
      <c r="G1830" s="181" t="s">
        <v>389</v>
      </c>
      <c r="H1830" s="181" t="s">
        <v>2413</v>
      </c>
      <c r="I1830" s="181" t="s">
        <v>2407</v>
      </c>
      <c r="J1830" s="181"/>
      <c r="K1830" s="183" t="str">
        <f t="shared" si="49"/>
        <v>Estimulo a la producción  - Estimulo a la Producción Académica</v>
      </c>
      <c r="L1830" s="181">
        <v>6210110101</v>
      </c>
    </row>
    <row r="1831" spans="1:12">
      <c r="A1831" s="181">
        <v>6210021101</v>
      </c>
      <c r="B1831" s="181" t="s">
        <v>3297</v>
      </c>
      <c r="C1831" s="182" t="s">
        <v>2068</v>
      </c>
      <c r="D1831" s="182" t="s">
        <v>376</v>
      </c>
      <c r="E1831" s="182" t="s">
        <v>2216</v>
      </c>
      <c r="F1831" s="182" t="s">
        <v>2228</v>
      </c>
      <c r="G1831" s="181" t="s">
        <v>389</v>
      </c>
      <c r="H1831" s="181" t="s">
        <v>2229</v>
      </c>
      <c r="I1831" s="181" t="s">
        <v>2075</v>
      </c>
      <c r="J1831" s="181"/>
      <c r="K1831" s="183" t="str">
        <f t="shared" si="49"/>
        <v>Material Bibliográfico - Suscripciones Periodicos y revistas</v>
      </c>
      <c r="L1831" s="181">
        <v>6210021101</v>
      </c>
    </row>
    <row r="1832" spans="1:12">
      <c r="A1832" s="181">
        <v>6210021102</v>
      </c>
      <c r="B1832" s="181" t="s">
        <v>2158</v>
      </c>
      <c r="C1832" s="182" t="s">
        <v>2068</v>
      </c>
      <c r="D1832" s="182" t="s">
        <v>376</v>
      </c>
      <c r="E1832" s="182" t="s">
        <v>2216</v>
      </c>
      <c r="F1832" s="182" t="s">
        <v>2228</v>
      </c>
      <c r="G1832" s="181" t="s">
        <v>389</v>
      </c>
      <c r="H1832" s="181" t="s">
        <v>2229</v>
      </c>
      <c r="I1832" s="181" t="s">
        <v>2075</v>
      </c>
      <c r="J1832" s="181"/>
      <c r="K1832" s="183" t="str">
        <f t="shared" si="49"/>
        <v>Material Bibliográfico - Libros</v>
      </c>
      <c r="L1832" s="181">
        <v>6210021102</v>
      </c>
    </row>
    <row r="1833" spans="1:12">
      <c r="A1833" s="181">
        <v>6210021104</v>
      </c>
      <c r="B1833" s="181" t="s">
        <v>3298</v>
      </c>
      <c r="C1833" s="182" t="s">
        <v>2068</v>
      </c>
      <c r="D1833" s="182" t="s">
        <v>376</v>
      </c>
      <c r="E1833" s="182" t="s">
        <v>2216</v>
      </c>
      <c r="F1833" s="182" t="s">
        <v>2228</v>
      </c>
      <c r="G1833" s="181" t="s">
        <v>389</v>
      </c>
      <c r="H1833" s="181" t="s">
        <v>2229</v>
      </c>
      <c r="I1833" s="181" t="s">
        <v>2075</v>
      </c>
      <c r="J1833" s="181"/>
      <c r="K1833" s="183" t="str">
        <f t="shared" si="49"/>
        <v>Material Bibliográfico - Suscripiones en Bases de Datos</v>
      </c>
      <c r="L1833" s="181">
        <v>6210021104</v>
      </c>
    </row>
    <row r="1834" spans="1:12">
      <c r="A1834" s="181">
        <v>6210020502</v>
      </c>
      <c r="B1834" s="181" t="s">
        <v>3299</v>
      </c>
      <c r="C1834" s="182" t="s">
        <v>2068</v>
      </c>
      <c r="D1834" s="182" t="s">
        <v>376</v>
      </c>
      <c r="E1834" s="182" t="s">
        <v>2216</v>
      </c>
      <c r="F1834" s="182" t="s">
        <v>2217</v>
      </c>
      <c r="G1834" s="181" t="s">
        <v>389</v>
      </c>
      <c r="H1834" s="181" t="s">
        <v>2218</v>
      </c>
      <c r="I1834" s="181" t="s">
        <v>2075</v>
      </c>
      <c r="J1834" s="181"/>
      <c r="K1834" s="183" t="str">
        <f t="shared" si="49"/>
        <v>Movilidad académica    - Alojamiento Y Manutencion - Viaticos al Exterior</v>
      </c>
      <c r="L1834" s="181">
        <v>6210020502</v>
      </c>
    </row>
    <row r="1835" spans="1:12">
      <c r="A1835" s="181">
        <v>6210020504</v>
      </c>
      <c r="B1835" s="181" t="s">
        <v>3300</v>
      </c>
      <c r="C1835" s="182" t="s">
        <v>2068</v>
      </c>
      <c r="D1835" s="182" t="s">
        <v>376</v>
      </c>
      <c r="E1835" s="182" t="s">
        <v>2216</v>
      </c>
      <c r="F1835" s="182" t="s">
        <v>2217</v>
      </c>
      <c r="G1835" s="181" t="s">
        <v>389</v>
      </c>
      <c r="H1835" s="181" t="s">
        <v>2218</v>
      </c>
      <c r="I1835" s="181" t="s">
        <v>2075</v>
      </c>
      <c r="J1835" s="181"/>
      <c r="K1835" s="183" t="str">
        <f t="shared" si="49"/>
        <v>Movilidad académica    - Pasajes Aereos - Al Exterior</v>
      </c>
      <c r="L1835" s="181">
        <v>6210020504</v>
      </c>
    </row>
    <row r="1836" spans="1:12">
      <c r="A1836" s="181">
        <v>6210021701</v>
      </c>
      <c r="B1836" s="181" t="s">
        <v>3301</v>
      </c>
      <c r="C1836" s="182" t="s">
        <v>2068</v>
      </c>
      <c r="D1836" s="182" t="s">
        <v>376</v>
      </c>
      <c r="E1836" s="182" t="s">
        <v>2239</v>
      </c>
      <c r="F1836" s="182" t="s">
        <v>2243</v>
      </c>
      <c r="G1836" s="181" t="s">
        <v>389</v>
      </c>
      <c r="H1836" s="181" t="s">
        <v>2244</v>
      </c>
      <c r="I1836" s="181" t="s">
        <v>2075</v>
      </c>
      <c r="J1836" s="181"/>
      <c r="K1836" s="183" t="str">
        <f t="shared" si="49"/>
        <v>Programas de Computador   - Programas para Computacion Sotfware</v>
      </c>
      <c r="L1836" s="181">
        <v>6210021701</v>
      </c>
    </row>
    <row r="1837" spans="1:12">
      <c r="A1837" s="181">
        <v>6210021103</v>
      </c>
      <c r="B1837" s="181" t="s">
        <v>2225</v>
      </c>
      <c r="C1837" s="182" t="s">
        <v>2068</v>
      </c>
      <c r="D1837" s="182" t="s">
        <v>376</v>
      </c>
      <c r="E1837" s="182" t="s">
        <v>2216</v>
      </c>
      <c r="F1837" s="182" t="s">
        <v>389</v>
      </c>
      <c r="G1837" s="181" t="s">
        <v>389</v>
      </c>
      <c r="H1837" s="181" t="s">
        <v>2226</v>
      </c>
      <c r="I1837" s="181" t="s">
        <v>2075</v>
      </c>
      <c r="J1837" s="181"/>
      <c r="K1837" s="183" t="str">
        <f t="shared" si="49"/>
        <v>Publicaciones     - Publicaciones</v>
      </c>
      <c r="L1837" s="181">
        <v>6210021103</v>
      </c>
    </row>
    <row r="1838" spans="1:12">
      <c r="A1838" s="181">
        <v>6204021815</v>
      </c>
      <c r="B1838" s="181" t="s">
        <v>3304</v>
      </c>
      <c r="C1838" s="182" t="s">
        <v>2068</v>
      </c>
      <c r="D1838" s="182" t="s">
        <v>376</v>
      </c>
      <c r="E1838" s="182" t="s">
        <v>2216</v>
      </c>
      <c r="F1838" s="182" t="s">
        <v>2231</v>
      </c>
      <c r="G1838" s="182" t="s">
        <v>417</v>
      </c>
      <c r="H1838" s="181" t="s">
        <v>2232</v>
      </c>
      <c r="I1838" s="181" t="s">
        <v>2075</v>
      </c>
      <c r="J1838" s="181"/>
      <c r="K1838" s="183" t="str">
        <f t="shared" si="49"/>
        <v>Activos Menores    - Activos Menores (2) Salarios Minimos</v>
      </c>
      <c r="L1838" s="181">
        <v>6204021815</v>
      </c>
    </row>
    <row r="1839" spans="1:12">
      <c r="A1839" s="181">
        <v>6204021812</v>
      </c>
      <c r="B1839" s="181" t="s">
        <v>2236</v>
      </c>
      <c r="C1839" s="182" t="s">
        <v>2068</v>
      </c>
      <c r="D1839" s="182" t="s">
        <v>376</v>
      </c>
      <c r="E1839" s="182" t="s">
        <v>2216</v>
      </c>
      <c r="F1839" s="181" t="s">
        <v>2237</v>
      </c>
      <c r="G1839" s="182" t="s">
        <v>417</v>
      </c>
      <c r="H1839" s="181" t="s">
        <v>2237</v>
      </c>
      <c r="I1839" s="181" t="s">
        <v>2075</v>
      </c>
      <c r="J1839" s="181"/>
      <c r="K1839" s="183" t="str">
        <f t="shared" si="49"/>
        <v>Bienes de arte y cultura - Obras De Arte Y Elementos De Museo</v>
      </c>
      <c r="L1839" s="181">
        <v>6204021812</v>
      </c>
    </row>
    <row r="1840" spans="1:12">
      <c r="A1840" s="181">
        <v>6204021811</v>
      </c>
      <c r="B1840" s="181" t="s">
        <v>3287</v>
      </c>
      <c r="C1840" s="182" t="s">
        <v>2068</v>
      </c>
      <c r="D1840" s="182" t="s">
        <v>376</v>
      </c>
      <c r="E1840" s="182" t="s">
        <v>2216</v>
      </c>
      <c r="F1840" s="182" t="s">
        <v>2234</v>
      </c>
      <c r="G1840" s="182" t="s">
        <v>417</v>
      </c>
      <c r="H1840" s="181" t="s">
        <v>2234</v>
      </c>
      <c r="I1840" s="181" t="s">
        <v>2075</v>
      </c>
      <c r="J1840" s="181"/>
      <c r="K1840" s="183" t="str">
        <f t="shared" si="49"/>
        <v>Bienestar Universitario - Vestuarios y Uniformes</v>
      </c>
      <c r="L1840" s="181">
        <v>6204021811</v>
      </c>
    </row>
    <row r="1841" spans="1:12">
      <c r="A1841" s="181">
        <v>6204021901</v>
      </c>
      <c r="B1841" s="181" t="s">
        <v>3288</v>
      </c>
      <c r="C1841" s="182" t="s">
        <v>2068</v>
      </c>
      <c r="D1841" s="182" t="s">
        <v>376</v>
      </c>
      <c r="E1841" s="182" t="s">
        <v>2216</v>
      </c>
      <c r="F1841" s="182" t="s">
        <v>2234</v>
      </c>
      <c r="G1841" s="182" t="s">
        <v>417</v>
      </c>
      <c r="H1841" s="181" t="s">
        <v>2234</v>
      </c>
      <c r="I1841" s="181" t="s">
        <v>2075</v>
      </c>
      <c r="J1841" s="181"/>
      <c r="K1841" s="183" t="str">
        <f t="shared" si="49"/>
        <v>Bienestar Universitario - Material Didactico</v>
      </c>
      <c r="L1841" s="181">
        <v>6204021901</v>
      </c>
    </row>
    <row r="1842" spans="1:12">
      <c r="A1842" s="181">
        <v>6204021902</v>
      </c>
      <c r="B1842" s="181" t="s">
        <v>3289</v>
      </c>
      <c r="C1842" s="182" t="s">
        <v>2068</v>
      </c>
      <c r="D1842" s="182" t="s">
        <v>376</v>
      </c>
      <c r="E1842" s="182" t="s">
        <v>2216</v>
      </c>
      <c r="F1842" s="182" t="s">
        <v>2234</v>
      </c>
      <c r="G1842" s="182" t="s">
        <v>417</v>
      </c>
      <c r="H1842" s="181" t="s">
        <v>2234</v>
      </c>
      <c r="I1842" s="181" t="s">
        <v>2075</v>
      </c>
      <c r="J1842" s="181"/>
      <c r="K1842" s="183" t="str">
        <f t="shared" si="49"/>
        <v>Bienestar Universitario - Instrumentos musicales</v>
      </c>
      <c r="L1842" s="181">
        <v>6204021902</v>
      </c>
    </row>
    <row r="1843" spans="1:12">
      <c r="A1843" s="181">
        <v>6204021903</v>
      </c>
      <c r="B1843" s="181" t="s">
        <v>3290</v>
      </c>
      <c r="C1843" s="182" t="s">
        <v>2068</v>
      </c>
      <c r="D1843" s="182" t="s">
        <v>376</v>
      </c>
      <c r="E1843" s="182" t="s">
        <v>2216</v>
      </c>
      <c r="F1843" s="182" t="s">
        <v>2234</v>
      </c>
      <c r="G1843" s="182" t="s">
        <v>417</v>
      </c>
      <c r="H1843" s="181" t="s">
        <v>2234</v>
      </c>
      <c r="I1843" s="181" t="s">
        <v>2075</v>
      </c>
      <c r="J1843" s="181"/>
      <c r="K1843" s="183" t="str">
        <f t="shared" si="49"/>
        <v>Bienestar Universitario - Elementos deportivos</v>
      </c>
      <c r="L1843" s="181">
        <v>6204021903</v>
      </c>
    </row>
    <row r="1844" spans="1:12">
      <c r="A1844" s="181">
        <v>6204030103</v>
      </c>
      <c r="B1844" s="181" t="s">
        <v>3291</v>
      </c>
      <c r="C1844" s="182" t="s">
        <v>2068</v>
      </c>
      <c r="D1844" s="182" t="s">
        <v>376</v>
      </c>
      <c r="E1844" s="182" t="s">
        <v>2216</v>
      </c>
      <c r="F1844" s="182" t="s">
        <v>2405</v>
      </c>
      <c r="G1844" s="182" t="s">
        <v>417</v>
      </c>
      <c r="H1844" s="181" t="s">
        <v>2406</v>
      </c>
      <c r="I1844" s="181" t="s">
        <v>2407</v>
      </c>
      <c r="J1844" s="181"/>
      <c r="K1844" s="183" t="str">
        <f t="shared" ref="K1844:K1907" si="50">CONCATENATE(H1844," - ", B1844)</f>
        <v>Capacitación Docente    - Licencias Remuneradas</v>
      </c>
      <c r="L1844" s="181">
        <v>6204030103</v>
      </c>
    </row>
    <row r="1845" spans="1:12">
      <c r="A1845" s="181">
        <v>6204030203</v>
      </c>
      <c r="B1845" s="181" t="s">
        <v>3291</v>
      </c>
      <c r="C1845" s="182" t="s">
        <v>2068</v>
      </c>
      <c r="D1845" s="182" t="s">
        <v>376</v>
      </c>
      <c r="E1845" s="182" t="s">
        <v>2216</v>
      </c>
      <c r="F1845" s="182" t="s">
        <v>2405</v>
      </c>
      <c r="G1845" s="182" t="s">
        <v>417</v>
      </c>
      <c r="H1845" s="181" t="s">
        <v>2406</v>
      </c>
      <c r="I1845" s="181" t="s">
        <v>2408</v>
      </c>
      <c r="J1845" s="181"/>
      <c r="K1845" s="183" t="str">
        <f t="shared" si="50"/>
        <v>Capacitación Docente    - Licencias Remuneradas</v>
      </c>
      <c r="L1845" s="181">
        <v>6204030203</v>
      </c>
    </row>
    <row r="1846" spans="1:12">
      <c r="A1846" s="181">
        <v>6204030303</v>
      </c>
      <c r="B1846" s="181" t="s">
        <v>3291</v>
      </c>
      <c r="C1846" s="182" t="s">
        <v>2068</v>
      </c>
      <c r="D1846" s="182" t="s">
        <v>376</v>
      </c>
      <c r="E1846" s="182" t="s">
        <v>2216</v>
      </c>
      <c r="F1846" s="182" t="s">
        <v>2405</v>
      </c>
      <c r="G1846" s="182" t="s">
        <v>417</v>
      </c>
      <c r="H1846" s="181" t="s">
        <v>2406</v>
      </c>
      <c r="I1846" s="181" t="s">
        <v>2409</v>
      </c>
      <c r="J1846" s="181"/>
      <c r="K1846" s="183" t="str">
        <f t="shared" si="50"/>
        <v>Capacitación Docente    - Licencias Remuneradas</v>
      </c>
      <c r="L1846" s="181">
        <v>6204030303</v>
      </c>
    </row>
    <row r="1847" spans="1:12">
      <c r="A1847" s="181">
        <v>6204030403</v>
      </c>
      <c r="B1847" s="181" t="s">
        <v>3291</v>
      </c>
      <c r="C1847" s="182" t="s">
        <v>2068</v>
      </c>
      <c r="D1847" s="182" t="s">
        <v>376</v>
      </c>
      <c r="E1847" s="182" t="s">
        <v>2216</v>
      </c>
      <c r="F1847" s="182" t="s">
        <v>2405</v>
      </c>
      <c r="G1847" s="182" t="s">
        <v>417</v>
      </c>
      <c r="H1847" s="181" t="s">
        <v>2406</v>
      </c>
      <c r="I1847" s="181" t="s">
        <v>2410</v>
      </c>
      <c r="J1847" s="181"/>
      <c r="K1847" s="183" t="str">
        <f t="shared" si="50"/>
        <v>Capacitación Docente    - Licencias Remuneradas</v>
      </c>
      <c r="L1847" s="181">
        <v>6204030403</v>
      </c>
    </row>
    <row r="1848" spans="1:12">
      <c r="A1848" s="181">
        <v>6204100302</v>
      </c>
      <c r="B1848" s="181" t="s">
        <v>3292</v>
      </c>
      <c r="C1848" s="182" t="s">
        <v>2068</v>
      </c>
      <c r="D1848" s="182" t="s">
        <v>376</v>
      </c>
      <c r="E1848" s="182" t="s">
        <v>2216</v>
      </c>
      <c r="F1848" s="182" t="s">
        <v>2405</v>
      </c>
      <c r="G1848" s="182" t="s">
        <v>417</v>
      </c>
      <c r="H1848" s="181" t="s">
        <v>2406</v>
      </c>
      <c r="I1848" s="181" t="s">
        <v>2407</v>
      </c>
      <c r="J1848" s="181"/>
      <c r="K1848" s="183" t="str">
        <f t="shared" si="50"/>
        <v>Capacitación Docente    - Capacitacion a Docentes</v>
      </c>
      <c r="L1848" s="181">
        <v>6204100302</v>
      </c>
    </row>
    <row r="1849" spans="1:12">
      <c r="A1849" s="181">
        <v>6204100402</v>
      </c>
      <c r="B1849" s="181" t="s">
        <v>3292</v>
      </c>
      <c r="C1849" s="182" t="s">
        <v>2068</v>
      </c>
      <c r="D1849" s="182" t="s">
        <v>376</v>
      </c>
      <c r="E1849" s="182" t="s">
        <v>2216</v>
      </c>
      <c r="F1849" s="182" t="s">
        <v>2405</v>
      </c>
      <c r="G1849" s="182" t="s">
        <v>417</v>
      </c>
      <c r="H1849" s="181" t="s">
        <v>2406</v>
      </c>
      <c r="I1849" s="181" t="s">
        <v>2407</v>
      </c>
      <c r="J1849" s="181"/>
      <c r="K1849" s="183" t="str">
        <f t="shared" si="50"/>
        <v>Capacitación Docente    - Capacitacion a Docentes</v>
      </c>
      <c r="L1849" s="181">
        <v>6204100402</v>
      </c>
    </row>
    <row r="1850" spans="1:12">
      <c r="A1850" s="181">
        <v>6204022102</v>
      </c>
      <c r="B1850" s="181" t="s">
        <v>3293</v>
      </c>
      <c r="C1850" s="182" t="s">
        <v>2068</v>
      </c>
      <c r="D1850" s="182" t="s">
        <v>376</v>
      </c>
      <c r="E1850" s="182" t="s">
        <v>2216</v>
      </c>
      <c r="F1850" s="182" t="s">
        <v>2221</v>
      </c>
      <c r="G1850" s="182" t="s">
        <v>417</v>
      </c>
      <c r="H1850" s="181" t="s">
        <v>2222</v>
      </c>
      <c r="I1850" s="181" t="s">
        <v>2075</v>
      </c>
      <c r="J1850" s="181"/>
      <c r="K1850" s="183" t="str">
        <f t="shared" si="50"/>
        <v>Capacitación Egresados    - Becas Egresados</v>
      </c>
      <c r="L1850" s="181">
        <v>6204022102</v>
      </c>
    </row>
    <row r="1851" spans="1:12">
      <c r="A1851" s="181">
        <v>6204022101</v>
      </c>
      <c r="B1851" s="181" t="s">
        <v>3294</v>
      </c>
      <c r="C1851" s="182" t="s">
        <v>2068</v>
      </c>
      <c r="D1851" s="182" t="s">
        <v>376</v>
      </c>
      <c r="E1851" s="182" t="s">
        <v>2216</v>
      </c>
      <c r="F1851" s="182" t="s">
        <v>2221</v>
      </c>
      <c r="G1851" s="182" t="s">
        <v>417</v>
      </c>
      <c r="H1851" s="181" t="s">
        <v>2402</v>
      </c>
      <c r="I1851" s="181" t="s">
        <v>2075</v>
      </c>
      <c r="J1851" s="181"/>
      <c r="K1851" s="183" t="str">
        <f t="shared" si="50"/>
        <v>Capacitación Estudiantes    - Capacitacion Estudiantes Congresos Simposios Seminarios</v>
      </c>
      <c r="L1851" s="181">
        <v>6204022101</v>
      </c>
    </row>
    <row r="1852" spans="1:12">
      <c r="A1852" s="181">
        <v>6204022103</v>
      </c>
      <c r="B1852" s="181" t="s">
        <v>3305</v>
      </c>
      <c r="C1852" s="182" t="s">
        <v>2068</v>
      </c>
      <c r="D1852" s="182" t="s">
        <v>376</v>
      </c>
      <c r="E1852" s="182" t="s">
        <v>2216</v>
      </c>
      <c r="F1852" s="182" t="s">
        <v>2221</v>
      </c>
      <c r="G1852" s="182" t="s">
        <v>417</v>
      </c>
      <c r="H1852" s="181" t="s">
        <v>2402</v>
      </c>
      <c r="I1852" s="181" t="s">
        <v>2075</v>
      </c>
      <c r="J1852" s="181"/>
      <c r="K1852" s="183" t="str">
        <f t="shared" si="50"/>
        <v>Capacitación Estudiantes    - Becas Excelencia Colegio</v>
      </c>
      <c r="L1852" s="181">
        <v>6204022103</v>
      </c>
    </row>
    <row r="1853" spans="1:12">
      <c r="A1853" s="181">
        <v>6204021813</v>
      </c>
      <c r="B1853" s="181" t="s">
        <v>3295</v>
      </c>
      <c r="C1853" s="182" t="s">
        <v>2068</v>
      </c>
      <c r="D1853" s="182" t="s">
        <v>376</v>
      </c>
      <c r="E1853" s="182" t="s">
        <v>2239</v>
      </c>
      <c r="F1853" s="182" t="s">
        <v>2240</v>
      </c>
      <c r="G1853" s="182" t="s">
        <v>417</v>
      </c>
      <c r="H1853" s="181" t="s">
        <v>2241</v>
      </c>
      <c r="I1853" s="181" t="s">
        <v>2075</v>
      </c>
      <c r="J1853" s="181"/>
      <c r="K1853" s="183" t="str">
        <f t="shared" si="50"/>
        <v>Equipos y elementos de laboratorio - Reactivos y Elementos de laboratorio</v>
      </c>
      <c r="L1853" s="181">
        <v>6204021813</v>
      </c>
    </row>
    <row r="1854" spans="1:12">
      <c r="A1854" s="181">
        <v>6204021101</v>
      </c>
      <c r="B1854" s="181" t="s">
        <v>3297</v>
      </c>
      <c r="C1854" s="182" t="s">
        <v>2068</v>
      </c>
      <c r="D1854" s="182" t="s">
        <v>376</v>
      </c>
      <c r="E1854" s="182" t="s">
        <v>2216</v>
      </c>
      <c r="F1854" s="182" t="s">
        <v>2228</v>
      </c>
      <c r="G1854" s="182" t="s">
        <v>417</v>
      </c>
      <c r="H1854" s="181" t="s">
        <v>2229</v>
      </c>
      <c r="I1854" s="181" t="s">
        <v>2075</v>
      </c>
      <c r="J1854" s="181"/>
      <c r="K1854" s="183" t="str">
        <f t="shared" si="50"/>
        <v>Material Bibliográfico - Suscripciones Periodicos y revistas</v>
      </c>
      <c r="L1854" s="181">
        <v>6204021101</v>
      </c>
    </row>
    <row r="1855" spans="1:12">
      <c r="A1855" s="181">
        <v>6204021102</v>
      </c>
      <c r="B1855" s="181" t="s">
        <v>2158</v>
      </c>
      <c r="C1855" s="182" t="s">
        <v>2068</v>
      </c>
      <c r="D1855" s="182" t="s">
        <v>376</v>
      </c>
      <c r="E1855" s="182" t="s">
        <v>2216</v>
      </c>
      <c r="F1855" s="182" t="s">
        <v>2228</v>
      </c>
      <c r="G1855" s="182" t="s">
        <v>417</v>
      </c>
      <c r="H1855" s="181" t="s">
        <v>2229</v>
      </c>
      <c r="I1855" s="181" t="s">
        <v>2075</v>
      </c>
      <c r="J1855" s="181"/>
      <c r="K1855" s="183" t="str">
        <f t="shared" si="50"/>
        <v>Material Bibliográfico - Libros</v>
      </c>
      <c r="L1855" s="181">
        <v>6204021102</v>
      </c>
    </row>
    <row r="1856" spans="1:12">
      <c r="A1856" s="181">
        <v>6204021104</v>
      </c>
      <c r="B1856" s="181" t="s">
        <v>3298</v>
      </c>
      <c r="C1856" s="182" t="s">
        <v>2068</v>
      </c>
      <c r="D1856" s="182" t="s">
        <v>376</v>
      </c>
      <c r="E1856" s="182" t="s">
        <v>2216</v>
      </c>
      <c r="F1856" s="182" t="s">
        <v>2228</v>
      </c>
      <c r="G1856" s="182" t="s">
        <v>417</v>
      </c>
      <c r="H1856" s="181" t="s">
        <v>2229</v>
      </c>
      <c r="I1856" s="181" t="s">
        <v>2075</v>
      </c>
      <c r="J1856" s="181"/>
      <c r="K1856" s="183" t="str">
        <f t="shared" si="50"/>
        <v>Material Bibliográfico - Suscripiones en Bases de Datos</v>
      </c>
      <c r="L1856" s="181">
        <v>6204021104</v>
      </c>
    </row>
    <row r="1857" spans="1:12">
      <c r="A1857" s="181">
        <v>6204020502</v>
      </c>
      <c r="B1857" s="181" t="s">
        <v>3299</v>
      </c>
      <c r="C1857" s="182" t="s">
        <v>2068</v>
      </c>
      <c r="D1857" s="182" t="s">
        <v>376</v>
      </c>
      <c r="E1857" s="182" t="s">
        <v>2216</v>
      </c>
      <c r="F1857" s="182" t="s">
        <v>2217</v>
      </c>
      <c r="G1857" s="182" t="s">
        <v>417</v>
      </c>
      <c r="H1857" s="181" t="s">
        <v>2218</v>
      </c>
      <c r="I1857" s="181" t="s">
        <v>2075</v>
      </c>
      <c r="J1857" s="181"/>
      <c r="K1857" s="183" t="str">
        <f t="shared" si="50"/>
        <v>Movilidad académica    - Alojamiento Y Manutencion - Viaticos al Exterior</v>
      </c>
      <c r="L1857" s="181">
        <v>6204020502</v>
      </c>
    </row>
    <row r="1858" spans="1:12">
      <c r="A1858" s="181">
        <v>6204020504</v>
      </c>
      <c r="B1858" s="181" t="s">
        <v>3300</v>
      </c>
      <c r="C1858" s="182" t="s">
        <v>2068</v>
      </c>
      <c r="D1858" s="182" t="s">
        <v>376</v>
      </c>
      <c r="E1858" s="182" t="s">
        <v>2216</v>
      </c>
      <c r="F1858" s="182" t="s">
        <v>2217</v>
      </c>
      <c r="G1858" s="182" t="s">
        <v>417</v>
      </c>
      <c r="H1858" s="181" t="s">
        <v>2218</v>
      </c>
      <c r="I1858" s="181" t="s">
        <v>2075</v>
      </c>
      <c r="J1858" s="181"/>
      <c r="K1858" s="183" t="str">
        <f t="shared" si="50"/>
        <v>Movilidad académica    - Pasajes Aereos - Al Exterior</v>
      </c>
      <c r="L1858" s="181">
        <v>6204020504</v>
      </c>
    </row>
    <row r="1859" spans="1:12">
      <c r="A1859" s="181">
        <v>6204021701</v>
      </c>
      <c r="B1859" s="181" t="s">
        <v>3301</v>
      </c>
      <c r="C1859" s="182" t="s">
        <v>2068</v>
      </c>
      <c r="D1859" s="182" t="s">
        <v>376</v>
      </c>
      <c r="E1859" s="182" t="s">
        <v>2239</v>
      </c>
      <c r="F1859" s="182" t="s">
        <v>2243</v>
      </c>
      <c r="G1859" s="182" t="s">
        <v>417</v>
      </c>
      <c r="H1859" s="181" t="s">
        <v>2244</v>
      </c>
      <c r="I1859" s="181" t="s">
        <v>2075</v>
      </c>
      <c r="J1859" s="181"/>
      <c r="K1859" s="183" t="str">
        <f t="shared" si="50"/>
        <v>Programas de Computador   - Programas para Computacion Sotfware</v>
      </c>
      <c r="L1859" s="181">
        <v>6204021701</v>
      </c>
    </row>
    <row r="1860" spans="1:12">
      <c r="A1860" s="181">
        <v>6204021103</v>
      </c>
      <c r="B1860" s="181" t="s">
        <v>2225</v>
      </c>
      <c r="C1860" s="182" t="s">
        <v>2068</v>
      </c>
      <c r="D1860" s="182" t="s">
        <v>376</v>
      </c>
      <c r="E1860" s="182" t="s">
        <v>2216</v>
      </c>
      <c r="F1860" s="182" t="s">
        <v>389</v>
      </c>
      <c r="G1860" s="182" t="s">
        <v>417</v>
      </c>
      <c r="H1860" s="181" t="s">
        <v>2226</v>
      </c>
      <c r="I1860" s="181" t="s">
        <v>2075</v>
      </c>
      <c r="J1860" s="181"/>
      <c r="K1860" s="183" t="str">
        <f t="shared" si="50"/>
        <v>Publicaciones     - Publicaciones</v>
      </c>
      <c r="L1860" s="181">
        <v>6204021103</v>
      </c>
    </row>
    <row r="1861" spans="1:12">
      <c r="A1861" s="181">
        <v>6209021815</v>
      </c>
      <c r="B1861" s="181" t="s">
        <v>3277</v>
      </c>
      <c r="C1861" s="182" t="s">
        <v>2068</v>
      </c>
      <c r="D1861" s="182" t="s">
        <v>376</v>
      </c>
      <c r="E1861" s="182" t="s">
        <v>2216</v>
      </c>
      <c r="F1861" s="182" t="s">
        <v>2231</v>
      </c>
      <c r="G1861" s="181" t="s">
        <v>382</v>
      </c>
      <c r="H1861" s="181" t="s">
        <v>2232</v>
      </c>
      <c r="I1861" s="181" t="s">
        <v>2075</v>
      </c>
      <c r="J1861" s="181"/>
      <c r="K1861" s="183" t="str">
        <f t="shared" si="50"/>
        <v>Activos Menores    - ACTIVOS MENORES (2) S.M.M.L.V</v>
      </c>
      <c r="L1861" s="181">
        <v>6209021815</v>
      </c>
    </row>
    <row r="1862" spans="1:12">
      <c r="A1862" s="181">
        <v>6209021812</v>
      </c>
      <c r="B1862" s="181" t="s">
        <v>2236</v>
      </c>
      <c r="C1862" s="182" t="s">
        <v>2068</v>
      </c>
      <c r="D1862" s="182" t="s">
        <v>376</v>
      </c>
      <c r="E1862" s="182" t="s">
        <v>2216</v>
      </c>
      <c r="F1862" s="181" t="s">
        <v>2237</v>
      </c>
      <c r="G1862" s="181" t="s">
        <v>382</v>
      </c>
      <c r="H1862" s="181" t="s">
        <v>2237</v>
      </c>
      <c r="I1862" s="181" t="s">
        <v>2075</v>
      </c>
      <c r="J1862" s="181"/>
      <c r="K1862" s="183" t="str">
        <f t="shared" si="50"/>
        <v>Bienes de arte y cultura - Obras De Arte Y Elementos De Museo</v>
      </c>
      <c r="L1862" s="181">
        <v>6209021812</v>
      </c>
    </row>
    <row r="1863" spans="1:12">
      <c r="A1863" s="181">
        <v>6209021811</v>
      </c>
      <c r="B1863" s="181" t="s">
        <v>3287</v>
      </c>
      <c r="C1863" s="182" t="s">
        <v>2068</v>
      </c>
      <c r="D1863" s="182" t="s">
        <v>376</v>
      </c>
      <c r="E1863" s="182" t="s">
        <v>2216</v>
      </c>
      <c r="F1863" s="182" t="s">
        <v>2234</v>
      </c>
      <c r="G1863" s="181" t="s">
        <v>382</v>
      </c>
      <c r="H1863" s="181" t="s">
        <v>2234</v>
      </c>
      <c r="I1863" s="181" t="s">
        <v>2075</v>
      </c>
      <c r="J1863" s="181"/>
      <c r="K1863" s="183" t="str">
        <f t="shared" si="50"/>
        <v>Bienestar Universitario - Vestuarios y Uniformes</v>
      </c>
      <c r="L1863" s="181">
        <v>6209021811</v>
      </c>
    </row>
    <row r="1864" spans="1:12">
      <c r="A1864" s="181">
        <v>6209021901</v>
      </c>
      <c r="B1864" s="181" t="s">
        <v>3288</v>
      </c>
      <c r="C1864" s="182" t="s">
        <v>2068</v>
      </c>
      <c r="D1864" s="182" t="s">
        <v>376</v>
      </c>
      <c r="E1864" s="182" t="s">
        <v>2216</v>
      </c>
      <c r="F1864" s="182" t="s">
        <v>2234</v>
      </c>
      <c r="G1864" s="181" t="s">
        <v>382</v>
      </c>
      <c r="H1864" s="181" t="s">
        <v>2234</v>
      </c>
      <c r="I1864" s="181" t="s">
        <v>2075</v>
      </c>
      <c r="J1864" s="181"/>
      <c r="K1864" s="183" t="str">
        <f t="shared" si="50"/>
        <v>Bienestar Universitario - Material Didactico</v>
      </c>
      <c r="L1864" s="181">
        <v>6209021901</v>
      </c>
    </row>
    <row r="1865" spans="1:12">
      <c r="A1865" s="181">
        <v>6209021902</v>
      </c>
      <c r="B1865" s="181" t="s">
        <v>3289</v>
      </c>
      <c r="C1865" s="182" t="s">
        <v>2068</v>
      </c>
      <c r="D1865" s="182" t="s">
        <v>376</v>
      </c>
      <c r="E1865" s="182" t="s">
        <v>2216</v>
      </c>
      <c r="F1865" s="182" t="s">
        <v>2234</v>
      </c>
      <c r="G1865" s="181" t="s">
        <v>382</v>
      </c>
      <c r="H1865" s="181" t="s">
        <v>2234</v>
      </c>
      <c r="I1865" s="181" t="s">
        <v>2075</v>
      </c>
      <c r="J1865" s="181"/>
      <c r="K1865" s="183" t="str">
        <f t="shared" si="50"/>
        <v>Bienestar Universitario - Instrumentos musicales</v>
      </c>
      <c r="L1865" s="181">
        <v>6209021902</v>
      </c>
    </row>
    <row r="1866" spans="1:12">
      <c r="A1866" s="181">
        <v>6209021903</v>
      </c>
      <c r="B1866" s="181" t="s">
        <v>3290</v>
      </c>
      <c r="C1866" s="182" t="s">
        <v>2068</v>
      </c>
      <c r="D1866" s="182" t="s">
        <v>376</v>
      </c>
      <c r="E1866" s="182" t="s">
        <v>2216</v>
      </c>
      <c r="F1866" s="182" t="s">
        <v>2234</v>
      </c>
      <c r="G1866" s="181" t="s">
        <v>382</v>
      </c>
      <c r="H1866" s="181" t="s">
        <v>2234</v>
      </c>
      <c r="I1866" s="181" t="s">
        <v>2075</v>
      </c>
      <c r="J1866" s="181"/>
      <c r="K1866" s="183" t="str">
        <f t="shared" si="50"/>
        <v>Bienestar Universitario - Elementos deportivos</v>
      </c>
      <c r="L1866" s="181">
        <v>6209021903</v>
      </c>
    </row>
    <row r="1867" spans="1:12">
      <c r="A1867" s="181">
        <v>6209030103</v>
      </c>
      <c r="B1867" s="181" t="s">
        <v>3291</v>
      </c>
      <c r="C1867" s="182" t="s">
        <v>2068</v>
      </c>
      <c r="D1867" s="182" t="s">
        <v>376</v>
      </c>
      <c r="E1867" s="182" t="s">
        <v>2216</v>
      </c>
      <c r="F1867" s="182" t="s">
        <v>2405</v>
      </c>
      <c r="G1867" s="181" t="s">
        <v>382</v>
      </c>
      <c r="H1867" s="181" t="s">
        <v>2406</v>
      </c>
      <c r="I1867" s="181" t="s">
        <v>2407</v>
      </c>
      <c r="J1867" s="181"/>
      <c r="K1867" s="183" t="str">
        <f t="shared" si="50"/>
        <v>Capacitación Docente    - Licencias Remuneradas</v>
      </c>
      <c r="L1867" s="181">
        <v>6209030103</v>
      </c>
    </row>
    <row r="1868" spans="1:12">
      <c r="A1868" s="181">
        <v>6209030203</v>
      </c>
      <c r="B1868" s="181" t="s">
        <v>3291</v>
      </c>
      <c r="C1868" s="182" t="s">
        <v>2068</v>
      </c>
      <c r="D1868" s="182" t="s">
        <v>376</v>
      </c>
      <c r="E1868" s="182" t="s">
        <v>2216</v>
      </c>
      <c r="F1868" s="182" t="s">
        <v>2405</v>
      </c>
      <c r="G1868" s="181" t="s">
        <v>382</v>
      </c>
      <c r="H1868" s="181" t="s">
        <v>2406</v>
      </c>
      <c r="I1868" s="181" t="s">
        <v>2408</v>
      </c>
      <c r="J1868" s="181"/>
      <c r="K1868" s="183" t="str">
        <f t="shared" si="50"/>
        <v>Capacitación Docente    - Licencias Remuneradas</v>
      </c>
      <c r="L1868" s="181">
        <v>6209030203</v>
      </c>
    </row>
    <row r="1869" spans="1:12">
      <c r="A1869" s="181">
        <v>6209030303</v>
      </c>
      <c r="B1869" s="181" t="s">
        <v>3291</v>
      </c>
      <c r="C1869" s="182" t="s">
        <v>2068</v>
      </c>
      <c r="D1869" s="182" t="s">
        <v>376</v>
      </c>
      <c r="E1869" s="182" t="s">
        <v>2216</v>
      </c>
      <c r="F1869" s="182" t="s">
        <v>2405</v>
      </c>
      <c r="G1869" s="181" t="s">
        <v>382</v>
      </c>
      <c r="H1869" s="181" t="s">
        <v>2406</v>
      </c>
      <c r="I1869" s="181" t="s">
        <v>2409</v>
      </c>
      <c r="J1869" s="181"/>
      <c r="K1869" s="183" t="str">
        <f t="shared" si="50"/>
        <v>Capacitación Docente    - Licencias Remuneradas</v>
      </c>
      <c r="L1869" s="181">
        <v>6209030303</v>
      </c>
    </row>
    <row r="1870" spans="1:12">
      <c r="A1870" s="181">
        <v>6209030403</v>
      </c>
      <c r="B1870" s="181" t="s">
        <v>3291</v>
      </c>
      <c r="C1870" s="182" t="s">
        <v>2068</v>
      </c>
      <c r="D1870" s="182" t="s">
        <v>376</v>
      </c>
      <c r="E1870" s="182" t="s">
        <v>2216</v>
      </c>
      <c r="F1870" s="182" t="s">
        <v>2405</v>
      </c>
      <c r="G1870" s="181" t="s">
        <v>382</v>
      </c>
      <c r="H1870" s="181" t="s">
        <v>2406</v>
      </c>
      <c r="I1870" s="181" t="s">
        <v>2410</v>
      </c>
      <c r="J1870" s="181"/>
      <c r="K1870" s="183" t="str">
        <f t="shared" si="50"/>
        <v>Capacitación Docente    - Licencias Remuneradas</v>
      </c>
      <c r="L1870" s="181">
        <v>6209030403</v>
      </c>
    </row>
    <row r="1871" spans="1:12">
      <c r="A1871" s="181">
        <v>6209100302</v>
      </c>
      <c r="B1871" s="181" t="s">
        <v>3292</v>
      </c>
      <c r="C1871" s="182" t="s">
        <v>2068</v>
      </c>
      <c r="D1871" s="182" t="s">
        <v>376</v>
      </c>
      <c r="E1871" s="182" t="s">
        <v>2216</v>
      </c>
      <c r="F1871" s="182" t="s">
        <v>2405</v>
      </c>
      <c r="G1871" s="181" t="s">
        <v>382</v>
      </c>
      <c r="H1871" s="181" t="s">
        <v>2406</v>
      </c>
      <c r="I1871" s="181" t="s">
        <v>2407</v>
      </c>
      <c r="J1871" s="181"/>
      <c r="K1871" s="183" t="str">
        <f t="shared" si="50"/>
        <v>Capacitación Docente    - Capacitacion a Docentes</v>
      </c>
      <c r="L1871" s="181">
        <v>6209100302</v>
      </c>
    </row>
    <row r="1872" spans="1:12">
      <c r="A1872" s="181">
        <v>6209100402</v>
      </c>
      <c r="B1872" s="181" t="s">
        <v>3292</v>
      </c>
      <c r="C1872" s="182" t="s">
        <v>2068</v>
      </c>
      <c r="D1872" s="182" t="s">
        <v>376</v>
      </c>
      <c r="E1872" s="182" t="s">
        <v>2216</v>
      </c>
      <c r="F1872" s="182" t="s">
        <v>2405</v>
      </c>
      <c r="G1872" s="181" t="s">
        <v>382</v>
      </c>
      <c r="H1872" s="181" t="s">
        <v>2406</v>
      </c>
      <c r="I1872" s="181" t="s">
        <v>2407</v>
      </c>
      <c r="J1872" s="181"/>
      <c r="K1872" s="183" t="str">
        <f t="shared" si="50"/>
        <v>Capacitación Docente    - Capacitacion a Docentes</v>
      </c>
      <c r="L1872" s="181">
        <v>6209100402</v>
      </c>
    </row>
    <row r="1873" spans="1:12">
      <c r="A1873" s="181">
        <v>6209022102</v>
      </c>
      <c r="B1873" s="181" t="s">
        <v>3293</v>
      </c>
      <c r="C1873" s="182" t="s">
        <v>2068</v>
      </c>
      <c r="D1873" s="182" t="s">
        <v>376</v>
      </c>
      <c r="E1873" s="182" t="s">
        <v>2216</v>
      </c>
      <c r="F1873" s="182" t="s">
        <v>2221</v>
      </c>
      <c r="G1873" s="181" t="s">
        <v>382</v>
      </c>
      <c r="H1873" s="181" t="s">
        <v>2222</v>
      </c>
      <c r="I1873" s="181" t="s">
        <v>2075</v>
      </c>
      <c r="J1873" s="181"/>
      <c r="K1873" s="183" t="str">
        <f t="shared" si="50"/>
        <v>Capacitación Egresados    - Becas Egresados</v>
      </c>
      <c r="L1873" s="181">
        <v>6209022102</v>
      </c>
    </row>
    <row r="1874" spans="1:12">
      <c r="A1874" s="181">
        <v>6209022105</v>
      </c>
      <c r="B1874" s="181" t="s">
        <v>3306</v>
      </c>
      <c r="C1874" s="182" t="s">
        <v>2068</v>
      </c>
      <c r="D1874" s="182" t="s">
        <v>376</v>
      </c>
      <c r="E1874" s="182" t="s">
        <v>2216</v>
      </c>
      <c r="F1874" s="182" t="s">
        <v>2221</v>
      </c>
      <c r="G1874" s="181" t="s">
        <v>382</v>
      </c>
      <c r="H1874" s="181" t="s">
        <v>2222</v>
      </c>
      <c r="I1874" s="181" t="s">
        <v>2075</v>
      </c>
      <c r="J1874" s="181"/>
      <c r="K1874" s="183" t="str">
        <f t="shared" si="50"/>
        <v>Capacitación Egresados    - Beca egresado acuerdo 01 26 de enero de 2010</v>
      </c>
      <c r="L1874" s="181">
        <v>6209022105</v>
      </c>
    </row>
    <row r="1875" spans="1:12">
      <c r="A1875" s="181">
        <v>6209022101</v>
      </c>
      <c r="B1875" s="181" t="s">
        <v>3294</v>
      </c>
      <c r="C1875" s="182" t="s">
        <v>2068</v>
      </c>
      <c r="D1875" s="182" t="s">
        <v>376</v>
      </c>
      <c r="E1875" s="182" t="s">
        <v>2216</v>
      </c>
      <c r="F1875" s="182" t="s">
        <v>2221</v>
      </c>
      <c r="G1875" s="181" t="s">
        <v>382</v>
      </c>
      <c r="H1875" s="181" t="s">
        <v>2402</v>
      </c>
      <c r="I1875" s="181" t="s">
        <v>2075</v>
      </c>
      <c r="J1875" s="181"/>
      <c r="K1875" s="183" t="str">
        <f t="shared" si="50"/>
        <v>Capacitación Estudiantes    - Capacitacion Estudiantes Congresos Simposios Seminarios</v>
      </c>
      <c r="L1875" s="181">
        <v>6209022101</v>
      </c>
    </row>
    <row r="1876" spans="1:12">
      <c r="A1876" s="181">
        <v>6209022103</v>
      </c>
      <c r="B1876" s="181" t="s">
        <v>3307</v>
      </c>
      <c r="C1876" s="182" t="s">
        <v>2068</v>
      </c>
      <c r="D1876" s="182" t="s">
        <v>376</v>
      </c>
      <c r="E1876" s="182" t="s">
        <v>2216</v>
      </c>
      <c r="F1876" s="182" t="s">
        <v>2221</v>
      </c>
      <c r="G1876" s="181" t="s">
        <v>382</v>
      </c>
      <c r="H1876" s="181" t="s">
        <v>2402</v>
      </c>
      <c r="I1876" s="181" t="s">
        <v>2075</v>
      </c>
      <c r="J1876" s="181"/>
      <c r="K1876" s="183" t="str">
        <f t="shared" si="50"/>
        <v>Capacitación Estudiantes    - Becas Estimulo Ciencia-Cultura y Tecnologia</v>
      </c>
      <c r="L1876" s="181">
        <v>6209022103</v>
      </c>
    </row>
    <row r="1877" spans="1:12">
      <c r="A1877" s="181">
        <v>6209022104</v>
      </c>
      <c r="B1877" s="181" t="s">
        <v>3308</v>
      </c>
      <c r="C1877" s="182" t="s">
        <v>2068</v>
      </c>
      <c r="D1877" s="182" t="s">
        <v>376</v>
      </c>
      <c r="E1877" s="182" t="s">
        <v>2216</v>
      </c>
      <c r="F1877" s="182" t="s">
        <v>2221</v>
      </c>
      <c r="G1877" s="181" t="s">
        <v>382</v>
      </c>
      <c r="H1877" s="181" t="s">
        <v>2402</v>
      </c>
      <c r="I1877" s="181" t="s">
        <v>2075</v>
      </c>
      <c r="J1877" s="181"/>
      <c r="K1877" s="183" t="str">
        <f t="shared" si="50"/>
        <v>Capacitación Estudiantes    - Becas Estimulo Por Mérito Deportivo</v>
      </c>
      <c r="L1877" s="181">
        <v>6209022104</v>
      </c>
    </row>
    <row r="1878" spans="1:12">
      <c r="A1878" s="181">
        <v>6209021813</v>
      </c>
      <c r="B1878" s="181" t="s">
        <v>3295</v>
      </c>
      <c r="C1878" s="182" t="s">
        <v>2068</v>
      </c>
      <c r="D1878" s="182" t="s">
        <v>376</v>
      </c>
      <c r="E1878" s="182" t="s">
        <v>2239</v>
      </c>
      <c r="F1878" s="182" t="s">
        <v>2240</v>
      </c>
      <c r="G1878" s="181" t="s">
        <v>382</v>
      </c>
      <c r="H1878" s="181" t="s">
        <v>2241</v>
      </c>
      <c r="I1878" s="181" t="s">
        <v>2075</v>
      </c>
      <c r="J1878" s="181"/>
      <c r="K1878" s="183" t="str">
        <f t="shared" si="50"/>
        <v>Equipos y elementos de laboratorio - Reactivos y Elementos de laboratorio</v>
      </c>
      <c r="L1878" s="181">
        <v>6209021813</v>
      </c>
    </row>
    <row r="1879" spans="1:12">
      <c r="A1879" s="181">
        <v>6209021101</v>
      </c>
      <c r="B1879" s="181" t="s">
        <v>3297</v>
      </c>
      <c r="C1879" s="182" t="s">
        <v>2068</v>
      </c>
      <c r="D1879" s="182" t="s">
        <v>376</v>
      </c>
      <c r="E1879" s="182" t="s">
        <v>2216</v>
      </c>
      <c r="F1879" s="182" t="s">
        <v>2228</v>
      </c>
      <c r="G1879" s="181" t="s">
        <v>382</v>
      </c>
      <c r="H1879" s="181" t="s">
        <v>2229</v>
      </c>
      <c r="I1879" s="181" t="s">
        <v>2075</v>
      </c>
      <c r="J1879" s="181"/>
      <c r="K1879" s="183" t="str">
        <f t="shared" si="50"/>
        <v>Material Bibliográfico - Suscripciones Periodicos y revistas</v>
      </c>
      <c r="L1879" s="181">
        <v>6209021101</v>
      </c>
    </row>
    <row r="1880" spans="1:12">
      <c r="A1880" s="181">
        <v>6209021102</v>
      </c>
      <c r="B1880" s="181" t="s">
        <v>2158</v>
      </c>
      <c r="C1880" s="182" t="s">
        <v>2068</v>
      </c>
      <c r="D1880" s="182" t="s">
        <v>376</v>
      </c>
      <c r="E1880" s="182" t="s">
        <v>2216</v>
      </c>
      <c r="F1880" s="182" t="s">
        <v>2228</v>
      </c>
      <c r="G1880" s="181" t="s">
        <v>382</v>
      </c>
      <c r="H1880" s="181" t="s">
        <v>2229</v>
      </c>
      <c r="I1880" s="181" t="s">
        <v>2075</v>
      </c>
      <c r="J1880" s="181"/>
      <c r="K1880" s="183" t="str">
        <f t="shared" si="50"/>
        <v>Material Bibliográfico - Libros</v>
      </c>
      <c r="L1880" s="181">
        <v>6209021102</v>
      </c>
    </row>
    <row r="1881" spans="1:12">
      <c r="A1881" s="181">
        <v>6209021104</v>
      </c>
      <c r="B1881" s="181" t="s">
        <v>3298</v>
      </c>
      <c r="C1881" s="182" t="s">
        <v>2068</v>
      </c>
      <c r="D1881" s="182" t="s">
        <v>376</v>
      </c>
      <c r="E1881" s="182" t="s">
        <v>2216</v>
      </c>
      <c r="F1881" s="182" t="s">
        <v>2228</v>
      </c>
      <c r="G1881" s="181" t="s">
        <v>382</v>
      </c>
      <c r="H1881" s="181" t="s">
        <v>2229</v>
      </c>
      <c r="I1881" s="181" t="s">
        <v>2075</v>
      </c>
      <c r="J1881" s="181"/>
      <c r="K1881" s="183" t="str">
        <f t="shared" si="50"/>
        <v>Material Bibliográfico - Suscripiones en Bases de Datos</v>
      </c>
      <c r="L1881" s="181">
        <v>6209021104</v>
      </c>
    </row>
    <row r="1882" spans="1:12">
      <c r="A1882" s="181">
        <v>6209020502</v>
      </c>
      <c r="B1882" s="181" t="s">
        <v>3299</v>
      </c>
      <c r="C1882" s="182" t="s">
        <v>2068</v>
      </c>
      <c r="D1882" s="182" t="s">
        <v>376</v>
      </c>
      <c r="E1882" s="182" t="s">
        <v>2216</v>
      </c>
      <c r="F1882" s="182" t="s">
        <v>2217</v>
      </c>
      <c r="G1882" s="181" t="s">
        <v>382</v>
      </c>
      <c r="H1882" s="181" t="s">
        <v>2218</v>
      </c>
      <c r="I1882" s="181" t="s">
        <v>2075</v>
      </c>
      <c r="J1882" s="181"/>
      <c r="K1882" s="183" t="str">
        <f t="shared" si="50"/>
        <v>Movilidad académica    - Alojamiento Y Manutencion - Viaticos al Exterior</v>
      </c>
      <c r="L1882" s="181">
        <v>6209020502</v>
      </c>
    </row>
    <row r="1883" spans="1:12">
      <c r="A1883" s="181">
        <v>6209020504</v>
      </c>
      <c r="B1883" s="181" t="s">
        <v>3300</v>
      </c>
      <c r="C1883" s="182" t="s">
        <v>2068</v>
      </c>
      <c r="D1883" s="182" t="s">
        <v>376</v>
      </c>
      <c r="E1883" s="182" t="s">
        <v>2216</v>
      </c>
      <c r="F1883" s="182" t="s">
        <v>2217</v>
      </c>
      <c r="G1883" s="181" t="s">
        <v>382</v>
      </c>
      <c r="H1883" s="181" t="s">
        <v>2218</v>
      </c>
      <c r="I1883" s="181" t="s">
        <v>2075</v>
      </c>
      <c r="J1883" s="181"/>
      <c r="K1883" s="183" t="str">
        <f t="shared" si="50"/>
        <v>Movilidad académica    - Pasajes Aereos - Al Exterior</v>
      </c>
      <c r="L1883" s="181">
        <v>6209020504</v>
      </c>
    </row>
    <row r="1884" spans="1:12">
      <c r="A1884" s="181">
        <v>6209021701</v>
      </c>
      <c r="B1884" s="181" t="s">
        <v>3301</v>
      </c>
      <c r="C1884" s="182" t="s">
        <v>2068</v>
      </c>
      <c r="D1884" s="182" t="s">
        <v>376</v>
      </c>
      <c r="E1884" s="182" t="s">
        <v>2239</v>
      </c>
      <c r="F1884" s="182" t="s">
        <v>2243</v>
      </c>
      <c r="G1884" s="181" t="s">
        <v>382</v>
      </c>
      <c r="H1884" s="181" t="s">
        <v>2244</v>
      </c>
      <c r="I1884" s="181" t="s">
        <v>2075</v>
      </c>
      <c r="J1884" s="181"/>
      <c r="K1884" s="183" t="str">
        <f t="shared" si="50"/>
        <v>Programas de Computador   - Programas para Computacion Sotfware</v>
      </c>
      <c r="L1884" s="181">
        <v>6209021701</v>
      </c>
    </row>
    <row r="1885" spans="1:12">
      <c r="A1885" s="181">
        <v>6209021103</v>
      </c>
      <c r="B1885" s="181" t="s">
        <v>2225</v>
      </c>
      <c r="C1885" s="182" t="s">
        <v>2068</v>
      </c>
      <c r="D1885" s="182" t="s">
        <v>376</v>
      </c>
      <c r="E1885" s="182" t="s">
        <v>2216</v>
      </c>
      <c r="F1885" s="182" t="s">
        <v>389</v>
      </c>
      <c r="G1885" s="181" t="s">
        <v>382</v>
      </c>
      <c r="H1885" s="181" t="s">
        <v>2226</v>
      </c>
      <c r="I1885" s="181" t="s">
        <v>2075</v>
      </c>
      <c r="J1885" s="181"/>
      <c r="K1885" s="183" t="str">
        <f t="shared" si="50"/>
        <v>Publicaciones     - Publicaciones</v>
      </c>
      <c r="L1885" s="181">
        <v>6209021103</v>
      </c>
    </row>
    <row r="1886" spans="1:12">
      <c r="A1886" s="181">
        <v>6201021815</v>
      </c>
      <c r="B1886" s="181" t="s">
        <v>3304</v>
      </c>
      <c r="C1886" s="182" t="s">
        <v>2068</v>
      </c>
      <c r="D1886" s="182" t="s">
        <v>376</v>
      </c>
      <c r="E1886" s="182" t="s">
        <v>2216</v>
      </c>
      <c r="F1886" s="182" t="s">
        <v>2231</v>
      </c>
      <c r="G1886" s="181" t="s">
        <v>404</v>
      </c>
      <c r="H1886" s="181" t="s">
        <v>2232</v>
      </c>
      <c r="I1886" s="181" t="s">
        <v>2075</v>
      </c>
      <c r="J1886" s="181"/>
      <c r="K1886" s="183" t="str">
        <f t="shared" si="50"/>
        <v>Activos Menores    - Activos Menores (2) Salarios Minimos</v>
      </c>
      <c r="L1886" s="181">
        <v>6201021815</v>
      </c>
    </row>
    <row r="1887" spans="1:12">
      <c r="A1887" s="181">
        <v>6201021812</v>
      </c>
      <c r="B1887" s="181" t="s">
        <v>2236</v>
      </c>
      <c r="C1887" s="182" t="s">
        <v>2068</v>
      </c>
      <c r="D1887" s="182" t="s">
        <v>376</v>
      </c>
      <c r="E1887" s="182" t="s">
        <v>2216</v>
      </c>
      <c r="F1887" s="181" t="s">
        <v>2237</v>
      </c>
      <c r="G1887" s="181" t="s">
        <v>404</v>
      </c>
      <c r="H1887" s="181" t="s">
        <v>2237</v>
      </c>
      <c r="I1887" s="181" t="s">
        <v>2075</v>
      </c>
      <c r="J1887" s="181"/>
      <c r="K1887" s="183" t="str">
        <f t="shared" si="50"/>
        <v>Bienes de arte y cultura - Obras De Arte Y Elementos De Museo</v>
      </c>
      <c r="L1887" s="181">
        <v>6201021812</v>
      </c>
    </row>
    <row r="1888" spans="1:12">
      <c r="A1888" s="181">
        <v>6201021811</v>
      </c>
      <c r="B1888" s="181" t="s">
        <v>3287</v>
      </c>
      <c r="C1888" s="182" t="s">
        <v>2068</v>
      </c>
      <c r="D1888" s="182" t="s">
        <v>376</v>
      </c>
      <c r="E1888" s="182" t="s">
        <v>2216</v>
      </c>
      <c r="F1888" s="182" t="s">
        <v>2234</v>
      </c>
      <c r="G1888" s="181" t="s">
        <v>404</v>
      </c>
      <c r="H1888" s="181" t="s">
        <v>2234</v>
      </c>
      <c r="I1888" s="181" t="s">
        <v>2075</v>
      </c>
      <c r="J1888" s="181"/>
      <c r="K1888" s="183" t="str">
        <f t="shared" si="50"/>
        <v>Bienestar Universitario - Vestuarios y Uniformes</v>
      </c>
      <c r="L1888" s="181">
        <v>6201021811</v>
      </c>
    </row>
    <row r="1889" spans="1:12">
      <c r="A1889" s="181">
        <v>6201021901</v>
      </c>
      <c r="B1889" s="181" t="s">
        <v>3288</v>
      </c>
      <c r="C1889" s="182" t="s">
        <v>2068</v>
      </c>
      <c r="D1889" s="182" t="s">
        <v>376</v>
      </c>
      <c r="E1889" s="182" t="s">
        <v>2216</v>
      </c>
      <c r="F1889" s="182" t="s">
        <v>2234</v>
      </c>
      <c r="G1889" s="181" t="s">
        <v>404</v>
      </c>
      <c r="H1889" s="181" t="s">
        <v>2234</v>
      </c>
      <c r="I1889" s="181" t="s">
        <v>2075</v>
      </c>
      <c r="J1889" s="181"/>
      <c r="K1889" s="183" t="str">
        <f t="shared" si="50"/>
        <v>Bienestar Universitario - Material Didactico</v>
      </c>
      <c r="L1889" s="181">
        <v>6201021901</v>
      </c>
    </row>
    <row r="1890" spans="1:12">
      <c r="A1890" s="181">
        <v>6201021902</v>
      </c>
      <c r="B1890" s="181" t="s">
        <v>3289</v>
      </c>
      <c r="C1890" s="182" t="s">
        <v>2068</v>
      </c>
      <c r="D1890" s="182" t="s">
        <v>376</v>
      </c>
      <c r="E1890" s="182" t="s">
        <v>2216</v>
      </c>
      <c r="F1890" s="182" t="s">
        <v>2234</v>
      </c>
      <c r="G1890" s="181" t="s">
        <v>404</v>
      </c>
      <c r="H1890" s="181" t="s">
        <v>2234</v>
      </c>
      <c r="I1890" s="181" t="s">
        <v>2075</v>
      </c>
      <c r="J1890" s="181"/>
      <c r="K1890" s="183" t="str">
        <f t="shared" si="50"/>
        <v>Bienestar Universitario - Instrumentos musicales</v>
      </c>
      <c r="L1890" s="181">
        <v>6201021902</v>
      </c>
    </row>
    <row r="1891" spans="1:12">
      <c r="A1891" s="181">
        <v>6201021903</v>
      </c>
      <c r="B1891" s="181" t="s">
        <v>3290</v>
      </c>
      <c r="C1891" s="182" t="s">
        <v>2068</v>
      </c>
      <c r="D1891" s="182" t="s">
        <v>376</v>
      </c>
      <c r="E1891" s="182" t="s">
        <v>2216</v>
      </c>
      <c r="F1891" s="182" t="s">
        <v>2234</v>
      </c>
      <c r="G1891" s="181" t="s">
        <v>404</v>
      </c>
      <c r="H1891" s="181" t="s">
        <v>2234</v>
      </c>
      <c r="I1891" s="181" t="s">
        <v>2075</v>
      </c>
      <c r="J1891" s="181"/>
      <c r="K1891" s="183" t="str">
        <f t="shared" si="50"/>
        <v>Bienestar Universitario - Elementos deportivos</v>
      </c>
      <c r="L1891" s="181">
        <v>6201021903</v>
      </c>
    </row>
    <row r="1892" spans="1:12">
      <c r="A1892" s="181">
        <v>6201030103</v>
      </c>
      <c r="B1892" s="181" t="s">
        <v>3291</v>
      </c>
      <c r="C1892" s="182" t="s">
        <v>2068</v>
      </c>
      <c r="D1892" s="182" t="s">
        <v>376</v>
      </c>
      <c r="E1892" s="182" t="s">
        <v>2216</v>
      </c>
      <c r="F1892" s="182" t="s">
        <v>2405</v>
      </c>
      <c r="G1892" s="181" t="s">
        <v>404</v>
      </c>
      <c r="H1892" s="181" t="s">
        <v>2406</v>
      </c>
      <c r="I1892" s="181" t="s">
        <v>2407</v>
      </c>
      <c r="J1892" s="181"/>
      <c r="K1892" s="183" t="str">
        <f t="shared" si="50"/>
        <v>Capacitación Docente    - Licencias Remuneradas</v>
      </c>
      <c r="L1892" s="181">
        <v>6201030103</v>
      </c>
    </row>
    <row r="1893" spans="1:12">
      <c r="A1893" s="181">
        <v>6201030203</v>
      </c>
      <c r="B1893" s="181" t="s">
        <v>3291</v>
      </c>
      <c r="C1893" s="182" t="s">
        <v>2068</v>
      </c>
      <c r="D1893" s="182" t="s">
        <v>376</v>
      </c>
      <c r="E1893" s="182" t="s">
        <v>2216</v>
      </c>
      <c r="F1893" s="182" t="s">
        <v>2405</v>
      </c>
      <c r="G1893" s="181" t="s">
        <v>404</v>
      </c>
      <c r="H1893" s="181" t="s">
        <v>2406</v>
      </c>
      <c r="I1893" s="181" t="s">
        <v>2408</v>
      </c>
      <c r="J1893" s="181"/>
      <c r="K1893" s="183" t="str">
        <f t="shared" si="50"/>
        <v>Capacitación Docente    - Licencias Remuneradas</v>
      </c>
      <c r="L1893" s="181">
        <v>6201030203</v>
      </c>
    </row>
    <row r="1894" spans="1:12">
      <c r="A1894" s="181">
        <v>6201030303</v>
      </c>
      <c r="B1894" s="181" t="s">
        <v>3291</v>
      </c>
      <c r="C1894" s="182" t="s">
        <v>2068</v>
      </c>
      <c r="D1894" s="182" t="s">
        <v>376</v>
      </c>
      <c r="E1894" s="182" t="s">
        <v>2216</v>
      </c>
      <c r="F1894" s="182" t="s">
        <v>2405</v>
      </c>
      <c r="G1894" s="181" t="s">
        <v>404</v>
      </c>
      <c r="H1894" s="181" t="s">
        <v>2406</v>
      </c>
      <c r="I1894" s="181" t="s">
        <v>2409</v>
      </c>
      <c r="J1894" s="181"/>
      <c r="K1894" s="183" t="str">
        <f t="shared" si="50"/>
        <v>Capacitación Docente    - Licencias Remuneradas</v>
      </c>
      <c r="L1894" s="181">
        <v>6201030303</v>
      </c>
    </row>
    <row r="1895" spans="1:12">
      <c r="A1895" s="181">
        <v>6201030403</v>
      </c>
      <c r="B1895" s="181" t="s">
        <v>3291</v>
      </c>
      <c r="C1895" s="182" t="s">
        <v>2068</v>
      </c>
      <c r="D1895" s="182" t="s">
        <v>376</v>
      </c>
      <c r="E1895" s="182" t="s">
        <v>2216</v>
      </c>
      <c r="F1895" s="182" t="s">
        <v>2405</v>
      </c>
      <c r="G1895" s="181" t="s">
        <v>404</v>
      </c>
      <c r="H1895" s="181" t="s">
        <v>2406</v>
      </c>
      <c r="I1895" s="181" t="s">
        <v>2410</v>
      </c>
      <c r="J1895" s="181"/>
      <c r="K1895" s="183" t="str">
        <f t="shared" si="50"/>
        <v>Capacitación Docente    - Licencias Remuneradas</v>
      </c>
      <c r="L1895" s="181">
        <v>6201030403</v>
      </c>
    </row>
    <row r="1896" spans="1:12">
      <c r="A1896" s="181">
        <v>6201100302</v>
      </c>
      <c r="B1896" s="181" t="s">
        <v>3292</v>
      </c>
      <c r="C1896" s="182" t="s">
        <v>2068</v>
      </c>
      <c r="D1896" s="182" t="s">
        <v>376</v>
      </c>
      <c r="E1896" s="182" t="s">
        <v>2216</v>
      </c>
      <c r="F1896" s="182" t="s">
        <v>2405</v>
      </c>
      <c r="G1896" s="181" t="s">
        <v>404</v>
      </c>
      <c r="H1896" s="181" t="s">
        <v>2406</v>
      </c>
      <c r="I1896" s="181" t="s">
        <v>2410</v>
      </c>
      <c r="J1896" s="181"/>
      <c r="K1896" s="183" t="str">
        <f t="shared" si="50"/>
        <v>Capacitación Docente    - Capacitacion a Docentes</v>
      </c>
      <c r="L1896" s="181">
        <v>6201100302</v>
      </c>
    </row>
    <row r="1897" spans="1:12">
      <c r="A1897" s="181">
        <v>6201100402</v>
      </c>
      <c r="B1897" s="181" t="s">
        <v>3292</v>
      </c>
      <c r="C1897" s="182" t="s">
        <v>2068</v>
      </c>
      <c r="D1897" s="182" t="s">
        <v>376</v>
      </c>
      <c r="E1897" s="182" t="s">
        <v>2216</v>
      </c>
      <c r="F1897" s="182" t="s">
        <v>2405</v>
      </c>
      <c r="G1897" s="181" t="s">
        <v>404</v>
      </c>
      <c r="H1897" s="181" t="s">
        <v>2406</v>
      </c>
      <c r="I1897" s="181" t="s">
        <v>2410</v>
      </c>
      <c r="J1897" s="181"/>
      <c r="K1897" s="183" t="str">
        <f t="shared" si="50"/>
        <v>Capacitación Docente    - Capacitacion a Docentes</v>
      </c>
      <c r="L1897" s="181">
        <v>6201100402</v>
      </c>
    </row>
    <row r="1898" spans="1:12">
      <c r="A1898" s="181">
        <v>6201022102</v>
      </c>
      <c r="B1898" s="181" t="s">
        <v>3293</v>
      </c>
      <c r="C1898" s="182" t="s">
        <v>2068</v>
      </c>
      <c r="D1898" s="182" t="s">
        <v>376</v>
      </c>
      <c r="E1898" s="182" t="s">
        <v>2216</v>
      </c>
      <c r="F1898" s="182" t="s">
        <v>2221</v>
      </c>
      <c r="G1898" s="181" t="s">
        <v>404</v>
      </c>
      <c r="H1898" s="181" t="s">
        <v>2222</v>
      </c>
      <c r="I1898" s="181" t="s">
        <v>2075</v>
      </c>
      <c r="J1898" s="181"/>
      <c r="K1898" s="183" t="str">
        <f t="shared" si="50"/>
        <v>Capacitación Egresados    - Becas Egresados</v>
      </c>
      <c r="L1898" s="181">
        <v>6201022102</v>
      </c>
    </row>
    <row r="1899" spans="1:12">
      <c r="A1899" s="181">
        <v>6201022101</v>
      </c>
      <c r="B1899" s="181" t="s">
        <v>3294</v>
      </c>
      <c r="C1899" s="182" t="s">
        <v>2068</v>
      </c>
      <c r="D1899" s="182" t="s">
        <v>376</v>
      </c>
      <c r="E1899" s="182" t="s">
        <v>2216</v>
      </c>
      <c r="F1899" s="182" t="s">
        <v>2221</v>
      </c>
      <c r="G1899" s="181" t="s">
        <v>404</v>
      </c>
      <c r="H1899" s="181" t="s">
        <v>2402</v>
      </c>
      <c r="I1899" s="181" t="s">
        <v>2075</v>
      </c>
      <c r="J1899" s="181"/>
      <c r="K1899" s="183" t="str">
        <f t="shared" si="50"/>
        <v>Capacitación Estudiantes    - Capacitacion Estudiantes Congresos Simposios Seminarios</v>
      </c>
      <c r="L1899" s="181">
        <v>6201022101</v>
      </c>
    </row>
    <row r="1900" spans="1:12">
      <c r="A1900" s="181">
        <v>6201021813</v>
      </c>
      <c r="B1900" s="181" t="s">
        <v>3295</v>
      </c>
      <c r="C1900" s="182" t="s">
        <v>2068</v>
      </c>
      <c r="D1900" s="182" t="s">
        <v>376</v>
      </c>
      <c r="E1900" s="182" t="s">
        <v>2239</v>
      </c>
      <c r="F1900" s="182" t="s">
        <v>2240</v>
      </c>
      <c r="G1900" s="181" t="s">
        <v>404</v>
      </c>
      <c r="H1900" s="181" t="s">
        <v>2241</v>
      </c>
      <c r="I1900" s="181" t="s">
        <v>2075</v>
      </c>
      <c r="J1900" s="181"/>
      <c r="K1900" s="183" t="str">
        <f t="shared" si="50"/>
        <v>Equipos y elementos de laboratorio - Reactivos y Elementos de laboratorio</v>
      </c>
      <c r="L1900" s="181">
        <v>6201021813</v>
      </c>
    </row>
    <row r="1901" spans="1:12">
      <c r="A1901" s="181">
        <v>6201021101</v>
      </c>
      <c r="B1901" s="181" t="s">
        <v>3297</v>
      </c>
      <c r="C1901" s="182" t="s">
        <v>2068</v>
      </c>
      <c r="D1901" s="182" t="s">
        <v>376</v>
      </c>
      <c r="E1901" s="182" t="s">
        <v>2216</v>
      </c>
      <c r="F1901" s="182" t="s">
        <v>2228</v>
      </c>
      <c r="G1901" s="181" t="s">
        <v>404</v>
      </c>
      <c r="H1901" s="181" t="s">
        <v>2229</v>
      </c>
      <c r="I1901" s="181" t="s">
        <v>2075</v>
      </c>
      <c r="J1901" s="181"/>
      <c r="K1901" s="183" t="str">
        <f t="shared" si="50"/>
        <v>Material Bibliográfico - Suscripciones Periodicos y revistas</v>
      </c>
      <c r="L1901" s="181">
        <v>6201021101</v>
      </c>
    </row>
    <row r="1902" spans="1:12">
      <c r="A1902" s="181">
        <v>6201021102</v>
      </c>
      <c r="B1902" s="181" t="s">
        <v>2158</v>
      </c>
      <c r="C1902" s="182" t="s">
        <v>2068</v>
      </c>
      <c r="D1902" s="182" t="s">
        <v>376</v>
      </c>
      <c r="E1902" s="182" t="s">
        <v>2216</v>
      </c>
      <c r="F1902" s="182" t="s">
        <v>2228</v>
      </c>
      <c r="G1902" s="181" t="s">
        <v>404</v>
      </c>
      <c r="H1902" s="181" t="s">
        <v>2229</v>
      </c>
      <c r="I1902" s="181" t="s">
        <v>2075</v>
      </c>
      <c r="J1902" s="181"/>
      <c r="K1902" s="183" t="str">
        <f t="shared" si="50"/>
        <v>Material Bibliográfico - Libros</v>
      </c>
      <c r="L1902" s="181">
        <v>6201021102</v>
      </c>
    </row>
    <row r="1903" spans="1:12">
      <c r="A1903" s="181">
        <v>6201021104</v>
      </c>
      <c r="B1903" s="181" t="s">
        <v>3298</v>
      </c>
      <c r="C1903" s="182" t="s">
        <v>2068</v>
      </c>
      <c r="D1903" s="182" t="s">
        <v>376</v>
      </c>
      <c r="E1903" s="182" t="s">
        <v>2216</v>
      </c>
      <c r="F1903" s="182" t="s">
        <v>2228</v>
      </c>
      <c r="G1903" s="181" t="s">
        <v>404</v>
      </c>
      <c r="H1903" s="181" t="s">
        <v>2229</v>
      </c>
      <c r="I1903" s="181" t="s">
        <v>2075</v>
      </c>
      <c r="J1903" s="181"/>
      <c r="K1903" s="183" t="str">
        <f t="shared" si="50"/>
        <v>Material Bibliográfico - Suscripiones en Bases de Datos</v>
      </c>
      <c r="L1903" s="181">
        <v>6201021104</v>
      </c>
    </row>
    <row r="1904" spans="1:12">
      <c r="A1904" s="181">
        <v>6201020502</v>
      </c>
      <c r="B1904" s="181" t="s">
        <v>3299</v>
      </c>
      <c r="C1904" s="182" t="s">
        <v>2068</v>
      </c>
      <c r="D1904" s="182" t="s">
        <v>376</v>
      </c>
      <c r="E1904" s="182" t="s">
        <v>2216</v>
      </c>
      <c r="F1904" s="182" t="s">
        <v>2217</v>
      </c>
      <c r="G1904" s="181" t="s">
        <v>404</v>
      </c>
      <c r="H1904" s="181" t="s">
        <v>2218</v>
      </c>
      <c r="I1904" s="181" t="s">
        <v>2075</v>
      </c>
      <c r="J1904" s="181"/>
      <c r="K1904" s="183" t="str">
        <f t="shared" si="50"/>
        <v>Movilidad académica    - Alojamiento Y Manutencion - Viaticos al Exterior</v>
      </c>
      <c r="L1904" s="181">
        <v>6201020502</v>
      </c>
    </row>
    <row r="1905" spans="1:12">
      <c r="A1905" s="181">
        <v>6201020504</v>
      </c>
      <c r="B1905" s="181" t="s">
        <v>3300</v>
      </c>
      <c r="C1905" s="182" t="s">
        <v>2068</v>
      </c>
      <c r="D1905" s="182" t="s">
        <v>376</v>
      </c>
      <c r="E1905" s="182" t="s">
        <v>2216</v>
      </c>
      <c r="F1905" s="182" t="s">
        <v>2217</v>
      </c>
      <c r="G1905" s="181" t="s">
        <v>404</v>
      </c>
      <c r="H1905" s="181" t="s">
        <v>2218</v>
      </c>
      <c r="I1905" s="181" t="s">
        <v>2075</v>
      </c>
      <c r="J1905" s="181"/>
      <c r="K1905" s="183" t="str">
        <f t="shared" si="50"/>
        <v>Movilidad académica    - Pasajes Aereos - Al Exterior</v>
      </c>
      <c r="L1905" s="181">
        <v>6201020504</v>
      </c>
    </row>
    <row r="1906" spans="1:12">
      <c r="A1906" s="181">
        <v>6201021701</v>
      </c>
      <c r="B1906" s="181" t="s">
        <v>3301</v>
      </c>
      <c r="C1906" s="182" t="s">
        <v>2068</v>
      </c>
      <c r="D1906" s="182" t="s">
        <v>376</v>
      </c>
      <c r="E1906" s="182" t="s">
        <v>2239</v>
      </c>
      <c r="F1906" s="182" t="s">
        <v>2243</v>
      </c>
      <c r="G1906" s="181" t="s">
        <v>404</v>
      </c>
      <c r="H1906" s="181" t="s">
        <v>2244</v>
      </c>
      <c r="I1906" s="181" t="s">
        <v>2075</v>
      </c>
      <c r="J1906" s="181"/>
      <c r="K1906" s="183" t="str">
        <f t="shared" si="50"/>
        <v>Programas de Computador   - Programas para Computacion Sotfware</v>
      </c>
      <c r="L1906" s="181">
        <v>6201021701</v>
      </c>
    </row>
    <row r="1907" spans="1:12">
      <c r="A1907" s="181">
        <v>6201021103</v>
      </c>
      <c r="B1907" s="181" t="s">
        <v>2225</v>
      </c>
      <c r="C1907" s="182" t="s">
        <v>2068</v>
      </c>
      <c r="D1907" s="182" t="s">
        <v>376</v>
      </c>
      <c r="E1907" s="182" t="s">
        <v>2216</v>
      </c>
      <c r="F1907" s="182" t="s">
        <v>389</v>
      </c>
      <c r="G1907" s="181" t="s">
        <v>404</v>
      </c>
      <c r="H1907" s="181" t="s">
        <v>2226</v>
      </c>
      <c r="I1907" s="181" t="s">
        <v>2075</v>
      </c>
      <c r="J1907" s="181"/>
      <c r="K1907" s="183" t="str">
        <f t="shared" si="50"/>
        <v>Publicaciones     - Publicaciones</v>
      </c>
      <c r="L1907" s="181">
        <v>6201021103</v>
      </c>
    </row>
    <row r="1908" spans="1:12">
      <c r="A1908" s="181">
        <v>6208021815</v>
      </c>
      <c r="B1908" s="181" t="s">
        <v>3277</v>
      </c>
      <c r="C1908" s="182" t="s">
        <v>2068</v>
      </c>
      <c r="D1908" s="182" t="s">
        <v>376</v>
      </c>
      <c r="E1908" s="182" t="s">
        <v>2216</v>
      </c>
      <c r="F1908" s="182" t="s">
        <v>2231</v>
      </c>
      <c r="G1908" s="181" t="s">
        <v>374</v>
      </c>
      <c r="H1908" s="181" t="s">
        <v>2232</v>
      </c>
      <c r="I1908" s="181" t="s">
        <v>2075</v>
      </c>
      <c r="J1908" s="181"/>
      <c r="K1908" s="183" t="str">
        <f t="shared" ref="K1908:K1971" si="51">CONCATENATE(H1908," - ", B1908)</f>
        <v>Activos Menores    - ACTIVOS MENORES (2) S.M.M.L.V</v>
      </c>
      <c r="L1908" s="181">
        <v>6208021815</v>
      </c>
    </row>
    <row r="1909" spans="1:12">
      <c r="A1909" s="181">
        <v>6208021812</v>
      </c>
      <c r="B1909" s="181" t="s">
        <v>2236</v>
      </c>
      <c r="C1909" s="182" t="s">
        <v>2068</v>
      </c>
      <c r="D1909" s="182" t="s">
        <v>376</v>
      </c>
      <c r="E1909" s="182" t="s">
        <v>2216</v>
      </c>
      <c r="F1909" s="181" t="s">
        <v>2237</v>
      </c>
      <c r="G1909" s="181" t="s">
        <v>374</v>
      </c>
      <c r="H1909" s="181" t="s">
        <v>2237</v>
      </c>
      <c r="I1909" s="181" t="s">
        <v>2075</v>
      </c>
      <c r="J1909" s="181"/>
      <c r="K1909" s="183" t="str">
        <f t="shared" si="51"/>
        <v>Bienes de arte y cultura - Obras De Arte Y Elementos De Museo</v>
      </c>
      <c r="L1909" s="181">
        <v>6208021812</v>
      </c>
    </row>
    <row r="1910" spans="1:12">
      <c r="A1910" s="181">
        <v>6208021811</v>
      </c>
      <c r="B1910" s="181" t="s">
        <v>3287</v>
      </c>
      <c r="C1910" s="182" t="s">
        <v>2068</v>
      </c>
      <c r="D1910" s="182" t="s">
        <v>376</v>
      </c>
      <c r="E1910" s="182" t="s">
        <v>2216</v>
      </c>
      <c r="F1910" s="182" t="s">
        <v>2234</v>
      </c>
      <c r="G1910" s="181" t="s">
        <v>374</v>
      </c>
      <c r="H1910" s="181" t="s">
        <v>2234</v>
      </c>
      <c r="I1910" s="181" t="s">
        <v>2075</v>
      </c>
      <c r="J1910" s="181"/>
      <c r="K1910" s="183" t="str">
        <f t="shared" si="51"/>
        <v>Bienestar Universitario - Vestuarios y Uniformes</v>
      </c>
      <c r="L1910" s="181">
        <v>6208021811</v>
      </c>
    </row>
    <row r="1911" spans="1:12">
      <c r="A1911" s="181">
        <v>6208021901</v>
      </c>
      <c r="B1911" s="181" t="s">
        <v>3288</v>
      </c>
      <c r="C1911" s="182" t="s">
        <v>2068</v>
      </c>
      <c r="D1911" s="182" t="s">
        <v>376</v>
      </c>
      <c r="E1911" s="182" t="s">
        <v>2216</v>
      </c>
      <c r="F1911" s="182" t="s">
        <v>2234</v>
      </c>
      <c r="G1911" s="181" t="s">
        <v>374</v>
      </c>
      <c r="H1911" s="181" t="s">
        <v>2234</v>
      </c>
      <c r="I1911" s="181" t="s">
        <v>2075</v>
      </c>
      <c r="J1911" s="181"/>
      <c r="K1911" s="183" t="str">
        <f t="shared" si="51"/>
        <v>Bienestar Universitario - Material Didactico</v>
      </c>
      <c r="L1911" s="181">
        <v>6208021901</v>
      </c>
    </row>
    <row r="1912" spans="1:12">
      <c r="A1912" s="181">
        <v>6208021902</v>
      </c>
      <c r="B1912" s="181" t="s">
        <v>3289</v>
      </c>
      <c r="C1912" s="182" t="s">
        <v>2068</v>
      </c>
      <c r="D1912" s="182" t="s">
        <v>376</v>
      </c>
      <c r="E1912" s="182" t="s">
        <v>2216</v>
      </c>
      <c r="F1912" s="182" t="s">
        <v>2234</v>
      </c>
      <c r="G1912" s="181" t="s">
        <v>374</v>
      </c>
      <c r="H1912" s="181" t="s">
        <v>2234</v>
      </c>
      <c r="I1912" s="181" t="s">
        <v>2075</v>
      </c>
      <c r="J1912" s="181"/>
      <c r="K1912" s="183" t="str">
        <f t="shared" si="51"/>
        <v>Bienestar Universitario - Instrumentos musicales</v>
      </c>
      <c r="L1912" s="181">
        <v>6208021902</v>
      </c>
    </row>
    <row r="1913" spans="1:12">
      <c r="A1913" s="181">
        <v>6208021903</v>
      </c>
      <c r="B1913" s="181" t="s">
        <v>3290</v>
      </c>
      <c r="C1913" s="182" t="s">
        <v>2068</v>
      </c>
      <c r="D1913" s="182" t="s">
        <v>376</v>
      </c>
      <c r="E1913" s="182" t="s">
        <v>2216</v>
      </c>
      <c r="F1913" s="182" t="s">
        <v>2234</v>
      </c>
      <c r="G1913" s="181" t="s">
        <v>374</v>
      </c>
      <c r="H1913" s="181" t="s">
        <v>2234</v>
      </c>
      <c r="I1913" s="181" t="s">
        <v>2075</v>
      </c>
      <c r="J1913" s="181"/>
      <c r="K1913" s="183" t="str">
        <f t="shared" si="51"/>
        <v>Bienestar Universitario - Elementos deportivos</v>
      </c>
      <c r="L1913" s="181">
        <v>6208021903</v>
      </c>
    </row>
    <row r="1914" spans="1:12">
      <c r="A1914" s="181">
        <v>6208030103</v>
      </c>
      <c r="B1914" s="181" t="s">
        <v>3291</v>
      </c>
      <c r="C1914" s="182" t="s">
        <v>2068</v>
      </c>
      <c r="D1914" s="182" t="s">
        <v>376</v>
      </c>
      <c r="E1914" s="182" t="s">
        <v>2216</v>
      </c>
      <c r="F1914" s="182" t="s">
        <v>2405</v>
      </c>
      <c r="G1914" s="181" t="s">
        <v>374</v>
      </c>
      <c r="H1914" s="181" t="s">
        <v>2406</v>
      </c>
      <c r="I1914" s="181" t="s">
        <v>2407</v>
      </c>
      <c r="J1914" s="181"/>
      <c r="K1914" s="183" t="str">
        <f t="shared" si="51"/>
        <v>Capacitación Docente    - Licencias Remuneradas</v>
      </c>
      <c r="L1914" s="181">
        <v>6208030103</v>
      </c>
    </row>
    <row r="1915" spans="1:12">
      <c r="A1915" s="181">
        <v>6208030203</v>
      </c>
      <c r="B1915" s="181" t="s">
        <v>3291</v>
      </c>
      <c r="C1915" s="182" t="s">
        <v>2068</v>
      </c>
      <c r="D1915" s="182" t="s">
        <v>376</v>
      </c>
      <c r="E1915" s="182" t="s">
        <v>2216</v>
      </c>
      <c r="F1915" s="182" t="s">
        <v>2405</v>
      </c>
      <c r="G1915" s="181" t="s">
        <v>374</v>
      </c>
      <c r="H1915" s="181" t="s">
        <v>2406</v>
      </c>
      <c r="I1915" s="181" t="s">
        <v>2408</v>
      </c>
      <c r="J1915" s="181"/>
      <c r="K1915" s="183" t="str">
        <f t="shared" si="51"/>
        <v>Capacitación Docente    - Licencias Remuneradas</v>
      </c>
      <c r="L1915" s="181">
        <v>6208030203</v>
      </c>
    </row>
    <row r="1916" spans="1:12">
      <c r="A1916" s="181">
        <v>6208030303</v>
      </c>
      <c r="B1916" s="181" t="s">
        <v>3291</v>
      </c>
      <c r="C1916" s="182" t="s">
        <v>2068</v>
      </c>
      <c r="D1916" s="182" t="s">
        <v>376</v>
      </c>
      <c r="E1916" s="182" t="s">
        <v>2216</v>
      </c>
      <c r="F1916" s="182" t="s">
        <v>2405</v>
      </c>
      <c r="G1916" s="181" t="s">
        <v>374</v>
      </c>
      <c r="H1916" s="181" t="s">
        <v>2406</v>
      </c>
      <c r="I1916" s="181" t="s">
        <v>2409</v>
      </c>
      <c r="J1916" s="181"/>
      <c r="K1916" s="183" t="str">
        <f t="shared" si="51"/>
        <v>Capacitación Docente    - Licencias Remuneradas</v>
      </c>
      <c r="L1916" s="181">
        <v>6208030303</v>
      </c>
    </row>
    <row r="1917" spans="1:12">
      <c r="A1917" s="181">
        <v>6208030403</v>
      </c>
      <c r="B1917" s="181" t="s">
        <v>3291</v>
      </c>
      <c r="C1917" s="182" t="s">
        <v>2068</v>
      </c>
      <c r="D1917" s="182" t="s">
        <v>376</v>
      </c>
      <c r="E1917" s="182" t="s">
        <v>2216</v>
      </c>
      <c r="F1917" s="182" t="s">
        <v>2405</v>
      </c>
      <c r="G1917" s="181" t="s">
        <v>374</v>
      </c>
      <c r="H1917" s="181" t="s">
        <v>2406</v>
      </c>
      <c r="I1917" s="181" t="s">
        <v>2410</v>
      </c>
      <c r="J1917" s="181"/>
      <c r="K1917" s="183" t="str">
        <f t="shared" si="51"/>
        <v>Capacitación Docente    - Licencias Remuneradas</v>
      </c>
      <c r="L1917" s="181">
        <v>6208030403</v>
      </c>
    </row>
    <row r="1918" spans="1:12">
      <c r="A1918" s="181">
        <v>6208100302</v>
      </c>
      <c r="B1918" s="181" t="s">
        <v>3292</v>
      </c>
      <c r="C1918" s="182" t="s">
        <v>2068</v>
      </c>
      <c r="D1918" s="182" t="s">
        <v>376</v>
      </c>
      <c r="E1918" s="182" t="s">
        <v>2216</v>
      </c>
      <c r="F1918" s="182" t="s">
        <v>2405</v>
      </c>
      <c r="G1918" s="181" t="s">
        <v>374</v>
      </c>
      <c r="H1918" s="181" t="s">
        <v>2406</v>
      </c>
      <c r="I1918" s="181" t="s">
        <v>2407</v>
      </c>
      <c r="J1918" s="181"/>
      <c r="K1918" s="183" t="str">
        <f t="shared" si="51"/>
        <v>Capacitación Docente    - Capacitacion a Docentes</v>
      </c>
      <c r="L1918" s="181">
        <v>6208100302</v>
      </c>
    </row>
    <row r="1919" spans="1:12">
      <c r="A1919" s="181">
        <v>6208100305</v>
      </c>
      <c r="B1919" s="181" t="s">
        <v>3309</v>
      </c>
      <c r="C1919" s="182" t="s">
        <v>2068</v>
      </c>
      <c r="D1919" s="182" t="s">
        <v>376</v>
      </c>
      <c r="E1919" s="182" t="s">
        <v>2216</v>
      </c>
      <c r="F1919" s="182" t="s">
        <v>2405</v>
      </c>
      <c r="G1919" s="181" t="s">
        <v>374</v>
      </c>
      <c r="H1919" s="181" t="s">
        <v>2406</v>
      </c>
      <c r="I1919" s="181" t="s">
        <v>2407</v>
      </c>
      <c r="J1919" s="181"/>
      <c r="K1919" s="183" t="str">
        <f t="shared" si="51"/>
        <v>Capacitación Docente    - Becas Convencion Asproul</v>
      </c>
      <c r="L1919" s="181">
        <v>6208100305</v>
      </c>
    </row>
    <row r="1920" spans="1:12">
      <c r="A1920" s="181">
        <v>6208100402</v>
      </c>
      <c r="B1920" s="181" t="s">
        <v>3292</v>
      </c>
      <c r="C1920" s="182" t="s">
        <v>2068</v>
      </c>
      <c r="D1920" s="182" t="s">
        <v>376</v>
      </c>
      <c r="E1920" s="182" t="s">
        <v>2216</v>
      </c>
      <c r="F1920" s="182" t="s">
        <v>2405</v>
      </c>
      <c r="G1920" s="181" t="s">
        <v>374</v>
      </c>
      <c r="H1920" s="181" t="s">
        <v>2406</v>
      </c>
      <c r="I1920" s="181" t="s">
        <v>2407</v>
      </c>
      <c r="J1920" s="181"/>
      <c r="K1920" s="183" t="str">
        <f t="shared" si="51"/>
        <v>Capacitación Docente    - Capacitacion a Docentes</v>
      </c>
      <c r="L1920" s="181">
        <v>6208100402</v>
      </c>
    </row>
    <row r="1921" spans="1:12">
      <c r="A1921" s="181">
        <v>6208022102</v>
      </c>
      <c r="B1921" s="181" t="s">
        <v>3293</v>
      </c>
      <c r="C1921" s="182" t="s">
        <v>2068</v>
      </c>
      <c r="D1921" s="182" t="s">
        <v>376</v>
      </c>
      <c r="E1921" s="182" t="s">
        <v>2216</v>
      </c>
      <c r="F1921" s="182" t="s">
        <v>2221</v>
      </c>
      <c r="G1921" s="181" t="s">
        <v>374</v>
      </c>
      <c r="H1921" s="181" t="s">
        <v>2222</v>
      </c>
      <c r="I1921" s="181" t="s">
        <v>2075</v>
      </c>
      <c r="J1921" s="181"/>
      <c r="K1921" s="183" t="str">
        <f t="shared" si="51"/>
        <v>Capacitación Egresados    - Becas Egresados</v>
      </c>
      <c r="L1921" s="181">
        <v>6208022102</v>
      </c>
    </row>
    <row r="1922" spans="1:12">
      <c r="A1922" s="181">
        <v>6208022105</v>
      </c>
      <c r="B1922" s="181" t="s">
        <v>3306</v>
      </c>
      <c r="C1922" s="182" t="s">
        <v>2068</v>
      </c>
      <c r="D1922" s="182" t="s">
        <v>376</v>
      </c>
      <c r="E1922" s="182" t="s">
        <v>2216</v>
      </c>
      <c r="F1922" s="182" t="s">
        <v>2221</v>
      </c>
      <c r="G1922" s="181" t="s">
        <v>374</v>
      </c>
      <c r="H1922" s="181" t="s">
        <v>2222</v>
      </c>
      <c r="I1922" s="181" t="s">
        <v>2075</v>
      </c>
      <c r="J1922" s="181"/>
      <c r="K1922" s="183" t="str">
        <f t="shared" si="51"/>
        <v>Capacitación Egresados    - Beca egresado acuerdo 01 26 de enero de 2010</v>
      </c>
      <c r="L1922" s="181">
        <v>6208022105</v>
      </c>
    </row>
    <row r="1923" spans="1:12">
      <c r="A1923" s="181">
        <v>6208022101</v>
      </c>
      <c r="B1923" s="181" t="s">
        <v>3294</v>
      </c>
      <c r="C1923" s="182" t="s">
        <v>2068</v>
      </c>
      <c r="D1923" s="182" t="s">
        <v>376</v>
      </c>
      <c r="E1923" s="182" t="s">
        <v>2216</v>
      </c>
      <c r="F1923" s="182" t="s">
        <v>2221</v>
      </c>
      <c r="G1923" s="181" t="s">
        <v>374</v>
      </c>
      <c r="H1923" s="181" t="s">
        <v>2402</v>
      </c>
      <c r="I1923" s="181" t="s">
        <v>2075</v>
      </c>
      <c r="J1923" s="181"/>
      <c r="K1923" s="183" t="str">
        <f t="shared" si="51"/>
        <v>Capacitación Estudiantes    - Capacitacion Estudiantes Congresos Simposios Seminarios</v>
      </c>
      <c r="L1923" s="181">
        <v>6208022101</v>
      </c>
    </row>
    <row r="1924" spans="1:12">
      <c r="A1924" s="181">
        <v>6208022103</v>
      </c>
      <c r="B1924" s="181" t="s">
        <v>3307</v>
      </c>
      <c r="C1924" s="182" t="s">
        <v>2068</v>
      </c>
      <c r="D1924" s="182" t="s">
        <v>376</v>
      </c>
      <c r="E1924" s="182" t="s">
        <v>2216</v>
      </c>
      <c r="F1924" s="182" t="s">
        <v>2221</v>
      </c>
      <c r="G1924" s="181" t="s">
        <v>374</v>
      </c>
      <c r="H1924" s="181" t="s">
        <v>2402</v>
      </c>
      <c r="I1924" s="181" t="s">
        <v>2075</v>
      </c>
      <c r="J1924" s="181"/>
      <c r="K1924" s="183" t="str">
        <f t="shared" si="51"/>
        <v>Capacitación Estudiantes    - Becas Estimulo Ciencia-Cultura y Tecnologia</v>
      </c>
      <c r="L1924" s="181">
        <v>6208022103</v>
      </c>
    </row>
    <row r="1925" spans="1:12">
      <c r="A1925" s="181">
        <v>6208022104</v>
      </c>
      <c r="B1925" s="181" t="s">
        <v>3308</v>
      </c>
      <c r="C1925" s="182" t="s">
        <v>2068</v>
      </c>
      <c r="D1925" s="182" t="s">
        <v>376</v>
      </c>
      <c r="E1925" s="182" t="s">
        <v>2216</v>
      </c>
      <c r="F1925" s="182" t="s">
        <v>2221</v>
      </c>
      <c r="G1925" s="181" t="s">
        <v>374</v>
      </c>
      <c r="H1925" s="181" t="s">
        <v>2402</v>
      </c>
      <c r="I1925" s="181" t="s">
        <v>2075</v>
      </c>
      <c r="J1925" s="181"/>
      <c r="K1925" s="183" t="str">
        <f t="shared" si="51"/>
        <v>Capacitación Estudiantes    - Becas Estimulo Por Mérito Deportivo</v>
      </c>
      <c r="L1925" s="181">
        <v>6208022104</v>
      </c>
    </row>
    <row r="1926" spans="1:12">
      <c r="A1926" s="181">
        <v>6208021813</v>
      </c>
      <c r="B1926" s="181" t="s">
        <v>3295</v>
      </c>
      <c r="C1926" s="182" t="s">
        <v>2068</v>
      </c>
      <c r="D1926" s="182" t="s">
        <v>376</v>
      </c>
      <c r="E1926" s="182" t="s">
        <v>2239</v>
      </c>
      <c r="F1926" s="182" t="s">
        <v>2240</v>
      </c>
      <c r="G1926" s="181" t="s">
        <v>374</v>
      </c>
      <c r="H1926" s="181" t="s">
        <v>2241</v>
      </c>
      <c r="I1926" s="181" t="s">
        <v>2075</v>
      </c>
      <c r="J1926" s="181"/>
      <c r="K1926" s="183" t="str">
        <f t="shared" si="51"/>
        <v>Equipos y elementos de laboratorio - Reactivos y Elementos de laboratorio</v>
      </c>
      <c r="L1926" s="181">
        <v>6208021813</v>
      </c>
    </row>
    <row r="1927" spans="1:12">
      <c r="A1927" s="181">
        <v>6208021101</v>
      </c>
      <c r="B1927" s="181" t="s">
        <v>3297</v>
      </c>
      <c r="C1927" s="182" t="s">
        <v>2068</v>
      </c>
      <c r="D1927" s="182" t="s">
        <v>376</v>
      </c>
      <c r="E1927" s="182" t="s">
        <v>2216</v>
      </c>
      <c r="F1927" s="182" t="s">
        <v>2228</v>
      </c>
      <c r="G1927" s="181" t="s">
        <v>374</v>
      </c>
      <c r="H1927" s="181" t="s">
        <v>2229</v>
      </c>
      <c r="I1927" s="181" t="s">
        <v>2075</v>
      </c>
      <c r="J1927" s="181"/>
      <c r="K1927" s="183" t="str">
        <f t="shared" si="51"/>
        <v>Material Bibliográfico - Suscripciones Periodicos y revistas</v>
      </c>
      <c r="L1927" s="181">
        <v>6208021101</v>
      </c>
    </row>
    <row r="1928" spans="1:12">
      <c r="A1928" s="181">
        <v>6208021102</v>
      </c>
      <c r="B1928" s="181" t="s">
        <v>2158</v>
      </c>
      <c r="C1928" s="182" t="s">
        <v>2068</v>
      </c>
      <c r="D1928" s="182" t="s">
        <v>376</v>
      </c>
      <c r="E1928" s="182" t="s">
        <v>2216</v>
      </c>
      <c r="F1928" s="182" t="s">
        <v>2228</v>
      </c>
      <c r="G1928" s="181" t="s">
        <v>374</v>
      </c>
      <c r="H1928" s="181" t="s">
        <v>2229</v>
      </c>
      <c r="I1928" s="181" t="s">
        <v>2075</v>
      </c>
      <c r="J1928" s="181"/>
      <c r="K1928" s="183" t="str">
        <f t="shared" si="51"/>
        <v>Material Bibliográfico - Libros</v>
      </c>
      <c r="L1928" s="181">
        <v>6208021102</v>
      </c>
    </row>
    <row r="1929" spans="1:12">
      <c r="A1929" s="181">
        <v>6208021104</v>
      </c>
      <c r="B1929" s="181" t="s">
        <v>3298</v>
      </c>
      <c r="C1929" s="182" t="s">
        <v>2068</v>
      </c>
      <c r="D1929" s="182" t="s">
        <v>376</v>
      </c>
      <c r="E1929" s="182" t="s">
        <v>2216</v>
      </c>
      <c r="F1929" s="182" t="s">
        <v>2228</v>
      </c>
      <c r="G1929" s="181" t="s">
        <v>374</v>
      </c>
      <c r="H1929" s="181" t="s">
        <v>2229</v>
      </c>
      <c r="I1929" s="181" t="s">
        <v>2075</v>
      </c>
      <c r="J1929" s="181"/>
      <c r="K1929" s="183" t="str">
        <f t="shared" si="51"/>
        <v>Material Bibliográfico - Suscripiones en Bases de Datos</v>
      </c>
      <c r="L1929" s="181">
        <v>6208021104</v>
      </c>
    </row>
    <row r="1930" spans="1:12">
      <c r="A1930" s="181">
        <v>6208020502</v>
      </c>
      <c r="B1930" s="181" t="s">
        <v>3299</v>
      </c>
      <c r="C1930" s="182" t="s">
        <v>2068</v>
      </c>
      <c r="D1930" s="182" t="s">
        <v>376</v>
      </c>
      <c r="E1930" s="182" t="s">
        <v>2216</v>
      </c>
      <c r="F1930" s="182" t="s">
        <v>2217</v>
      </c>
      <c r="G1930" s="181" t="s">
        <v>374</v>
      </c>
      <c r="H1930" s="181" t="s">
        <v>2218</v>
      </c>
      <c r="I1930" s="181" t="s">
        <v>2075</v>
      </c>
      <c r="J1930" s="181"/>
      <c r="K1930" s="183" t="str">
        <f t="shared" si="51"/>
        <v>Movilidad académica    - Alojamiento Y Manutencion - Viaticos al Exterior</v>
      </c>
      <c r="L1930" s="181">
        <v>6208020502</v>
      </c>
    </row>
    <row r="1931" spans="1:12">
      <c r="A1931" s="181">
        <v>6208020504</v>
      </c>
      <c r="B1931" s="181" t="s">
        <v>3300</v>
      </c>
      <c r="C1931" s="182" t="s">
        <v>2068</v>
      </c>
      <c r="D1931" s="182" t="s">
        <v>376</v>
      </c>
      <c r="E1931" s="182" t="s">
        <v>2216</v>
      </c>
      <c r="F1931" s="182" t="s">
        <v>2217</v>
      </c>
      <c r="G1931" s="181" t="s">
        <v>374</v>
      </c>
      <c r="H1931" s="181" t="s">
        <v>2218</v>
      </c>
      <c r="I1931" s="181" t="s">
        <v>2075</v>
      </c>
      <c r="J1931" s="181"/>
      <c r="K1931" s="183" t="str">
        <f t="shared" si="51"/>
        <v>Movilidad académica    - Pasajes Aereos - Al Exterior</v>
      </c>
      <c r="L1931" s="181">
        <v>6208020504</v>
      </c>
    </row>
    <row r="1932" spans="1:12">
      <c r="A1932" s="181">
        <v>6208021701</v>
      </c>
      <c r="B1932" s="181" t="s">
        <v>3301</v>
      </c>
      <c r="C1932" s="182" t="s">
        <v>2068</v>
      </c>
      <c r="D1932" s="182" t="s">
        <v>376</v>
      </c>
      <c r="E1932" s="182" t="s">
        <v>2239</v>
      </c>
      <c r="F1932" s="182" t="s">
        <v>2243</v>
      </c>
      <c r="G1932" s="181" t="s">
        <v>374</v>
      </c>
      <c r="H1932" s="181" t="s">
        <v>2244</v>
      </c>
      <c r="I1932" s="181" t="s">
        <v>2075</v>
      </c>
      <c r="J1932" s="181"/>
      <c r="K1932" s="183" t="str">
        <f t="shared" si="51"/>
        <v>Programas de Computador   - Programas para Computacion Sotfware</v>
      </c>
      <c r="L1932" s="181">
        <v>6208021701</v>
      </c>
    </row>
    <row r="1933" spans="1:12">
      <c r="A1933" s="181">
        <v>6208021103</v>
      </c>
      <c r="B1933" s="181" t="s">
        <v>2225</v>
      </c>
      <c r="C1933" s="182" t="s">
        <v>2068</v>
      </c>
      <c r="D1933" s="182" t="s">
        <v>376</v>
      </c>
      <c r="E1933" s="182" t="s">
        <v>2216</v>
      </c>
      <c r="F1933" s="182" t="s">
        <v>389</v>
      </c>
      <c r="G1933" s="181" t="s">
        <v>374</v>
      </c>
      <c r="H1933" s="181" t="s">
        <v>2226</v>
      </c>
      <c r="I1933" s="181" t="s">
        <v>2075</v>
      </c>
      <c r="J1933" s="181"/>
      <c r="K1933" s="183" t="str">
        <f t="shared" si="51"/>
        <v>Publicaciones     - Publicaciones</v>
      </c>
      <c r="L1933" s="181">
        <v>6208021103</v>
      </c>
    </row>
    <row r="1934" spans="1:12">
      <c r="A1934" s="181">
        <v>6202021815</v>
      </c>
      <c r="B1934" s="181" t="s">
        <v>3310</v>
      </c>
      <c r="C1934" s="182" t="s">
        <v>2068</v>
      </c>
      <c r="D1934" s="182" t="s">
        <v>376</v>
      </c>
      <c r="E1934" s="182" t="s">
        <v>2216</v>
      </c>
      <c r="F1934" s="182" t="s">
        <v>2231</v>
      </c>
      <c r="G1934" s="181" t="s">
        <v>411</v>
      </c>
      <c r="H1934" s="181" t="s">
        <v>2232</v>
      </c>
      <c r="I1934" s="181" t="s">
        <v>2075</v>
      </c>
      <c r="J1934" s="181"/>
      <c r="K1934" s="183" t="str">
        <f t="shared" si="51"/>
        <v>Activos Menores    - Activos Menores (2) S.M.M.L.V Basica</v>
      </c>
      <c r="L1934" s="181">
        <v>6202021815</v>
      </c>
    </row>
    <row r="1935" spans="1:12">
      <c r="A1935" s="181">
        <v>6202021812</v>
      </c>
      <c r="B1935" s="181" t="s">
        <v>2236</v>
      </c>
      <c r="C1935" s="182" t="s">
        <v>2068</v>
      </c>
      <c r="D1935" s="182" t="s">
        <v>376</v>
      </c>
      <c r="E1935" s="182" t="s">
        <v>2216</v>
      </c>
      <c r="F1935" s="181" t="s">
        <v>2237</v>
      </c>
      <c r="G1935" s="181" t="s">
        <v>411</v>
      </c>
      <c r="H1935" s="181" t="s">
        <v>2237</v>
      </c>
      <c r="I1935" s="181" t="s">
        <v>2075</v>
      </c>
      <c r="J1935" s="181"/>
      <c r="K1935" s="183" t="str">
        <f t="shared" si="51"/>
        <v>Bienes de arte y cultura - Obras De Arte Y Elementos De Museo</v>
      </c>
      <c r="L1935" s="181">
        <v>6202021812</v>
      </c>
    </row>
    <row r="1936" spans="1:12">
      <c r="A1936" s="181">
        <v>6202021811</v>
      </c>
      <c r="B1936" s="181" t="s">
        <v>3287</v>
      </c>
      <c r="C1936" s="182" t="s">
        <v>2068</v>
      </c>
      <c r="D1936" s="182" t="s">
        <v>376</v>
      </c>
      <c r="E1936" s="182" t="s">
        <v>2216</v>
      </c>
      <c r="F1936" s="182" t="s">
        <v>2234</v>
      </c>
      <c r="G1936" s="181" t="s">
        <v>411</v>
      </c>
      <c r="H1936" s="181" t="s">
        <v>2234</v>
      </c>
      <c r="I1936" s="181" t="s">
        <v>2075</v>
      </c>
      <c r="J1936" s="181"/>
      <c r="K1936" s="183" t="str">
        <f t="shared" si="51"/>
        <v>Bienestar Universitario - Vestuarios y Uniformes</v>
      </c>
      <c r="L1936" s="181">
        <v>6202021811</v>
      </c>
    </row>
    <row r="1937" spans="1:12">
      <c r="A1937" s="181">
        <v>6202021901</v>
      </c>
      <c r="B1937" s="181" t="s">
        <v>3288</v>
      </c>
      <c r="C1937" s="182" t="s">
        <v>2068</v>
      </c>
      <c r="D1937" s="182" t="s">
        <v>376</v>
      </c>
      <c r="E1937" s="182" t="s">
        <v>2216</v>
      </c>
      <c r="F1937" s="182" t="s">
        <v>2234</v>
      </c>
      <c r="G1937" s="181" t="s">
        <v>411</v>
      </c>
      <c r="H1937" s="181" t="s">
        <v>2234</v>
      </c>
      <c r="I1937" s="181" t="s">
        <v>2075</v>
      </c>
      <c r="J1937" s="181"/>
      <c r="K1937" s="183" t="str">
        <f t="shared" si="51"/>
        <v>Bienestar Universitario - Material Didactico</v>
      </c>
      <c r="L1937" s="181">
        <v>6202021901</v>
      </c>
    </row>
    <row r="1938" spans="1:12">
      <c r="A1938" s="181">
        <v>6202021902</v>
      </c>
      <c r="B1938" s="181" t="s">
        <v>3289</v>
      </c>
      <c r="C1938" s="182" t="s">
        <v>2068</v>
      </c>
      <c r="D1938" s="182" t="s">
        <v>376</v>
      </c>
      <c r="E1938" s="182" t="s">
        <v>2216</v>
      </c>
      <c r="F1938" s="182" t="s">
        <v>2234</v>
      </c>
      <c r="G1938" s="181" t="s">
        <v>411</v>
      </c>
      <c r="H1938" s="181" t="s">
        <v>2234</v>
      </c>
      <c r="I1938" s="181" t="s">
        <v>2075</v>
      </c>
      <c r="J1938" s="181"/>
      <c r="K1938" s="183" t="str">
        <f t="shared" si="51"/>
        <v>Bienestar Universitario - Instrumentos musicales</v>
      </c>
      <c r="L1938" s="181">
        <v>6202021902</v>
      </c>
    </row>
    <row r="1939" spans="1:12">
      <c r="A1939" s="181">
        <v>6202021903</v>
      </c>
      <c r="B1939" s="181" t="s">
        <v>3290</v>
      </c>
      <c r="C1939" s="182" t="s">
        <v>2068</v>
      </c>
      <c r="D1939" s="182" t="s">
        <v>376</v>
      </c>
      <c r="E1939" s="182" t="s">
        <v>2216</v>
      </c>
      <c r="F1939" s="182" t="s">
        <v>2234</v>
      </c>
      <c r="G1939" s="181" t="s">
        <v>411</v>
      </c>
      <c r="H1939" s="181" t="s">
        <v>2234</v>
      </c>
      <c r="I1939" s="181" t="s">
        <v>2075</v>
      </c>
      <c r="J1939" s="181"/>
      <c r="K1939" s="183" t="str">
        <f t="shared" si="51"/>
        <v>Bienestar Universitario - Elementos deportivos</v>
      </c>
      <c r="L1939" s="181">
        <v>6202021903</v>
      </c>
    </row>
    <row r="1940" spans="1:12">
      <c r="A1940" s="181">
        <v>6202030103</v>
      </c>
      <c r="B1940" s="181" t="s">
        <v>3291</v>
      </c>
      <c r="C1940" s="182" t="s">
        <v>2068</v>
      </c>
      <c r="D1940" s="182" t="s">
        <v>376</v>
      </c>
      <c r="E1940" s="182" t="s">
        <v>2216</v>
      </c>
      <c r="F1940" s="182" t="s">
        <v>2405</v>
      </c>
      <c r="G1940" s="181" t="s">
        <v>411</v>
      </c>
      <c r="H1940" s="181" t="s">
        <v>2406</v>
      </c>
      <c r="I1940" s="181" t="s">
        <v>2407</v>
      </c>
      <c r="J1940" s="181"/>
      <c r="K1940" s="183" t="str">
        <f t="shared" si="51"/>
        <v>Capacitación Docente    - Licencias Remuneradas</v>
      </c>
      <c r="L1940" s="181">
        <v>6202030103</v>
      </c>
    </row>
    <row r="1941" spans="1:12">
      <c r="A1941" s="181">
        <v>6202040509</v>
      </c>
      <c r="B1941" s="181" t="s">
        <v>3291</v>
      </c>
      <c r="C1941" s="182" t="s">
        <v>2068</v>
      </c>
      <c r="D1941" s="182" t="s">
        <v>376</v>
      </c>
      <c r="E1941" s="182" t="s">
        <v>2216</v>
      </c>
      <c r="F1941" s="182" t="s">
        <v>2405</v>
      </c>
      <c r="G1941" s="181" t="s">
        <v>411</v>
      </c>
      <c r="H1941" s="181" t="s">
        <v>2406</v>
      </c>
      <c r="I1941" s="181" t="s">
        <v>2408</v>
      </c>
      <c r="J1941" s="181"/>
      <c r="K1941" s="183" t="str">
        <f t="shared" si="51"/>
        <v>Capacitación Docente    - Licencias Remuneradas</v>
      </c>
      <c r="L1941" s="181">
        <v>6202040509</v>
      </c>
    </row>
    <row r="1942" spans="1:12">
      <c r="A1942" s="181">
        <v>6202040609</v>
      </c>
      <c r="B1942" s="181" t="s">
        <v>3291</v>
      </c>
      <c r="C1942" s="182" t="s">
        <v>2068</v>
      </c>
      <c r="D1942" s="182" t="s">
        <v>376</v>
      </c>
      <c r="E1942" s="182" t="s">
        <v>2216</v>
      </c>
      <c r="F1942" s="182" t="s">
        <v>2405</v>
      </c>
      <c r="G1942" s="181" t="s">
        <v>411</v>
      </c>
      <c r="H1942" s="181" t="s">
        <v>2406</v>
      </c>
      <c r="I1942" s="181" t="s">
        <v>2409</v>
      </c>
      <c r="J1942" s="181"/>
      <c r="K1942" s="183" t="str">
        <f t="shared" si="51"/>
        <v>Capacitación Docente    - Licencias Remuneradas</v>
      </c>
      <c r="L1942" s="181">
        <v>6202040609</v>
      </c>
    </row>
    <row r="1943" spans="1:12">
      <c r="A1943" s="181">
        <v>6202040709</v>
      </c>
      <c r="B1943" s="181" t="s">
        <v>3291</v>
      </c>
      <c r="C1943" s="182" t="s">
        <v>2068</v>
      </c>
      <c r="D1943" s="182" t="s">
        <v>376</v>
      </c>
      <c r="E1943" s="182" t="s">
        <v>2216</v>
      </c>
      <c r="F1943" s="182" t="s">
        <v>2405</v>
      </c>
      <c r="G1943" s="181" t="s">
        <v>411</v>
      </c>
      <c r="H1943" s="181" t="s">
        <v>2406</v>
      </c>
      <c r="I1943" s="181" t="s">
        <v>2410</v>
      </c>
      <c r="J1943" s="181"/>
      <c r="K1943" s="183" t="str">
        <f t="shared" si="51"/>
        <v>Capacitación Docente    - Licencias Remuneradas</v>
      </c>
      <c r="L1943" s="181">
        <v>6202040709</v>
      </c>
    </row>
    <row r="1944" spans="1:12">
      <c r="A1944" s="181">
        <v>6202100302</v>
      </c>
      <c r="B1944" s="181" t="s">
        <v>3292</v>
      </c>
      <c r="C1944" s="182" t="s">
        <v>2068</v>
      </c>
      <c r="D1944" s="182" t="s">
        <v>376</v>
      </c>
      <c r="E1944" s="182" t="s">
        <v>2216</v>
      </c>
      <c r="F1944" s="182" t="s">
        <v>2405</v>
      </c>
      <c r="G1944" s="181" t="s">
        <v>411</v>
      </c>
      <c r="H1944" s="181" t="s">
        <v>2406</v>
      </c>
      <c r="I1944" s="181" t="s">
        <v>2075</v>
      </c>
      <c r="J1944" s="181"/>
      <c r="K1944" s="183" t="str">
        <f t="shared" si="51"/>
        <v>Capacitación Docente    - Capacitacion a Docentes</v>
      </c>
      <c r="L1944" s="181">
        <v>6202100302</v>
      </c>
    </row>
    <row r="1945" spans="1:12">
      <c r="A1945" s="181">
        <v>6202100402</v>
      </c>
      <c r="B1945" s="181" t="s">
        <v>3292</v>
      </c>
      <c r="C1945" s="182" t="s">
        <v>2068</v>
      </c>
      <c r="D1945" s="182" t="s">
        <v>376</v>
      </c>
      <c r="E1945" s="182" t="s">
        <v>2216</v>
      </c>
      <c r="F1945" s="182" t="s">
        <v>2405</v>
      </c>
      <c r="G1945" s="181" t="s">
        <v>411</v>
      </c>
      <c r="H1945" s="181" t="s">
        <v>2406</v>
      </c>
      <c r="I1945" s="181" t="s">
        <v>2075</v>
      </c>
      <c r="J1945" s="181"/>
      <c r="K1945" s="183" t="str">
        <f t="shared" si="51"/>
        <v>Capacitación Docente    - Capacitacion a Docentes</v>
      </c>
      <c r="L1945" s="181">
        <v>6202100402</v>
      </c>
    </row>
    <row r="1946" spans="1:12">
      <c r="A1946" s="181">
        <v>6202022102</v>
      </c>
      <c r="B1946" s="181" t="s">
        <v>3293</v>
      </c>
      <c r="C1946" s="182" t="s">
        <v>2068</v>
      </c>
      <c r="D1946" s="182" t="s">
        <v>376</v>
      </c>
      <c r="E1946" s="182" t="s">
        <v>2216</v>
      </c>
      <c r="F1946" s="182" t="s">
        <v>2221</v>
      </c>
      <c r="G1946" s="181" t="s">
        <v>411</v>
      </c>
      <c r="H1946" s="181" t="s">
        <v>2222</v>
      </c>
      <c r="I1946" s="181" t="s">
        <v>2075</v>
      </c>
      <c r="J1946" s="181"/>
      <c r="K1946" s="183" t="str">
        <f t="shared" si="51"/>
        <v>Capacitación Egresados    - Becas Egresados</v>
      </c>
      <c r="L1946" s="181">
        <v>6202022102</v>
      </c>
    </row>
    <row r="1947" spans="1:12">
      <c r="A1947" s="181">
        <v>6202022101</v>
      </c>
      <c r="B1947" s="181" t="s">
        <v>3294</v>
      </c>
      <c r="C1947" s="182" t="s">
        <v>2068</v>
      </c>
      <c r="D1947" s="182" t="s">
        <v>376</v>
      </c>
      <c r="E1947" s="182" t="s">
        <v>2216</v>
      </c>
      <c r="F1947" s="182" t="s">
        <v>2221</v>
      </c>
      <c r="G1947" s="181" t="s">
        <v>411</v>
      </c>
      <c r="H1947" s="181" t="s">
        <v>2402</v>
      </c>
      <c r="I1947" s="181" t="s">
        <v>2075</v>
      </c>
      <c r="J1947" s="181"/>
      <c r="K1947" s="183" t="str">
        <f t="shared" si="51"/>
        <v>Capacitación Estudiantes    - Capacitacion Estudiantes Congresos Simposios Seminarios</v>
      </c>
      <c r="L1947" s="181">
        <v>6202022101</v>
      </c>
    </row>
    <row r="1948" spans="1:12">
      <c r="A1948" s="181">
        <v>6202021813</v>
      </c>
      <c r="B1948" s="181" t="s">
        <v>3295</v>
      </c>
      <c r="C1948" s="182" t="s">
        <v>2068</v>
      </c>
      <c r="D1948" s="182" t="s">
        <v>376</v>
      </c>
      <c r="E1948" s="182" t="s">
        <v>2239</v>
      </c>
      <c r="F1948" s="182" t="s">
        <v>2240</v>
      </c>
      <c r="G1948" s="181" t="s">
        <v>411</v>
      </c>
      <c r="H1948" s="181" t="s">
        <v>2241</v>
      </c>
      <c r="I1948" s="181" t="s">
        <v>2075</v>
      </c>
      <c r="J1948" s="181"/>
      <c r="K1948" s="183" t="str">
        <f t="shared" si="51"/>
        <v>Equipos y elementos de laboratorio - Reactivos y Elementos de laboratorio</v>
      </c>
      <c r="L1948" s="181">
        <v>6202021813</v>
      </c>
    </row>
    <row r="1949" spans="1:12">
      <c r="A1949" s="181">
        <v>6202021101</v>
      </c>
      <c r="B1949" s="181" t="s">
        <v>3297</v>
      </c>
      <c r="C1949" s="182" t="s">
        <v>2068</v>
      </c>
      <c r="D1949" s="182" t="s">
        <v>376</v>
      </c>
      <c r="E1949" s="182" t="s">
        <v>2216</v>
      </c>
      <c r="F1949" s="182" t="s">
        <v>2228</v>
      </c>
      <c r="G1949" s="181" t="s">
        <v>411</v>
      </c>
      <c r="H1949" s="181" t="s">
        <v>2229</v>
      </c>
      <c r="I1949" s="181" t="s">
        <v>2075</v>
      </c>
      <c r="J1949" s="181"/>
      <c r="K1949" s="183" t="str">
        <f t="shared" si="51"/>
        <v>Material Bibliográfico - Suscripciones Periodicos y revistas</v>
      </c>
      <c r="L1949" s="181">
        <v>6202021101</v>
      </c>
    </row>
    <row r="1950" spans="1:12">
      <c r="A1950" s="181">
        <v>6202021102</v>
      </c>
      <c r="B1950" s="181" t="s">
        <v>2158</v>
      </c>
      <c r="C1950" s="182" t="s">
        <v>2068</v>
      </c>
      <c r="D1950" s="182" t="s">
        <v>376</v>
      </c>
      <c r="E1950" s="182" t="s">
        <v>2216</v>
      </c>
      <c r="F1950" s="182" t="s">
        <v>2228</v>
      </c>
      <c r="G1950" s="181" t="s">
        <v>411</v>
      </c>
      <c r="H1950" s="181" t="s">
        <v>2229</v>
      </c>
      <c r="I1950" s="181" t="s">
        <v>2075</v>
      </c>
      <c r="J1950" s="181"/>
      <c r="K1950" s="183" t="str">
        <f t="shared" si="51"/>
        <v>Material Bibliográfico - Libros</v>
      </c>
      <c r="L1950" s="181">
        <v>6202021102</v>
      </c>
    </row>
    <row r="1951" spans="1:12">
      <c r="A1951" s="181">
        <v>6202021104</v>
      </c>
      <c r="B1951" s="181" t="s">
        <v>3298</v>
      </c>
      <c r="C1951" s="182" t="s">
        <v>2068</v>
      </c>
      <c r="D1951" s="182" t="s">
        <v>376</v>
      </c>
      <c r="E1951" s="182" t="s">
        <v>2216</v>
      </c>
      <c r="F1951" s="182" t="s">
        <v>2228</v>
      </c>
      <c r="G1951" s="181" t="s">
        <v>411</v>
      </c>
      <c r="H1951" s="181" t="s">
        <v>2229</v>
      </c>
      <c r="I1951" s="181" t="s">
        <v>2075</v>
      </c>
      <c r="J1951" s="181"/>
      <c r="K1951" s="183" t="str">
        <f t="shared" si="51"/>
        <v>Material Bibliográfico - Suscripiones en Bases de Datos</v>
      </c>
      <c r="L1951" s="181">
        <v>6202021104</v>
      </c>
    </row>
    <row r="1952" spans="1:12">
      <c r="A1952" s="181">
        <v>6202020502</v>
      </c>
      <c r="B1952" s="181" t="s">
        <v>3299</v>
      </c>
      <c r="C1952" s="182" t="s">
        <v>2068</v>
      </c>
      <c r="D1952" s="182" t="s">
        <v>376</v>
      </c>
      <c r="E1952" s="182" t="s">
        <v>2216</v>
      </c>
      <c r="F1952" s="182" t="s">
        <v>2217</v>
      </c>
      <c r="G1952" s="181" t="s">
        <v>411</v>
      </c>
      <c r="H1952" s="181" t="s">
        <v>2218</v>
      </c>
      <c r="I1952" s="181" t="s">
        <v>2075</v>
      </c>
      <c r="J1952" s="181"/>
      <c r="K1952" s="183" t="str">
        <f t="shared" si="51"/>
        <v>Movilidad académica    - Alojamiento Y Manutencion - Viaticos al Exterior</v>
      </c>
      <c r="L1952" s="181">
        <v>6202020502</v>
      </c>
    </row>
    <row r="1953" spans="1:12">
      <c r="A1953" s="181">
        <v>6202020504</v>
      </c>
      <c r="B1953" s="181" t="s">
        <v>3300</v>
      </c>
      <c r="C1953" s="182" t="s">
        <v>2068</v>
      </c>
      <c r="D1953" s="182" t="s">
        <v>376</v>
      </c>
      <c r="E1953" s="182" t="s">
        <v>2216</v>
      </c>
      <c r="F1953" s="182" t="s">
        <v>2217</v>
      </c>
      <c r="G1953" s="181" t="s">
        <v>411</v>
      </c>
      <c r="H1953" s="181" t="s">
        <v>2218</v>
      </c>
      <c r="I1953" s="181" t="s">
        <v>2075</v>
      </c>
      <c r="J1953" s="181"/>
      <c r="K1953" s="183" t="str">
        <f t="shared" si="51"/>
        <v>Movilidad académica    - Pasajes Aereos - Al Exterior</v>
      </c>
      <c r="L1953" s="181">
        <v>6202020504</v>
      </c>
    </row>
    <row r="1954" spans="1:12">
      <c r="A1954" s="181">
        <v>6202021701</v>
      </c>
      <c r="B1954" s="181" t="s">
        <v>3301</v>
      </c>
      <c r="C1954" s="182" t="s">
        <v>2068</v>
      </c>
      <c r="D1954" s="182" t="s">
        <v>376</v>
      </c>
      <c r="E1954" s="182" t="s">
        <v>2239</v>
      </c>
      <c r="F1954" s="182" t="s">
        <v>2243</v>
      </c>
      <c r="G1954" s="181" t="s">
        <v>411</v>
      </c>
      <c r="H1954" s="181" t="s">
        <v>2244</v>
      </c>
      <c r="I1954" s="181" t="s">
        <v>2075</v>
      </c>
      <c r="J1954" s="181"/>
      <c r="K1954" s="183" t="str">
        <f t="shared" si="51"/>
        <v>Programas de Computador   - Programas para Computacion Sotfware</v>
      </c>
      <c r="L1954" s="181">
        <v>6202021701</v>
      </c>
    </row>
    <row r="1955" spans="1:12">
      <c r="A1955" s="181">
        <v>6202021103</v>
      </c>
      <c r="B1955" s="181" t="s">
        <v>2225</v>
      </c>
      <c r="C1955" s="182" t="s">
        <v>2068</v>
      </c>
      <c r="D1955" s="182" t="s">
        <v>376</v>
      </c>
      <c r="E1955" s="182" t="s">
        <v>2216</v>
      </c>
      <c r="F1955" s="182" t="s">
        <v>389</v>
      </c>
      <c r="G1955" s="181" t="s">
        <v>411</v>
      </c>
      <c r="H1955" s="181" t="s">
        <v>2226</v>
      </c>
      <c r="I1955" s="181" t="s">
        <v>2075</v>
      </c>
      <c r="J1955" s="181"/>
      <c r="K1955" s="183" t="str">
        <f t="shared" si="51"/>
        <v>Publicaciones     - Publicaciones</v>
      </c>
      <c r="L1955" s="181">
        <v>6202021103</v>
      </c>
    </row>
    <row r="1956" spans="1:12">
      <c r="A1956" s="181">
        <v>1556050101</v>
      </c>
      <c r="B1956" s="181" t="s">
        <v>2273</v>
      </c>
      <c r="C1956" s="182" t="s">
        <v>2068</v>
      </c>
      <c r="D1956" s="182" t="s">
        <v>376</v>
      </c>
      <c r="E1956" s="182" t="s">
        <v>2239</v>
      </c>
      <c r="F1956" s="182" t="s">
        <v>2247</v>
      </c>
      <c r="G1956" s="182" t="s">
        <v>2248</v>
      </c>
      <c r="H1956" s="181" t="s">
        <v>2274</v>
      </c>
      <c r="I1956" s="181" t="s">
        <v>2075</v>
      </c>
      <c r="J1956" s="181"/>
      <c r="K1956" s="183" t="str">
        <f t="shared" si="51"/>
        <v>Acueducto, planta y redes  - Instalaciones para Agua y Energia</v>
      </c>
      <c r="L1956" s="181">
        <v>1556050101</v>
      </c>
    </row>
    <row r="1957" spans="1:12">
      <c r="A1957" s="181">
        <v>1556100101</v>
      </c>
      <c r="B1957" s="181" t="s">
        <v>2094</v>
      </c>
      <c r="C1957" s="182" t="s">
        <v>2068</v>
      </c>
      <c r="D1957" s="182" t="s">
        <v>376</v>
      </c>
      <c r="E1957" s="182" t="s">
        <v>2239</v>
      </c>
      <c r="F1957" s="182" t="s">
        <v>2247</v>
      </c>
      <c r="G1957" s="182" t="s">
        <v>2248</v>
      </c>
      <c r="H1957" s="181" t="s">
        <v>2274</v>
      </c>
      <c r="I1957" s="181" t="s">
        <v>2075</v>
      </c>
      <c r="J1957" s="181"/>
      <c r="K1957" s="183" t="str">
        <f t="shared" si="51"/>
        <v>Acueducto, planta y redes  - Acueducto, Acequias y Canalizaciones</v>
      </c>
      <c r="L1957" s="181">
        <v>1556100101</v>
      </c>
    </row>
    <row r="1958" spans="1:12">
      <c r="A1958" s="181">
        <v>1556150101</v>
      </c>
      <c r="B1958" s="181" t="s">
        <v>2275</v>
      </c>
      <c r="C1958" s="182" t="s">
        <v>2068</v>
      </c>
      <c r="D1958" s="182" t="s">
        <v>376</v>
      </c>
      <c r="E1958" s="182" t="s">
        <v>2239</v>
      </c>
      <c r="F1958" s="182" t="s">
        <v>2247</v>
      </c>
      <c r="G1958" s="182" t="s">
        <v>2248</v>
      </c>
      <c r="H1958" s="181" t="s">
        <v>2274</v>
      </c>
      <c r="I1958" s="181" t="s">
        <v>2075</v>
      </c>
      <c r="J1958" s="181"/>
      <c r="K1958" s="183" t="str">
        <f t="shared" si="51"/>
        <v>Acueducto, planta y redes  - Plantas de Generacion Hidraulica</v>
      </c>
      <c r="L1958" s="181">
        <v>1556150101</v>
      </c>
    </row>
    <row r="1959" spans="1:12">
      <c r="A1959" s="181">
        <v>1556280101</v>
      </c>
      <c r="B1959" s="181" t="s">
        <v>2276</v>
      </c>
      <c r="C1959" s="182" t="s">
        <v>2068</v>
      </c>
      <c r="D1959" s="182" t="s">
        <v>376</v>
      </c>
      <c r="E1959" s="182" t="s">
        <v>2239</v>
      </c>
      <c r="F1959" s="182" t="s">
        <v>2247</v>
      </c>
      <c r="G1959" s="182" t="s">
        <v>2248</v>
      </c>
      <c r="H1959" s="181" t="s">
        <v>2274</v>
      </c>
      <c r="I1959" s="181" t="s">
        <v>2075</v>
      </c>
      <c r="J1959" s="181"/>
      <c r="K1959" s="183" t="str">
        <f t="shared" si="51"/>
        <v>Acueducto, planta y redes  - Plantas de Generacion Diesel, Gasolina</v>
      </c>
      <c r="L1959" s="181">
        <v>1556280101</v>
      </c>
    </row>
    <row r="1960" spans="1:12">
      <c r="A1960" s="181">
        <v>1805050101</v>
      </c>
      <c r="B1960" s="181" t="s">
        <v>2286</v>
      </c>
      <c r="C1960" s="182" t="s">
        <v>2068</v>
      </c>
      <c r="D1960" s="182" t="s">
        <v>376</v>
      </c>
      <c r="E1960" s="182" t="s">
        <v>2216</v>
      </c>
      <c r="F1960" s="181" t="s">
        <v>2237</v>
      </c>
      <c r="G1960" s="182" t="s">
        <v>2248</v>
      </c>
      <c r="H1960" s="181" t="s">
        <v>2237</v>
      </c>
      <c r="I1960" s="181" t="s">
        <v>2075</v>
      </c>
      <c r="J1960" s="181"/>
      <c r="K1960" s="183" t="str">
        <f t="shared" si="51"/>
        <v>Bienes de arte y cultura - Elementos de Museo</v>
      </c>
      <c r="L1960" s="181">
        <v>1805050101</v>
      </c>
    </row>
    <row r="1961" spans="1:12">
      <c r="A1961" s="181">
        <v>1805050102</v>
      </c>
      <c r="B1961" s="181" t="s">
        <v>2287</v>
      </c>
      <c r="C1961" s="182" t="s">
        <v>2068</v>
      </c>
      <c r="D1961" s="182" t="s">
        <v>376</v>
      </c>
      <c r="E1961" s="182" t="s">
        <v>2216</v>
      </c>
      <c r="F1961" s="181" t="s">
        <v>2237</v>
      </c>
      <c r="G1961" s="182" t="s">
        <v>2248</v>
      </c>
      <c r="H1961" s="181" t="s">
        <v>2237</v>
      </c>
      <c r="I1961" s="181" t="s">
        <v>2075</v>
      </c>
      <c r="J1961" s="181"/>
      <c r="K1961" s="183" t="str">
        <f t="shared" si="51"/>
        <v>Bienes de arte y cultura - Monumentos</v>
      </c>
      <c r="L1961" s="181">
        <v>1805050102</v>
      </c>
    </row>
    <row r="1962" spans="1:12">
      <c r="A1962" s="181">
        <v>1805050103</v>
      </c>
      <c r="B1962" s="181" t="s">
        <v>2288</v>
      </c>
      <c r="C1962" s="182" t="s">
        <v>2068</v>
      </c>
      <c r="D1962" s="182" t="s">
        <v>376</v>
      </c>
      <c r="E1962" s="182" t="s">
        <v>2216</v>
      </c>
      <c r="F1962" s="181" t="s">
        <v>2237</v>
      </c>
      <c r="G1962" s="182" t="s">
        <v>2248</v>
      </c>
      <c r="H1962" s="181" t="s">
        <v>2237</v>
      </c>
      <c r="I1962" s="181" t="s">
        <v>2075</v>
      </c>
      <c r="J1962" s="181"/>
      <c r="K1962" s="183" t="str">
        <f t="shared" si="51"/>
        <v>Bienes de arte y cultura - Obras de Arte</v>
      </c>
      <c r="L1962" s="181">
        <v>1805050103</v>
      </c>
    </row>
    <row r="1963" spans="1:12">
      <c r="A1963" s="181">
        <v>1805100101</v>
      </c>
      <c r="B1963" s="181" t="s">
        <v>2289</v>
      </c>
      <c r="C1963" s="182" t="s">
        <v>2068</v>
      </c>
      <c r="D1963" s="182" t="s">
        <v>376</v>
      </c>
      <c r="E1963" s="182" t="s">
        <v>2216</v>
      </c>
      <c r="F1963" s="181" t="s">
        <v>2237</v>
      </c>
      <c r="G1963" s="182" t="s">
        <v>2248</v>
      </c>
      <c r="H1963" s="181" t="s">
        <v>2237</v>
      </c>
      <c r="I1963" s="181" t="s">
        <v>2075</v>
      </c>
      <c r="J1963" s="181"/>
      <c r="K1963" s="183" t="str">
        <f t="shared" si="51"/>
        <v>Bienes de arte y cultura - Bibliotecas</v>
      </c>
      <c r="L1963" s="181">
        <v>1805100101</v>
      </c>
    </row>
    <row r="1964" spans="1:12">
      <c r="A1964" s="181">
        <v>1805100102</v>
      </c>
      <c r="B1964" s="181" t="s">
        <v>2290</v>
      </c>
      <c r="C1964" s="182" t="s">
        <v>2068</v>
      </c>
      <c r="D1964" s="182" t="s">
        <v>376</v>
      </c>
      <c r="E1964" s="182" t="s">
        <v>2216</v>
      </c>
      <c r="F1964" s="181" t="s">
        <v>2237</v>
      </c>
      <c r="G1964" s="182" t="s">
        <v>2248</v>
      </c>
      <c r="H1964" s="181" t="s">
        <v>2237</v>
      </c>
      <c r="I1964" s="181" t="s">
        <v>2075</v>
      </c>
      <c r="J1964" s="181"/>
      <c r="K1964" s="183" t="str">
        <f t="shared" si="51"/>
        <v>Bienes de arte y cultura - Equipos Industriales</v>
      </c>
      <c r="L1964" s="181">
        <v>1805100102</v>
      </c>
    </row>
    <row r="1965" spans="1:12">
      <c r="A1965" s="181">
        <v>1805100103</v>
      </c>
      <c r="B1965" s="181" t="s">
        <v>2291</v>
      </c>
      <c r="C1965" s="182" t="s">
        <v>2068</v>
      </c>
      <c r="D1965" s="182" t="s">
        <v>376</v>
      </c>
      <c r="E1965" s="182" t="s">
        <v>2216</v>
      </c>
      <c r="F1965" s="181" t="s">
        <v>2237</v>
      </c>
      <c r="G1965" s="182" t="s">
        <v>2248</v>
      </c>
      <c r="H1965" s="181" t="s">
        <v>2237</v>
      </c>
      <c r="I1965" s="181" t="s">
        <v>2075</v>
      </c>
      <c r="J1965" s="181"/>
      <c r="K1965" s="183" t="str">
        <f t="shared" si="51"/>
        <v>Bienes de arte y cultura - Escudos y Banderas</v>
      </c>
      <c r="L1965" s="181">
        <v>1805100103</v>
      </c>
    </row>
    <row r="1966" spans="1:12">
      <c r="A1966" s="181">
        <v>1805959502</v>
      </c>
      <c r="B1966" s="181" t="s">
        <v>2290</v>
      </c>
      <c r="C1966" s="182" t="s">
        <v>2068</v>
      </c>
      <c r="D1966" s="182" t="s">
        <v>376</v>
      </c>
      <c r="E1966" s="182" t="s">
        <v>2216</v>
      </c>
      <c r="F1966" s="181" t="s">
        <v>2237</v>
      </c>
      <c r="G1966" s="182" t="s">
        <v>2248</v>
      </c>
      <c r="H1966" s="181" t="s">
        <v>2237</v>
      </c>
      <c r="I1966" s="181" t="s">
        <v>2075</v>
      </c>
      <c r="J1966" s="181"/>
      <c r="K1966" s="183" t="str">
        <f t="shared" si="51"/>
        <v>Bienes de arte y cultura - Equipos Industriales</v>
      </c>
      <c r="L1966" s="181">
        <v>1805959502</v>
      </c>
    </row>
    <row r="1967" spans="1:12">
      <c r="A1967" s="181">
        <v>1805959503</v>
      </c>
      <c r="B1967" s="181" t="s">
        <v>2291</v>
      </c>
      <c r="C1967" s="182" t="s">
        <v>2068</v>
      </c>
      <c r="D1967" s="182" t="s">
        <v>376</v>
      </c>
      <c r="E1967" s="182" t="s">
        <v>2216</v>
      </c>
      <c r="F1967" s="181" t="s">
        <v>2237</v>
      </c>
      <c r="G1967" s="182" t="s">
        <v>2248</v>
      </c>
      <c r="H1967" s="181" t="s">
        <v>2237</v>
      </c>
      <c r="I1967" s="181" t="s">
        <v>2075</v>
      </c>
      <c r="J1967" s="181"/>
      <c r="K1967" s="183" t="str">
        <f t="shared" si="51"/>
        <v>Bienes de arte y cultura - Escudos y Banderas</v>
      </c>
      <c r="L1967" s="181">
        <v>1805959503</v>
      </c>
    </row>
    <row r="1968" spans="1:12">
      <c r="A1968" s="181">
        <v>1805959595</v>
      </c>
      <c r="B1968" s="181" t="s">
        <v>2293</v>
      </c>
      <c r="C1968" s="182" t="s">
        <v>2068</v>
      </c>
      <c r="D1968" s="182" t="s">
        <v>376</v>
      </c>
      <c r="E1968" s="182" t="s">
        <v>2216</v>
      </c>
      <c r="F1968" s="181" t="s">
        <v>2237</v>
      </c>
      <c r="G1968" s="182" t="s">
        <v>2248</v>
      </c>
      <c r="H1968" s="181" t="s">
        <v>2237</v>
      </c>
      <c r="I1968" s="181" t="s">
        <v>2075</v>
      </c>
      <c r="J1968" s="181"/>
      <c r="K1968" s="183" t="str">
        <f t="shared" si="51"/>
        <v>Bienes de arte y cultura - Otros Bienes de Arte y Cultura</v>
      </c>
      <c r="L1968" s="181">
        <v>1805959595</v>
      </c>
    </row>
    <row r="1969" spans="1:12">
      <c r="A1969" s="181">
        <v>1895200101</v>
      </c>
      <c r="B1969" s="181" t="s">
        <v>2294</v>
      </c>
      <c r="C1969" s="182" t="s">
        <v>2068</v>
      </c>
      <c r="D1969" s="182" t="s">
        <v>376</v>
      </c>
      <c r="E1969" s="182" t="s">
        <v>2216</v>
      </c>
      <c r="F1969" s="181" t="s">
        <v>2237</v>
      </c>
      <c r="G1969" s="182" t="s">
        <v>2248</v>
      </c>
      <c r="H1969" s="181" t="s">
        <v>2237</v>
      </c>
      <c r="I1969" s="181" t="s">
        <v>2075</v>
      </c>
      <c r="J1969" s="181"/>
      <c r="K1969" s="183" t="str">
        <f t="shared" si="51"/>
        <v>Bienes de arte y cultura - Bienes Recibidos en Pago</v>
      </c>
      <c r="L1969" s="181">
        <v>1895200101</v>
      </c>
    </row>
    <row r="1970" spans="1:12">
      <c r="A1970" s="181">
        <v>1895959595</v>
      </c>
      <c r="B1970" s="181" t="s">
        <v>2083</v>
      </c>
      <c r="C1970" s="182" t="s">
        <v>2068</v>
      </c>
      <c r="D1970" s="182" t="s">
        <v>376</v>
      </c>
      <c r="E1970" s="182" t="s">
        <v>2216</v>
      </c>
      <c r="F1970" s="181" t="s">
        <v>2237</v>
      </c>
      <c r="G1970" s="182" t="s">
        <v>2248</v>
      </c>
      <c r="H1970" s="181" t="s">
        <v>2237</v>
      </c>
      <c r="I1970" s="181" t="s">
        <v>2075</v>
      </c>
      <c r="J1970" s="181"/>
      <c r="K1970" s="183" t="str">
        <f t="shared" si="51"/>
        <v>Bienes de arte y cultura - Otros</v>
      </c>
      <c r="L1970" s="181">
        <v>1895959595</v>
      </c>
    </row>
    <row r="1971" spans="1:12">
      <c r="A1971" s="181">
        <v>1899050101</v>
      </c>
      <c r="B1971" s="181" t="s">
        <v>2295</v>
      </c>
      <c r="C1971" s="182" t="s">
        <v>2068</v>
      </c>
      <c r="D1971" s="182" t="s">
        <v>376</v>
      </c>
      <c r="E1971" s="182" t="s">
        <v>2216</v>
      </c>
      <c r="F1971" s="181" t="s">
        <v>2237</v>
      </c>
      <c r="G1971" s="182" t="s">
        <v>2248</v>
      </c>
      <c r="H1971" s="181" t="s">
        <v>2237</v>
      </c>
      <c r="I1971" s="181" t="s">
        <v>2075</v>
      </c>
      <c r="J1971" s="181"/>
      <c r="K1971" s="183" t="str">
        <f t="shared" si="51"/>
        <v>Bienes de arte y cultura - Bienes de Arte y Cultura</v>
      </c>
      <c r="L1971" s="181">
        <v>1899050101</v>
      </c>
    </row>
    <row r="1972" spans="1:12">
      <c r="A1972" s="181">
        <v>1899959595</v>
      </c>
      <c r="B1972" s="181" t="s">
        <v>2296</v>
      </c>
      <c r="C1972" s="182" t="s">
        <v>2068</v>
      </c>
      <c r="D1972" s="182" t="s">
        <v>376</v>
      </c>
      <c r="E1972" s="182" t="s">
        <v>2216</v>
      </c>
      <c r="F1972" s="181" t="s">
        <v>2237</v>
      </c>
      <c r="G1972" s="182" t="s">
        <v>2248</v>
      </c>
      <c r="H1972" s="181" t="s">
        <v>2237</v>
      </c>
      <c r="I1972" s="181" t="s">
        <v>2075</v>
      </c>
      <c r="J1972" s="181"/>
      <c r="K1972" s="183" t="str">
        <f t="shared" ref="K1972:K2035" si="52">CONCATENATE(H1972," - ", B1972)</f>
        <v>Bienes de arte y cultura - Diversos</v>
      </c>
      <c r="L1972" s="181">
        <v>1899959595</v>
      </c>
    </row>
    <row r="1973" spans="1:12">
      <c r="A1973" s="181">
        <v>1805959501</v>
      </c>
      <c r="B1973" s="181" t="s">
        <v>2292</v>
      </c>
      <c r="C1973" s="182" t="s">
        <v>2068</v>
      </c>
      <c r="D1973" s="182" t="s">
        <v>376</v>
      </c>
      <c r="E1973" s="182" t="s">
        <v>2216</v>
      </c>
      <c r="F1973" s="182" t="s">
        <v>2234</v>
      </c>
      <c r="G1973" s="182" t="s">
        <v>2248</v>
      </c>
      <c r="H1973" s="181" t="s">
        <v>2234</v>
      </c>
      <c r="I1973" s="181" t="s">
        <v>2075</v>
      </c>
      <c r="J1973" s="181"/>
      <c r="K1973" s="183" t="str">
        <f t="shared" si="52"/>
        <v>Bienestar Universitario - Elementos Coreograficos</v>
      </c>
      <c r="L1973" s="181">
        <v>1805959501</v>
      </c>
    </row>
    <row r="1974" spans="1:12">
      <c r="A1974" s="181">
        <v>1805959504</v>
      </c>
      <c r="B1974" s="181" t="s">
        <v>2173</v>
      </c>
      <c r="C1974" s="182" t="s">
        <v>2068</v>
      </c>
      <c r="D1974" s="182" t="s">
        <v>376</v>
      </c>
      <c r="E1974" s="182" t="s">
        <v>2216</v>
      </c>
      <c r="F1974" s="182" t="s">
        <v>2234</v>
      </c>
      <c r="G1974" s="182" t="s">
        <v>2248</v>
      </c>
      <c r="H1974" s="181" t="s">
        <v>2234</v>
      </c>
      <c r="I1974" s="181" t="s">
        <v>2075</v>
      </c>
      <c r="J1974" s="181"/>
      <c r="K1974" s="183" t="str">
        <f t="shared" si="52"/>
        <v>Bienestar Universitario - Instrumentos Musicales</v>
      </c>
      <c r="L1974" s="181">
        <v>1805959504</v>
      </c>
    </row>
    <row r="1975" spans="1:12">
      <c r="A1975" s="181">
        <v>1508050101</v>
      </c>
      <c r="B1975" s="181" t="s">
        <v>2247</v>
      </c>
      <c r="C1975" s="182" t="s">
        <v>2068</v>
      </c>
      <c r="D1975" s="182" t="s">
        <v>376</v>
      </c>
      <c r="E1975" s="182" t="s">
        <v>2246</v>
      </c>
      <c r="F1975" s="182" t="s">
        <v>2247</v>
      </c>
      <c r="G1975" s="182" t="s">
        <v>2248</v>
      </c>
      <c r="H1975" s="181" t="s">
        <v>2250</v>
      </c>
      <c r="I1975" s="181" t="s">
        <v>2075</v>
      </c>
      <c r="J1975" s="181"/>
      <c r="K1975" s="183" t="str">
        <f t="shared" si="52"/>
        <v>Construcciones y Edificaciones   - Construcciones y Edificaciones</v>
      </c>
      <c r="L1975" s="181">
        <v>1508050101</v>
      </c>
    </row>
    <row r="1976" spans="1:12">
      <c r="A1976" s="181">
        <v>1516050101</v>
      </c>
      <c r="B1976" s="181" t="s">
        <v>2079</v>
      </c>
      <c r="C1976" s="182" t="s">
        <v>2068</v>
      </c>
      <c r="D1976" s="182" t="s">
        <v>376</v>
      </c>
      <c r="E1976" s="182" t="s">
        <v>2246</v>
      </c>
      <c r="F1976" s="182" t="s">
        <v>2247</v>
      </c>
      <c r="G1976" s="182" t="s">
        <v>2248</v>
      </c>
      <c r="H1976" s="181" t="s">
        <v>2250</v>
      </c>
      <c r="I1976" s="181" t="s">
        <v>2075</v>
      </c>
      <c r="J1976" s="181"/>
      <c r="K1976" s="183" t="str">
        <f t="shared" si="52"/>
        <v>Construcciones y Edificaciones   - Edificios</v>
      </c>
      <c r="L1976" s="181">
        <v>1516050101</v>
      </c>
    </row>
    <row r="1977" spans="1:12">
      <c r="A1977" s="181">
        <v>1516100101</v>
      </c>
      <c r="B1977" s="181" t="s">
        <v>2251</v>
      </c>
      <c r="C1977" s="182" t="s">
        <v>2068</v>
      </c>
      <c r="D1977" s="182" t="s">
        <v>376</v>
      </c>
      <c r="E1977" s="182" t="s">
        <v>2246</v>
      </c>
      <c r="F1977" s="182" t="s">
        <v>2247</v>
      </c>
      <c r="G1977" s="182" t="s">
        <v>2248</v>
      </c>
      <c r="H1977" s="181" t="s">
        <v>2250</v>
      </c>
      <c r="I1977" s="181" t="s">
        <v>2075</v>
      </c>
      <c r="J1977" s="181"/>
      <c r="K1977" s="183" t="str">
        <f t="shared" si="52"/>
        <v>Construcciones y Edificaciones   - Oficinas</v>
      </c>
      <c r="L1977" s="181">
        <v>1516100101</v>
      </c>
    </row>
    <row r="1978" spans="1:12">
      <c r="A1978" s="181">
        <v>1516150101</v>
      </c>
      <c r="B1978" s="181" t="s">
        <v>2252</v>
      </c>
      <c r="C1978" s="182" t="s">
        <v>2068</v>
      </c>
      <c r="D1978" s="182" t="s">
        <v>376</v>
      </c>
      <c r="E1978" s="182" t="s">
        <v>2246</v>
      </c>
      <c r="F1978" s="182" t="s">
        <v>2247</v>
      </c>
      <c r="G1978" s="182" t="s">
        <v>2248</v>
      </c>
      <c r="H1978" s="181" t="s">
        <v>2250</v>
      </c>
      <c r="I1978" s="181" t="s">
        <v>2075</v>
      </c>
      <c r="J1978" s="181"/>
      <c r="K1978" s="183" t="str">
        <f t="shared" si="52"/>
        <v>Construcciones y Edificaciones   - Colegios y Escuelas</v>
      </c>
      <c r="L1978" s="181">
        <v>1516150101</v>
      </c>
    </row>
    <row r="1979" spans="1:12">
      <c r="A1979" s="181">
        <v>1584050101</v>
      </c>
      <c r="B1979" s="181" t="s">
        <v>2283</v>
      </c>
      <c r="C1979" s="182" t="s">
        <v>2068</v>
      </c>
      <c r="D1979" s="182" t="s">
        <v>376</v>
      </c>
      <c r="E1979" s="182" t="s">
        <v>2239</v>
      </c>
      <c r="F1979" s="182" t="s">
        <v>2281</v>
      </c>
      <c r="G1979" s="182" t="s">
        <v>2248</v>
      </c>
      <c r="H1979" s="181" t="s">
        <v>2284</v>
      </c>
      <c r="I1979" s="181" t="s">
        <v>2075</v>
      </c>
      <c r="J1979" s="181"/>
      <c r="K1979" s="183" t="str">
        <f t="shared" si="52"/>
        <v>Cultivos en desarrollo semovientes  - Ganado Vacuno</v>
      </c>
      <c r="L1979" s="181">
        <v>1584050101</v>
      </c>
    </row>
    <row r="1980" spans="1:12">
      <c r="A1980" s="181">
        <v>1584050102</v>
      </c>
      <c r="B1980" s="181" t="s">
        <v>2285</v>
      </c>
      <c r="C1980" s="182" t="s">
        <v>2068</v>
      </c>
      <c r="D1980" s="182" t="s">
        <v>376</v>
      </c>
      <c r="E1980" s="182" t="s">
        <v>2239</v>
      </c>
      <c r="F1980" s="182" t="s">
        <v>2281</v>
      </c>
      <c r="G1980" s="182" t="s">
        <v>2248</v>
      </c>
      <c r="H1980" s="181" t="s">
        <v>2284</v>
      </c>
      <c r="I1980" s="181" t="s">
        <v>2075</v>
      </c>
      <c r="J1980" s="181"/>
      <c r="K1980" s="183" t="str">
        <f t="shared" si="52"/>
        <v>Cultivos en desarrollo semovientes  - Cultivos en Desarrollo</v>
      </c>
      <c r="L1980" s="181">
        <v>1584050102</v>
      </c>
    </row>
    <row r="1981" spans="1:12">
      <c r="A1981" s="181">
        <v>1528050101</v>
      </c>
      <c r="B1981" s="181" t="s">
        <v>2264</v>
      </c>
      <c r="C1981" s="182" t="s">
        <v>2068</v>
      </c>
      <c r="D1981" s="182" t="s">
        <v>376</v>
      </c>
      <c r="E1981" s="182" t="s">
        <v>2239</v>
      </c>
      <c r="F1981" s="182" t="s">
        <v>2243</v>
      </c>
      <c r="G1981" s="182" t="s">
        <v>2248</v>
      </c>
      <c r="H1981" s="181" t="s">
        <v>2265</v>
      </c>
      <c r="I1981" s="181" t="s">
        <v>2075</v>
      </c>
      <c r="J1981" s="181"/>
      <c r="K1981" s="183" t="str">
        <f t="shared" si="52"/>
        <v>Equipo de computo   - Equipos Por Procesamiento de Datos</v>
      </c>
      <c r="L1981" s="181">
        <v>1528050101</v>
      </c>
    </row>
    <row r="1982" spans="1:12">
      <c r="A1982" s="181">
        <v>1528100101</v>
      </c>
      <c r="B1982" s="181" t="s">
        <v>2266</v>
      </c>
      <c r="C1982" s="182" t="s">
        <v>2068</v>
      </c>
      <c r="D1982" s="182" t="s">
        <v>376</v>
      </c>
      <c r="E1982" s="182" t="s">
        <v>2239</v>
      </c>
      <c r="F1982" s="182" t="s">
        <v>2243</v>
      </c>
      <c r="G1982" s="182" t="s">
        <v>2248</v>
      </c>
      <c r="H1982" s="181" t="s">
        <v>2267</v>
      </c>
      <c r="I1982" s="181" t="s">
        <v>2075</v>
      </c>
      <c r="J1982" s="181"/>
      <c r="K1982" s="183" t="str">
        <f t="shared" si="52"/>
        <v>Equipo de telecomunicaciones   - Equipo de Telecomunicaciones</v>
      </c>
      <c r="L1982" s="181">
        <v>1528100101</v>
      </c>
    </row>
    <row r="1983" spans="1:12">
      <c r="A1983" s="181">
        <v>1528150101</v>
      </c>
      <c r="B1983" s="181" t="s">
        <v>2133</v>
      </c>
      <c r="C1983" s="182" t="s">
        <v>2068</v>
      </c>
      <c r="D1983" s="182" t="s">
        <v>376</v>
      </c>
      <c r="E1983" s="182" t="s">
        <v>2239</v>
      </c>
      <c r="F1983" s="182" t="s">
        <v>2243</v>
      </c>
      <c r="G1983" s="182" t="s">
        <v>2248</v>
      </c>
      <c r="H1983" s="181" t="s">
        <v>2267</v>
      </c>
      <c r="I1983" s="181" t="s">
        <v>2075</v>
      </c>
      <c r="J1983" s="181"/>
      <c r="K1983" s="183" t="str">
        <f t="shared" si="52"/>
        <v>Equipo de telecomunicaciones   - Equipos de Radio</v>
      </c>
      <c r="L1983" s="181">
        <v>1528150101</v>
      </c>
    </row>
    <row r="1984" spans="1:12">
      <c r="A1984" s="181">
        <v>1528250101</v>
      </c>
      <c r="B1984" s="181" t="s">
        <v>2268</v>
      </c>
      <c r="C1984" s="182" t="s">
        <v>2068</v>
      </c>
      <c r="D1984" s="182" t="s">
        <v>376</v>
      </c>
      <c r="E1984" s="182" t="s">
        <v>2239</v>
      </c>
      <c r="F1984" s="182" t="s">
        <v>2243</v>
      </c>
      <c r="G1984" s="182" t="s">
        <v>2248</v>
      </c>
      <c r="H1984" s="181" t="s">
        <v>2267</v>
      </c>
      <c r="I1984" s="181" t="s">
        <v>2075</v>
      </c>
      <c r="J1984" s="181"/>
      <c r="K1984" s="183" t="str">
        <f t="shared" si="52"/>
        <v>Equipo de telecomunicaciones   - Líneas Telefónicas</v>
      </c>
      <c r="L1984" s="181">
        <v>1528250101</v>
      </c>
    </row>
    <row r="1985" spans="1:12">
      <c r="A1985" s="181">
        <v>1528959595</v>
      </c>
      <c r="B1985" s="181" t="s">
        <v>2083</v>
      </c>
      <c r="C1985" s="182" t="s">
        <v>2068</v>
      </c>
      <c r="D1985" s="182" t="s">
        <v>376</v>
      </c>
      <c r="E1985" s="182" t="s">
        <v>2239</v>
      </c>
      <c r="F1985" s="182" t="s">
        <v>2243</v>
      </c>
      <c r="G1985" s="182" t="s">
        <v>2248</v>
      </c>
      <c r="H1985" s="181" t="s">
        <v>2267</v>
      </c>
      <c r="I1985" s="181" t="s">
        <v>2075</v>
      </c>
      <c r="J1985" s="181"/>
      <c r="K1985" s="183" t="str">
        <f t="shared" si="52"/>
        <v>Equipo de telecomunicaciones   - Otros</v>
      </c>
      <c r="L1985" s="181">
        <v>1528959595</v>
      </c>
    </row>
    <row r="1986" spans="1:12">
      <c r="A1986" s="181">
        <v>1532050101</v>
      </c>
      <c r="B1986" s="181" t="s">
        <v>2269</v>
      </c>
      <c r="C1986" s="182" t="s">
        <v>2068</v>
      </c>
      <c r="D1986" s="182" t="s">
        <v>376</v>
      </c>
      <c r="E1986" s="182" t="s">
        <v>2239</v>
      </c>
      <c r="F1986" s="182" t="s">
        <v>2240</v>
      </c>
      <c r="G1986" s="182" t="s">
        <v>2248</v>
      </c>
      <c r="H1986" s="181" t="s">
        <v>2241</v>
      </c>
      <c r="I1986" s="181" t="s">
        <v>2075</v>
      </c>
      <c r="J1986" s="181"/>
      <c r="K1986" s="183" t="str">
        <f t="shared" si="52"/>
        <v>Equipos y elementos de laboratorio - Médico</v>
      </c>
      <c r="L1986" s="181">
        <v>1532050101</v>
      </c>
    </row>
    <row r="1987" spans="1:12">
      <c r="A1987" s="181">
        <v>1532100101</v>
      </c>
      <c r="B1987" s="181" t="s">
        <v>2270</v>
      </c>
      <c r="C1987" s="182" t="s">
        <v>2068</v>
      </c>
      <c r="D1987" s="182" t="s">
        <v>376</v>
      </c>
      <c r="E1987" s="182" t="s">
        <v>2239</v>
      </c>
      <c r="F1987" s="182" t="s">
        <v>2240</v>
      </c>
      <c r="G1987" s="182" t="s">
        <v>2248</v>
      </c>
      <c r="H1987" s="181" t="s">
        <v>2241</v>
      </c>
      <c r="I1987" s="181" t="s">
        <v>2075</v>
      </c>
      <c r="J1987" s="181"/>
      <c r="K1987" s="183" t="str">
        <f t="shared" si="52"/>
        <v>Equipos y elementos de laboratorio - Odontològico</v>
      </c>
      <c r="L1987" s="181">
        <v>1532100101</v>
      </c>
    </row>
    <row r="1988" spans="1:12">
      <c r="A1988" s="181">
        <v>1532150101</v>
      </c>
      <c r="B1988" s="181" t="s">
        <v>2090</v>
      </c>
      <c r="C1988" s="182" t="s">
        <v>2068</v>
      </c>
      <c r="D1988" s="182" t="s">
        <v>376</v>
      </c>
      <c r="E1988" s="182" t="s">
        <v>2239</v>
      </c>
      <c r="F1988" s="182" t="s">
        <v>2240</v>
      </c>
      <c r="G1988" s="182" t="s">
        <v>2248</v>
      </c>
      <c r="H1988" s="181" t="s">
        <v>2241</v>
      </c>
      <c r="I1988" s="181" t="s">
        <v>2075</v>
      </c>
      <c r="J1988" s="181"/>
      <c r="K1988" s="183" t="str">
        <f t="shared" si="52"/>
        <v>Equipos y elementos de laboratorio - Laboratorio</v>
      </c>
      <c r="L1988" s="181">
        <v>1532150101</v>
      </c>
    </row>
    <row r="1989" spans="1:12">
      <c r="A1989" s="181">
        <v>1532200101</v>
      </c>
      <c r="B1989" s="181" t="s">
        <v>2091</v>
      </c>
      <c r="C1989" s="182" t="s">
        <v>2068</v>
      </c>
      <c r="D1989" s="182" t="s">
        <v>376</v>
      </c>
      <c r="E1989" s="182" t="s">
        <v>2239</v>
      </c>
      <c r="F1989" s="182" t="s">
        <v>2240</v>
      </c>
      <c r="G1989" s="182" t="s">
        <v>2248</v>
      </c>
      <c r="H1989" s="181" t="s">
        <v>2241</v>
      </c>
      <c r="I1989" s="181" t="s">
        <v>2075</v>
      </c>
      <c r="J1989" s="181"/>
      <c r="K1989" s="183" t="str">
        <f t="shared" si="52"/>
        <v>Equipos y elementos de laboratorio - Instrumental</v>
      </c>
      <c r="L1989" s="181">
        <v>1532200101</v>
      </c>
    </row>
    <row r="1990" spans="1:12">
      <c r="A1990" s="181">
        <v>1532959595</v>
      </c>
      <c r="B1990" s="181" t="s">
        <v>2083</v>
      </c>
      <c r="C1990" s="182" t="s">
        <v>2068</v>
      </c>
      <c r="D1990" s="182" t="s">
        <v>376</v>
      </c>
      <c r="E1990" s="182" t="s">
        <v>2239</v>
      </c>
      <c r="F1990" s="182" t="s">
        <v>2240</v>
      </c>
      <c r="G1990" s="182" t="s">
        <v>2248</v>
      </c>
      <c r="H1990" s="181" t="s">
        <v>2241</v>
      </c>
      <c r="I1990" s="181" t="s">
        <v>2075</v>
      </c>
      <c r="J1990" s="181"/>
      <c r="K1990" s="183" t="str">
        <f t="shared" si="52"/>
        <v>Equipos y elementos de laboratorio - Otros</v>
      </c>
      <c r="L1990" s="181">
        <v>1532959595</v>
      </c>
    </row>
    <row r="1991" spans="1:12">
      <c r="A1991" s="181">
        <v>1520050101</v>
      </c>
      <c r="B1991" s="181" t="s">
        <v>2253</v>
      </c>
      <c r="C1991" s="182" t="s">
        <v>2068</v>
      </c>
      <c r="D1991" s="182" t="s">
        <v>376</v>
      </c>
      <c r="E1991" s="182" t="s">
        <v>2239</v>
      </c>
      <c r="F1991" s="182" t="s">
        <v>2240</v>
      </c>
      <c r="G1991" s="182" t="s">
        <v>2248</v>
      </c>
      <c r="H1991" s="181" t="s">
        <v>2254</v>
      </c>
      <c r="I1991" s="181" t="s">
        <v>2075</v>
      </c>
      <c r="J1991" s="181"/>
      <c r="K1991" s="183" t="str">
        <f t="shared" si="52"/>
        <v>Maquinaria y equipo   - Maquinaria y Equipo</v>
      </c>
      <c r="L1991" s="181">
        <v>1520050101</v>
      </c>
    </row>
    <row r="1992" spans="1:12">
      <c r="A1992" s="181">
        <v>1520050102</v>
      </c>
      <c r="B1992" s="181" t="s">
        <v>2255</v>
      </c>
      <c r="C1992" s="182" t="s">
        <v>2068</v>
      </c>
      <c r="D1992" s="182" t="s">
        <v>376</v>
      </c>
      <c r="E1992" s="182" t="s">
        <v>2239</v>
      </c>
      <c r="F1992" s="182" t="s">
        <v>2240</v>
      </c>
      <c r="G1992" s="182" t="s">
        <v>2248</v>
      </c>
      <c r="H1992" s="181" t="s">
        <v>2254</v>
      </c>
      <c r="I1992" s="181" t="s">
        <v>2075</v>
      </c>
      <c r="J1992" s="181"/>
      <c r="K1992" s="183" t="str">
        <f t="shared" si="52"/>
        <v>Maquinaria y equipo   - Equipo de construcción</v>
      </c>
      <c r="L1992" s="181">
        <v>1520050102</v>
      </c>
    </row>
    <row r="1993" spans="1:12">
      <c r="A1993" s="181">
        <v>1520050103</v>
      </c>
      <c r="B1993" s="181" t="s">
        <v>2256</v>
      </c>
      <c r="C1993" s="182" t="s">
        <v>2068</v>
      </c>
      <c r="D1993" s="182" t="s">
        <v>376</v>
      </c>
      <c r="E1993" s="182" t="s">
        <v>2239</v>
      </c>
      <c r="F1993" s="182" t="s">
        <v>2240</v>
      </c>
      <c r="G1993" s="182" t="s">
        <v>2248</v>
      </c>
      <c r="H1993" s="181" t="s">
        <v>2254</v>
      </c>
      <c r="I1993" s="181" t="s">
        <v>2075</v>
      </c>
      <c r="J1993" s="181"/>
      <c r="K1993" s="183" t="str">
        <f t="shared" si="52"/>
        <v>Maquinaria y equipo   - Equipo Agropecuario de Silvicultura Avicultura y Pesca</v>
      </c>
      <c r="L1993" s="181">
        <v>1520050103</v>
      </c>
    </row>
    <row r="1994" spans="1:12">
      <c r="A1994" s="181">
        <v>1520050104</v>
      </c>
      <c r="B1994" s="181" t="s">
        <v>2257</v>
      </c>
      <c r="C1994" s="182" t="s">
        <v>2068</v>
      </c>
      <c r="D1994" s="182" t="s">
        <v>376</v>
      </c>
      <c r="E1994" s="182" t="s">
        <v>2239</v>
      </c>
      <c r="F1994" s="182" t="s">
        <v>2240</v>
      </c>
      <c r="G1994" s="182" t="s">
        <v>2248</v>
      </c>
      <c r="H1994" s="181" t="s">
        <v>2254</v>
      </c>
      <c r="I1994" s="181" t="s">
        <v>2075</v>
      </c>
      <c r="J1994" s="181"/>
      <c r="K1994" s="183" t="str">
        <f t="shared" si="52"/>
        <v>Maquinaria y equipo   - Equipo de Enseñanza</v>
      </c>
      <c r="L1994" s="181">
        <v>1520050104</v>
      </c>
    </row>
    <row r="1995" spans="1:12">
      <c r="A1995" s="181">
        <v>1520050105</v>
      </c>
      <c r="B1995" s="181" t="s">
        <v>2258</v>
      </c>
      <c r="C1995" s="182" t="s">
        <v>2068</v>
      </c>
      <c r="D1995" s="182" t="s">
        <v>376</v>
      </c>
      <c r="E1995" s="182" t="s">
        <v>2239</v>
      </c>
      <c r="F1995" s="182" t="s">
        <v>2240</v>
      </c>
      <c r="G1995" s="182" t="s">
        <v>2248</v>
      </c>
      <c r="H1995" s="181" t="s">
        <v>2254</v>
      </c>
      <c r="I1995" s="181" t="s">
        <v>2075</v>
      </c>
      <c r="J1995" s="181"/>
      <c r="K1995" s="183" t="str">
        <f t="shared" si="52"/>
        <v>Maquinaria y equipo   - Herramientas y Accesorios</v>
      </c>
      <c r="L1995" s="181">
        <v>1520050105</v>
      </c>
    </row>
    <row r="1996" spans="1:12">
      <c r="A1996" s="181">
        <v>1520050106</v>
      </c>
      <c r="B1996" s="181" t="s">
        <v>2259</v>
      </c>
      <c r="C1996" s="182" t="s">
        <v>2068</v>
      </c>
      <c r="D1996" s="182" t="s">
        <v>376</v>
      </c>
      <c r="E1996" s="182" t="s">
        <v>2239</v>
      </c>
      <c r="F1996" s="182" t="s">
        <v>2240</v>
      </c>
      <c r="G1996" s="182" t="s">
        <v>2248</v>
      </c>
      <c r="H1996" s="181" t="s">
        <v>2254</v>
      </c>
      <c r="I1996" s="181" t="s">
        <v>2075</v>
      </c>
      <c r="J1996" s="181"/>
      <c r="K1996" s="183" t="str">
        <f t="shared" si="52"/>
        <v>Maquinaria y equipo   - Equipo de Ayuda Audiovisual</v>
      </c>
      <c r="L1996" s="181">
        <v>1520050106</v>
      </c>
    </row>
    <row r="1997" spans="1:12">
      <c r="A1997" s="181">
        <v>1520050107</v>
      </c>
      <c r="B1997" s="181" t="s">
        <v>2260</v>
      </c>
      <c r="C1997" s="182" t="s">
        <v>2068</v>
      </c>
      <c r="D1997" s="182" t="s">
        <v>376</v>
      </c>
      <c r="E1997" s="182" t="s">
        <v>2239</v>
      </c>
      <c r="F1997" s="182" t="s">
        <v>2240</v>
      </c>
      <c r="G1997" s="182" t="s">
        <v>2248</v>
      </c>
      <c r="H1997" s="181" t="s">
        <v>2254</v>
      </c>
      <c r="I1997" s="181" t="s">
        <v>2075</v>
      </c>
      <c r="J1997" s="181"/>
      <c r="K1997" s="183" t="str">
        <f t="shared" si="52"/>
        <v>Maquinaria y equipo   - Equipo de Aseo</v>
      </c>
      <c r="L1997" s="181">
        <v>1520050107</v>
      </c>
    </row>
    <row r="1998" spans="1:12">
      <c r="A1998" s="181">
        <v>1520050108</v>
      </c>
      <c r="B1998" s="181" t="s">
        <v>2261</v>
      </c>
      <c r="C1998" s="182" t="s">
        <v>2068</v>
      </c>
      <c r="D1998" s="182" t="s">
        <v>376</v>
      </c>
      <c r="E1998" s="182" t="s">
        <v>2239</v>
      </c>
      <c r="F1998" s="182" t="s">
        <v>2240</v>
      </c>
      <c r="G1998" s="182" t="s">
        <v>2248</v>
      </c>
      <c r="H1998" s="181" t="s">
        <v>2254</v>
      </c>
      <c r="I1998" s="181" t="s">
        <v>2075</v>
      </c>
      <c r="J1998" s="181"/>
      <c r="K1998" s="183" t="str">
        <f t="shared" si="52"/>
        <v>Maquinaria y equipo   - Equipo de Seguridad y Rescate</v>
      </c>
      <c r="L1998" s="181">
        <v>1520050108</v>
      </c>
    </row>
    <row r="1999" spans="1:12">
      <c r="A1999" s="181">
        <v>1524050101</v>
      </c>
      <c r="B1999" s="181" t="s">
        <v>2131</v>
      </c>
      <c r="C1999" s="182" t="s">
        <v>2068</v>
      </c>
      <c r="D1999" s="182" t="s">
        <v>376</v>
      </c>
      <c r="E1999" s="182" t="s">
        <v>2239</v>
      </c>
      <c r="F1999" s="182" t="s">
        <v>2231</v>
      </c>
      <c r="G1999" s="182" t="s">
        <v>2248</v>
      </c>
      <c r="H1999" s="181" t="s">
        <v>2262</v>
      </c>
      <c r="I1999" s="181" t="s">
        <v>2075</v>
      </c>
      <c r="J1999" s="181"/>
      <c r="K1999" s="183" t="str">
        <f t="shared" si="52"/>
        <v>Muebles y equipo de oficina - Muebles y Enseres</v>
      </c>
      <c r="L1999" s="181">
        <v>1524050101</v>
      </c>
    </row>
    <row r="2000" spans="1:12">
      <c r="A2000" s="181">
        <v>1524100101</v>
      </c>
      <c r="B2000" s="181" t="s">
        <v>2263</v>
      </c>
      <c r="C2000" s="182" t="s">
        <v>2068</v>
      </c>
      <c r="D2000" s="182" t="s">
        <v>376</v>
      </c>
      <c r="E2000" s="182" t="s">
        <v>2239</v>
      </c>
      <c r="F2000" s="182" t="s">
        <v>2231</v>
      </c>
      <c r="G2000" s="182" t="s">
        <v>2248</v>
      </c>
      <c r="H2000" s="181" t="s">
        <v>2262</v>
      </c>
      <c r="I2000" s="181" t="s">
        <v>2075</v>
      </c>
      <c r="J2000" s="181"/>
      <c r="K2000" s="183" t="str">
        <f t="shared" si="52"/>
        <v>Muebles y equipo de oficina - Equipos</v>
      </c>
      <c r="L2000" s="181">
        <v>1524100101</v>
      </c>
    </row>
    <row r="2001" spans="1:12">
      <c r="A2001" s="181">
        <v>1524959595</v>
      </c>
      <c r="B2001" s="181" t="s">
        <v>2083</v>
      </c>
      <c r="C2001" s="182" t="s">
        <v>2068</v>
      </c>
      <c r="D2001" s="182" t="s">
        <v>376</v>
      </c>
      <c r="E2001" s="182" t="s">
        <v>2239</v>
      </c>
      <c r="F2001" s="182" t="s">
        <v>2231</v>
      </c>
      <c r="G2001" s="182" t="s">
        <v>2248</v>
      </c>
      <c r="H2001" s="181" t="s">
        <v>2262</v>
      </c>
      <c r="I2001" s="181" t="s">
        <v>2075</v>
      </c>
      <c r="J2001" s="181"/>
      <c r="K2001" s="183" t="str">
        <f t="shared" si="52"/>
        <v>Muebles y equipo de oficina - Otros</v>
      </c>
      <c r="L2001" s="181">
        <v>1524959595</v>
      </c>
    </row>
    <row r="2002" spans="1:12">
      <c r="A2002" s="181">
        <v>1560050101</v>
      </c>
      <c r="B2002" s="181" t="s">
        <v>2280</v>
      </c>
      <c r="C2002" s="182" t="s">
        <v>2068</v>
      </c>
      <c r="D2002" s="182" t="s">
        <v>376</v>
      </c>
      <c r="E2002" s="182" t="s">
        <v>2239</v>
      </c>
      <c r="F2002" s="182" t="s">
        <v>2281</v>
      </c>
      <c r="G2002" s="182" t="s">
        <v>2248</v>
      </c>
      <c r="H2002" s="181" t="s">
        <v>2282</v>
      </c>
      <c r="I2002" s="181" t="s">
        <v>2075</v>
      </c>
      <c r="J2002" s="181"/>
      <c r="K2002" s="183" t="str">
        <f t="shared" si="52"/>
        <v>Otras inversiones    - Armamento de Vigilancia</v>
      </c>
      <c r="L2002" s="181">
        <v>1560050101</v>
      </c>
    </row>
    <row r="2003" spans="1:12">
      <c r="A2003" s="181">
        <v>1556300101</v>
      </c>
      <c r="B2003" s="181" t="s">
        <v>2277</v>
      </c>
      <c r="C2003" s="182" t="s">
        <v>2068</v>
      </c>
      <c r="D2003" s="182" t="s">
        <v>376</v>
      </c>
      <c r="E2003" s="182" t="s">
        <v>2239</v>
      </c>
      <c r="F2003" s="182" t="s">
        <v>2243</v>
      </c>
      <c r="G2003" s="182" t="s">
        <v>2248</v>
      </c>
      <c r="H2003" s="181" t="s">
        <v>2278</v>
      </c>
      <c r="I2003" s="181" t="s">
        <v>2075</v>
      </c>
      <c r="J2003" s="181"/>
      <c r="K2003" s="183" t="str">
        <f t="shared" si="52"/>
        <v>Plantas y redes de comunicaci´pn - Plantas de Telecomunicacion</v>
      </c>
      <c r="L2003" s="181">
        <v>1556300101</v>
      </c>
    </row>
    <row r="2004" spans="1:12">
      <c r="A2004" s="181">
        <v>1556500101</v>
      </c>
      <c r="B2004" s="181" t="s">
        <v>2279</v>
      </c>
      <c r="C2004" s="182" t="s">
        <v>2068</v>
      </c>
      <c r="D2004" s="182" t="s">
        <v>376</v>
      </c>
      <c r="E2004" s="182" t="s">
        <v>2239</v>
      </c>
      <c r="F2004" s="182" t="s">
        <v>2243</v>
      </c>
      <c r="G2004" s="182" t="s">
        <v>2248</v>
      </c>
      <c r="H2004" s="181" t="s">
        <v>2278</v>
      </c>
      <c r="I2004" s="181" t="s">
        <v>2075</v>
      </c>
      <c r="J2004" s="181"/>
      <c r="K2004" s="183" t="str">
        <f t="shared" si="52"/>
        <v>Plantas y redes de comunicaci´pn - Redes de Distribucion</v>
      </c>
      <c r="L2004" s="181">
        <v>1556500101</v>
      </c>
    </row>
    <row r="2005" spans="1:12">
      <c r="A2005" s="181">
        <v>1556959595</v>
      </c>
      <c r="B2005" s="181" t="s">
        <v>2083</v>
      </c>
      <c r="C2005" s="182" t="s">
        <v>2068</v>
      </c>
      <c r="D2005" s="182" t="s">
        <v>376</v>
      </c>
      <c r="E2005" s="182" t="s">
        <v>2239</v>
      </c>
      <c r="F2005" s="182" t="s">
        <v>2243</v>
      </c>
      <c r="G2005" s="182" t="s">
        <v>2248</v>
      </c>
      <c r="H2005" s="181" t="s">
        <v>2278</v>
      </c>
      <c r="I2005" s="181" t="s">
        <v>2075</v>
      </c>
      <c r="J2005" s="181"/>
      <c r="K2005" s="183" t="str">
        <f t="shared" si="52"/>
        <v>Plantas y redes de comunicaci´pn - Otros</v>
      </c>
      <c r="L2005" s="181">
        <v>1556959595</v>
      </c>
    </row>
    <row r="2006" spans="1:12">
      <c r="A2006" s="181">
        <v>1504050101</v>
      </c>
      <c r="B2006" s="181" t="s">
        <v>2245</v>
      </c>
      <c r="C2006" s="182" t="s">
        <v>2068</v>
      </c>
      <c r="D2006" s="182" t="s">
        <v>376</v>
      </c>
      <c r="E2006" s="182" t="s">
        <v>2246</v>
      </c>
      <c r="F2006" s="182" t="s">
        <v>2247</v>
      </c>
      <c r="G2006" s="182" t="s">
        <v>2248</v>
      </c>
      <c r="H2006" s="182" t="s">
        <v>2077</v>
      </c>
      <c r="I2006" s="181" t="s">
        <v>2075</v>
      </c>
      <c r="J2006" s="181"/>
      <c r="K2006" s="183" t="str">
        <f t="shared" si="52"/>
        <v>Terrenos - Urbanos</v>
      </c>
      <c r="L2006" s="181">
        <v>1504050101</v>
      </c>
    </row>
    <row r="2007" spans="1:12">
      <c r="A2007" s="181">
        <v>1504100101</v>
      </c>
      <c r="B2007" s="181" t="s">
        <v>2249</v>
      </c>
      <c r="C2007" s="182" t="s">
        <v>2068</v>
      </c>
      <c r="D2007" s="182" t="s">
        <v>376</v>
      </c>
      <c r="E2007" s="182" t="s">
        <v>2246</v>
      </c>
      <c r="F2007" s="182" t="s">
        <v>2247</v>
      </c>
      <c r="G2007" s="182" t="s">
        <v>2248</v>
      </c>
      <c r="H2007" s="182" t="s">
        <v>2077</v>
      </c>
      <c r="I2007" s="181" t="s">
        <v>2075</v>
      </c>
      <c r="J2007" s="181"/>
      <c r="K2007" s="183" t="str">
        <f t="shared" si="52"/>
        <v>Terrenos - Rurales</v>
      </c>
      <c r="L2007" s="181">
        <v>1504100101</v>
      </c>
    </row>
    <row r="2008" spans="1:12">
      <c r="A2008" s="181">
        <v>1540050101</v>
      </c>
      <c r="B2008" s="181" t="s">
        <v>2092</v>
      </c>
      <c r="C2008" s="182" t="s">
        <v>2068</v>
      </c>
      <c r="D2008" s="182" t="s">
        <v>376</v>
      </c>
      <c r="E2008" s="182" t="s">
        <v>2239</v>
      </c>
      <c r="F2008" s="182" t="s">
        <v>2271</v>
      </c>
      <c r="G2008" s="182" t="s">
        <v>2248</v>
      </c>
      <c r="H2008" s="181" t="s">
        <v>2272</v>
      </c>
      <c r="I2008" s="181" t="s">
        <v>2075</v>
      </c>
      <c r="J2008" s="181"/>
      <c r="K2008" s="183" t="str">
        <f t="shared" si="52"/>
        <v>Vehículos     - Autos Camionetas y Camperos</v>
      </c>
      <c r="L2008" s="181">
        <v>1540050101</v>
      </c>
    </row>
    <row r="2009" spans="1:12">
      <c r="A2009" s="181">
        <v>6203021815</v>
      </c>
      <c r="B2009" s="181" t="s">
        <v>3304</v>
      </c>
      <c r="C2009" s="182" t="s">
        <v>2068</v>
      </c>
      <c r="D2009" s="182" t="s">
        <v>376</v>
      </c>
      <c r="E2009" s="182" t="s">
        <v>2216</v>
      </c>
      <c r="F2009" s="182" t="s">
        <v>2231</v>
      </c>
      <c r="G2009" s="181" t="s">
        <v>423</v>
      </c>
      <c r="H2009" s="181" t="s">
        <v>2232</v>
      </c>
      <c r="I2009" s="181" t="s">
        <v>2075</v>
      </c>
      <c r="J2009" s="181"/>
      <c r="K2009" s="183" t="str">
        <f t="shared" si="52"/>
        <v>Activos Menores    - Activos Menores (2) Salarios Minimos</v>
      </c>
      <c r="L2009" s="181">
        <v>6203021815</v>
      </c>
    </row>
    <row r="2010" spans="1:12">
      <c r="A2010" s="181">
        <v>6203021812</v>
      </c>
      <c r="B2010" s="181" t="s">
        <v>2236</v>
      </c>
      <c r="C2010" s="182" t="s">
        <v>2068</v>
      </c>
      <c r="D2010" s="182" t="s">
        <v>376</v>
      </c>
      <c r="E2010" s="182" t="s">
        <v>2216</v>
      </c>
      <c r="F2010" s="181" t="s">
        <v>2237</v>
      </c>
      <c r="G2010" s="181" t="s">
        <v>423</v>
      </c>
      <c r="H2010" s="181" t="s">
        <v>2237</v>
      </c>
      <c r="I2010" s="181" t="s">
        <v>2075</v>
      </c>
      <c r="J2010" s="181"/>
      <c r="K2010" s="183" t="str">
        <f t="shared" si="52"/>
        <v>Bienes de arte y cultura - Obras De Arte Y Elementos De Museo</v>
      </c>
      <c r="L2010" s="181">
        <v>6203021812</v>
      </c>
    </row>
    <row r="2011" spans="1:12">
      <c r="A2011" s="181">
        <v>6203021811</v>
      </c>
      <c r="B2011" s="181" t="s">
        <v>3287</v>
      </c>
      <c r="C2011" s="182" t="s">
        <v>2068</v>
      </c>
      <c r="D2011" s="182" t="s">
        <v>376</v>
      </c>
      <c r="E2011" s="182" t="s">
        <v>2216</v>
      </c>
      <c r="F2011" s="182" t="s">
        <v>2234</v>
      </c>
      <c r="G2011" s="181" t="s">
        <v>423</v>
      </c>
      <c r="H2011" s="181" t="s">
        <v>2234</v>
      </c>
      <c r="I2011" s="181" t="s">
        <v>2075</v>
      </c>
      <c r="J2011" s="181"/>
      <c r="K2011" s="183" t="str">
        <f t="shared" si="52"/>
        <v>Bienestar Universitario - Vestuarios y Uniformes</v>
      </c>
      <c r="L2011" s="181">
        <v>6203021811</v>
      </c>
    </row>
    <row r="2012" spans="1:12">
      <c r="A2012" s="181">
        <v>6203021901</v>
      </c>
      <c r="B2012" s="181" t="s">
        <v>3288</v>
      </c>
      <c r="C2012" s="182" t="s">
        <v>2068</v>
      </c>
      <c r="D2012" s="182" t="s">
        <v>376</v>
      </c>
      <c r="E2012" s="182" t="s">
        <v>2216</v>
      </c>
      <c r="F2012" s="182" t="s">
        <v>2234</v>
      </c>
      <c r="G2012" s="181" t="s">
        <v>423</v>
      </c>
      <c r="H2012" s="181" t="s">
        <v>2234</v>
      </c>
      <c r="I2012" s="181" t="s">
        <v>2075</v>
      </c>
      <c r="J2012" s="181"/>
      <c r="K2012" s="183" t="str">
        <f t="shared" si="52"/>
        <v>Bienestar Universitario - Material Didactico</v>
      </c>
      <c r="L2012" s="181">
        <v>6203021901</v>
      </c>
    </row>
    <row r="2013" spans="1:12">
      <c r="A2013" s="181">
        <v>6203021902</v>
      </c>
      <c r="B2013" s="181" t="s">
        <v>3289</v>
      </c>
      <c r="C2013" s="182" t="s">
        <v>2068</v>
      </c>
      <c r="D2013" s="182" t="s">
        <v>376</v>
      </c>
      <c r="E2013" s="182" t="s">
        <v>2216</v>
      </c>
      <c r="F2013" s="182" t="s">
        <v>2234</v>
      </c>
      <c r="G2013" s="181" t="s">
        <v>423</v>
      </c>
      <c r="H2013" s="181" t="s">
        <v>2234</v>
      </c>
      <c r="I2013" s="181" t="s">
        <v>2075</v>
      </c>
      <c r="J2013" s="181"/>
      <c r="K2013" s="183" t="str">
        <f t="shared" si="52"/>
        <v>Bienestar Universitario - Instrumentos musicales</v>
      </c>
      <c r="L2013" s="181">
        <v>6203021902</v>
      </c>
    </row>
    <row r="2014" spans="1:12">
      <c r="A2014" s="181">
        <v>6203021903</v>
      </c>
      <c r="B2014" s="181" t="s">
        <v>3290</v>
      </c>
      <c r="C2014" s="182" t="s">
        <v>2068</v>
      </c>
      <c r="D2014" s="182" t="s">
        <v>376</v>
      </c>
      <c r="E2014" s="182" t="s">
        <v>2216</v>
      </c>
      <c r="F2014" s="182" t="s">
        <v>2234</v>
      </c>
      <c r="G2014" s="181" t="s">
        <v>423</v>
      </c>
      <c r="H2014" s="181" t="s">
        <v>2234</v>
      </c>
      <c r="I2014" s="181" t="s">
        <v>2075</v>
      </c>
      <c r="J2014" s="181"/>
      <c r="K2014" s="183" t="str">
        <f t="shared" si="52"/>
        <v>Bienestar Universitario - Elementos deportivos</v>
      </c>
      <c r="L2014" s="181">
        <v>6203021903</v>
      </c>
    </row>
    <row r="2015" spans="1:12">
      <c r="A2015" s="181">
        <v>6203030103</v>
      </c>
      <c r="B2015" s="181" t="s">
        <v>3291</v>
      </c>
      <c r="C2015" s="182" t="s">
        <v>2068</v>
      </c>
      <c r="D2015" s="182" t="s">
        <v>376</v>
      </c>
      <c r="E2015" s="182" t="s">
        <v>2216</v>
      </c>
      <c r="F2015" s="182" t="s">
        <v>2405</v>
      </c>
      <c r="G2015" s="181" t="s">
        <v>423</v>
      </c>
      <c r="H2015" s="181" t="s">
        <v>2406</v>
      </c>
      <c r="I2015" s="181" t="s">
        <v>2407</v>
      </c>
      <c r="J2015" s="181"/>
      <c r="K2015" s="183" t="str">
        <f t="shared" si="52"/>
        <v>Capacitación Docente    - Licencias Remuneradas</v>
      </c>
      <c r="L2015" s="181">
        <v>6203030103</v>
      </c>
    </row>
    <row r="2016" spans="1:12">
      <c r="A2016" s="181">
        <v>6203030203</v>
      </c>
      <c r="B2016" s="181" t="s">
        <v>3291</v>
      </c>
      <c r="C2016" s="182" t="s">
        <v>2068</v>
      </c>
      <c r="D2016" s="182" t="s">
        <v>376</v>
      </c>
      <c r="E2016" s="182" t="s">
        <v>2216</v>
      </c>
      <c r="F2016" s="182" t="s">
        <v>2405</v>
      </c>
      <c r="G2016" s="181" t="s">
        <v>423</v>
      </c>
      <c r="H2016" s="181" t="s">
        <v>2406</v>
      </c>
      <c r="I2016" s="181" t="s">
        <v>2408</v>
      </c>
      <c r="J2016" s="181"/>
      <c r="K2016" s="183" t="str">
        <f t="shared" si="52"/>
        <v>Capacitación Docente    - Licencias Remuneradas</v>
      </c>
      <c r="L2016" s="181">
        <v>6203030203</v>
      </c>
    </row>
    <row r="2017" spans="1:12">
      <c r="A2017" s="181">
        <v>6203030303</v>
      </c>
      <c r="B2017" s="181" t="s">
        <v>3291</v>
      </c>
      <c r="C2017" s="182" t="s">
        <v>2068</v>
      </c>
      <c r="D2017" s="182" t="s">
        <v>376</v>
      </c>
      <c r="E2017" s="182" t="s">
        <v>2216</v>
      </c>
      <c r="F2017" s="182" t="s">
        <v>2405</v>
      </c>
      <c r="G2017" s="181" t="s">
        <v>423</v>
      </c>
      <c r="H2017" s="181" t="s">
        <v>2406</v>
      </c>
      <c r="I2017" s="181" t="s">
        <v>2409</v>
      </c>
      <c r="J2017" s="181"/>
      <c r="K2017" s="183" t="str">
        <f t="shared" si="52"/>
        <v>Capacitación Docente    - Licencias Remuneradas</v>
      </c>
      <c r="L2017" s="181">
        <v>6203030303</v>
      </c>
    </row>
    <row r="2018" spans="1:12">
      <c r="A2018" s="181">
        <v>6203030403</v>
      </c>
      <c r="B2018" s="181" t="s">
        <v>3291</v>
      </c>
      <c r="C2018" s="182" t="s">
        <v>2068</v>
      </c>
      <c r="D2018" s="182" t="s">
        <v>376</v>
      </c>
      <c r="E2018" s="182" t="s">
        <v>2216</v>
      </c>
      <c r="F2018" s="182" t="s">
        <v>2405</v>
      </c>
      <c r="G2018" s="181" t="s">
        <v>423</v>
      </c>
      <c r="H2018" s="181" t="s">
        <v>2406</v>
      </c>
      <c r="I2018" s="181" t="s">
        <v>2410</v>
      </c>
      <c r="J2018" s="181"/>
      <c r="K2018" s="183" t="str">
        <f t="shared" si="52"/>
        <v>Capacitación Docente    - Licencias Remuneradas</v>
      </c>
      <c r="L2018" s="181">
        <v>6203030403</v>
      </c>
    </row>
    <row r="2019" spans="1:12">
      <c r="A2019" s="181">
        <v>6203100302</v>
      </c>
      <c r="B2019" s="181" t="s">
        <v>3292</v>
      </c>
      <c r="C2019" s="182" t="s">
        <v>2068</v>
      </c>
      <c r="D2019" s="182" t="s">
        <v>376</v>
      </c>
      <c r="E2019" s="182" t="s">
        <v>2216</v>
      </c>
      <c r="F2019" s="182" t="s">
        <v>2405</v>
      </c>
      <c r="G2019" s="181" t="s">
        <v>423</v>
      </c>
      <c r="H2019" s="181" t="s">
        <v>2406</v>
      </c>
      <c r="I2019" s="181" t="s">
        <v>2410</v>
      </c>
      <c r="J2019" s="181"/>
      <c r="K2019" s="183" t="str">
        <f t="shared" si="52"/>
        <v>Capacitación Docente    - Capacitacion a Docentes</v>
      </c>
      <c r="L2019" s="181">
        <v>6203100302</v>
      </c>
    </row>
    <row r="2020" spans="1:12">
      <c r="A2020" s="181">
        <v>6203100402</v>
      </c>
      <c r="B2020" s="181" t="s">
        <v>3292</v>
      </c>
      <c r="C2020" s="182" t="s">
        <v>2068</v>
      </c>
      <c r="D2020" s="182" t="s">
        <v>376</v>
      </c>
      <c r="E2020" s="182" t="s">
        <v>2216</v>
      </c>
      <c r="F2020" s="182" t="s">
        <v>2405</v>
      </c>
      <c r="G2020" s="181" t="s">
        <v>423</v>
      </c>
      <c r="H2020" s="181" t="s">
        <v>2406</v>
      </c>
      <c r="I2020" s="181" t="s">
        <v>2407</v>
      </c>
      <c r="J2020" s="181"/>
      <c r="K2020" s="183" t="str">
        <f t="shared" si="52"/>
        <v>Capacitación Docente    - Capacitacion a Docentes</v>
      </c>
      <c r="L2020" s="181">
        <v>6203100402</v>
      </c>
    </row>
    <row r="2021" spans="1:12">
      <c r="A2021" s="181">
        <v>6203022102</v>
      </c>
      <c r="B2021" s="181" t="s">
        <v>3293</v>
      </c>
      <c r="C2021" s="182" t="s">
        <v>2068</v>
      </c>
      <c r="D2021" s="182" t="s">
        <v>376</v>
      </c>
      <c r="E2021" s="182" t="s">
        <v>2216</v>
      </c>
      <c r="F2021" s="182" t="s">
        <v>2221</v>
      </c>
      <c r="G2021" s="181" t="s">
        <v>423</v>
      </c>
      <c r="H2021" s="181" t="s">
        <v>2222</v>
      </c>
      <c r="I2021" s="181" t="s">
        <v>2075</v>
      </c>
      <c r="J2021" s="181"/>
      <c r="K2021" s="183" t="str">
        <f t="shared" si="52"/>
        <v>Capacitación Egresados    - Becas Egresados</v>
      </c>
      <c r="L2021" s="181">
        <v>6203022102</v>
      </c>
    </row>
    <row r="2022" spans="1:12">
      <c r="A2022" s="181">
        <v>6203022101</v>
      </c>
      <c r="B2022" s="181" t="s">
        <v>3294</v>
      </c>
      <c r="C2022" s="182" t="s">
        <v>2068</v>
      </c>
      <c r="D2022" s="182" t="s">
        <v>376</v>
      </c>
      <c r="E2022" s="182" t="s">
        <v>2216</v>
      </c>
      <c r="F2022" s="182" t="s">
        <v>2221</v>
      </c>
      <c r="G2022" s="181" t="s">
        <v>423</v>
      </c>
      <c r="H2022" s="181" t="s">
        <v>2402</v>
      </c>
      <c r="I2022" s="181" t="s">
        <v>2075</v>
      </c>
      <c r="J2022" s="181"/>
      <c r="K2022" s="183" t="str">
        <f t="shared" si="52"/>
        <v>Capacitación Estudiantes    - Capacitacion Estudiantes Congresos Simposios Seminarios</v>
      </c>
      <c r="L2022" s="181">
        <v>6203022101</v>
      </c>
    </row>
    <row r="2023" spans="1:12">
      <c r="A2023" s="181">
        <v>6203021813</v>
      </c>
      <c r="B2023" s="181" t="s">
        <v>3295</v>
      </c>
      <c r="C2023" s="182" t="s">
        <v>2068</v>
      </c>
      <c r="D2023" s="182" t="s">
        <v>376</v>
      </c>
      <c r="E2023" s="182" t="s">
        <v>2239</v>
      </c>
      <c r="F2023" s="182" t="s">
        <v>2240</v>
      </c>
      <c r="G2023" s="181" t="s">
        <v>423</v>
      </c>
      <c r="H2023" s="181" t="s">
        <v>2241</v>
      </c>
      <c r="I2023" s="181" t="s">
        <v>2075</v>
      </c>
      <c r="J2023" s="181"/>
      <c r="K2023" s="183" t="str">
        <f t="shared" si="52"/>
        <v>Equipos y elementos de laboratorio - Reactivos y Elementos de laboratorio</v>
      </c>
      <c r="L2023" s="181">
        <v>6203021813</v>
      </c>
    </row>
    <row r="2024" spans="1:12">
      <c r="A2024" s="181">
        <v>6203021101</v>
      </c>
      <c r="B2024" s="181" t="s">
        <v>3297</v>
      </c>
      <c r="C2024" s="182" t="s">
        <v>2068</v>
      </c>
      <c r="D2024" s="182" t="s">
        <v>376</v>
      </c>
      <c r="E2024" s="182" t="s">
        <v>2216</v>
      </c>
      <c r="F2024" s="182" t="s">
        <v>2228</v>
      </c>
      <c r="G2024" s="181" t="s">
        <v>423</v>
      </c>
      <c r="H2024" s="181" t="s">
        <v>2229</v>
      </c>
      <c r="I2024" s="181" t="s">
        <v>2075</v>
      </c>
      <c r="J2024" s="181"/>
      <c r="K2024" s="183" t="str">
        <f t="shared" si="52"/>
        <v>Material Bibliográfico - Suscripciones Periodicos y revistas</v>
      </c>
      <c r="L2024" s="181">
        <v>6203021101</v>
      </c>
    </row>
    <row r="2025" spans="1:12">
      <c r="A2025" s="181">
        <v>6203021102</v>
      </c>
      <c r="B2025" s="181" t="s">
        <v>2158</v>
      </c>
      <c r="C2025" s="182" t="s">
        <v>2068</v>
      </c>
      <c r="D2025" s="182" t="s">
        <v>376</v>
      </c>
      <c r="E2025" s="182" t="s">
        <v>2216</v>
      </c>
      <c r="F2025" s="182" t="s">
        <v>2228</v>
      </c>
      <c r="G2025" s="181" t="s">
        <v>423</v>
      </c>
      <c r="H2025" s="181" t="s">
        <v>2229</v>
      </c>
      <c r="I2025" s="181" t="s">
        <v>2075</v>
      </c>
      <c r="J2025" s="181"/>
      <c r="K2025" s="183" t="str">
        <f t="shared" si="52"/>
        <v>Material Bibliográfico - Libros</v>
      </c>
      <c r="L2025" s="181">
        <v>6203021102</v>
      </c>
    </row>
    <row r="2026" spans="1:12">
      <c r="A2026" s="181">
        <v>6203021104</v>
      </c>
      <c r="B2026" s="181" t="s">
        <v>3298</v>
      </c>
      <c r="C2026" s="182" t="s">
        <v>2068</v>
      </c>
      <c r="D2026" s="182" t="s">
        <v>376</v>
      </c>
      <c r="E2026" s="182" t="s">
        <v>2216</v>
      </c>
      <c r="F2026" s="182" t="s">
        <v>2228</v>
      </c>
      <c r="G2026" s="181" t="s">
        <v>423</v>
      </c>
      <c r="H2026" s="181" t="s">
        <v>2229</v>
      </c>
      <c r="I2026" s="181" t="s">
        <v>2075</v>
      </c>
      <c r="J2026" s="181"/>
      <c r="K2026" s="183" t="str">
        <f t="shared" si="52"/>
        <v>Material Bibliográfico - Suscripiones en Bases de Datos</v>
      </c>
      <c r="L2026" s="181">
        <v>6203021104</v>
      </c>
    </row>
    <row r="2027" spans="1:12">
      <c r="A2027" s="181">
        <v>6203020502</v>
      </c>
      <c r="B2027" s="181" t="s">
        <v>3299</v>
      </c>
      <c r="C2027" s="182" t="s">
        <v>2068</v>
      </c>
      <c r="D2027" s="182" t="s">
        <v>376</v>
      </c>
      <c r="E2027" s="182" t="s">
        <v>2216</v>
      </c>
      <c r="F2027" s="182" t="s">
        <v>2217</v>
      </c>
      <c r="G2027" s="181" t="s">
        <v>423</v>
      </c>
      <c r="H2027" s="181" t="s">
        <v>2218</v>
      </c>
      <c r="I2027" s="181" t="s">
        <v>2075</v>
      </c>
      <c r="J2027" s="181"/>
      <c r="K2027" s="183" t="str">
        <f t="shared" si="52"/>
        <v>Movilidad académica    - Alojamiento Y Manutencion - Viaticos al Exterior</v>
      </c>
      <c r="L2027" s="181">
        <v>6203020502</v>
      </c>
    </row>
    <row r="2028" spans="1:12">
      <c r="A2028" s="181">
        <v>6203020504</v>
      </c>
      <c r="B2028" s="181" t="s">
        <v>3300</v>
      </c>
      <c r="C2028" s="182" t="s">
        <v>2068</v>
      </c>
      <c r="D2028" s="182" t="s">
        <v>376</v>
      </c>
      <c r="E2028" s="182" t="s">
        <v>2216</v>
      </c>
      <c r="F2028" s="182" t="s">
        <v>2217</v>
      </c>
      <c r="G2028" s="181" t="s">
        <v>423</v>
      </c>
      <c r="H2028" s="181" t="s">
        <v>2218</v>
      </c>
      <c r="I2028" s="181" t="s">
        <v>2075</v>
      </c>
      <c r="J2028" s="181"/>
      <c r="K2028" s="183" t="str">
        <f t="shared" si="52"/>
        <v>Movilidad académica    - Pasajes Aereos - Al Exterior</v>
      </c>
      <c r="L2028" s="181">
        <v>6203020504</v>
      </c>
    </row>
    <row r="2029" spans="1:12">
      <c r="A2029" s="181">
        <v>6203021701</v>
      </c>
      <c r="B2029" s="181" t="s">
        <v>3301</v>
      </c>
      <c r="C2029" s="182" t="s">
        <v>2068</v>
      </c>
      <c r="D2029" s="182" t="s">
        <v>376</v>
      </c>
      <c r="E2029" s="182" t="s">
        <v>2239</v>
      </c>
      <c r="F2029" s="182" t="s">
        <v>2243</v>
      </c>
      <c r="G2029" s="181" t="s">
        <v>423</v>
      </c>
      <c r="H2029" s="181" t="s">
        <v>2244</v>
      </c>
      <c r="I2029" s="181" t="s">
        <v>2075</v>
      </c>
      <c r="J2029" s="181"/>
      <c r="K2029" s="183" t="str">
        <f t="shared" si="52"/>
        <v>Programas de Computador   - Programas para Computacion Sotfware</v>
      </c>
      <c r="L2029" s="181">
        <v>6203021701</v>
      </c>
    </row>
    <row r="2030" spans="1:12">
      <c r="A2030" s="181">
        <v>6203021103</v>
      </c>
      <c r="B2030" s="181" t="s">
        <v>2225</v>
      </c>
      <c r="C2030" s="182" t="s">
        <v>2068</v>
      </c>
      <c r="D2030" s="182" t="s">
        <v>376</v>
      </c>
      <c r="E2030" s="182" t="s">
        <v>2216</v>
      </c>
      <c r="F2030" s="182" t="s">
        <v>389</v>
      </c>
      <c r="G2030" s="181" t="s">
        <v>423</v>
      </c>
      <c r="H2030" s="181" t="s">
        <v>2226</v>
      </c>
      <c r="I2030" s="181" t="s">
        <v>2075</v>
      </c>
      <c r="J2030" s="181"/>
      <c r="K2030" s="183" t="str">
        <f t="shared" si="52"/>
        <v>Publicaciones     - Publicaciones</v>
      </c>
      <c r="L2030" s="181">
        <v>6203021103</v>
      </c>
    </row>
    <row r="2031" spans="1:12">
      <c r="A2031" s="181">
        <v>6207021815</v>
      </c>
      <c r="B2031" s="181" t="s">
        <v>3311</v>
      </c>
      <c r="C2031" s="182" t="s">
        <v>2068</v>
      </c>
      <c r="D2031" s="182" t="s">
        <v>376</v>
      </c>
      <c r="E2031" s="182" t="s">
        <v>2216</v>
      </c>
      <c r="F2031" s="182" t="s">
        <v>2231</v>
      </c>
      <c r="G2031" s="182" t="s">
        <v>434</v>
      </c>
      <c r="H2031" s="181" t="s">
        <v>2232</v>
      </c>
      <c r="I2031" s="181" t="s">
        <v>2075</v>
      </c>
      <c r="J2031" s="181"/>
      <c r="K2031" s="183" t="str">
        <f t="shared" si="52"/>
        <v>Activos Menores    - Activos Menores (2) S.M.M.L.V Tecnologica</v>
      </c>
      <c r="L2031" s="181">
        <v>6207021815</v>
      </c>
    </row>
    <row r="2032" spans="1:12">
      <c r="A2032" s="181">
        <v>6207021812</v>
      </c>
      <c r="B2032" s="181" t="s">
        <v>2236</v>
      </c>
      <c r="C2032" s="182" t="s">
        <v>2068</v>
      </c>
      <c r="D2032" s="182" t="s">
        <v>376</v>
      </c>
      <c r="E2032" s="182" t="s">
        <v>2216</v>
      </c>
      <c r="F2032" s="181" t="s">
        <v>2237</v>
      </c>
      <c r="G2032" s="182" t="s">
        <v>434</v>
      </c>
      <c r="H2032" s="181" t="s">
        <v>2237</v>
      </c>
      <c r="I2032" s="181" t="s">
        <v>2075</v>
      </c>
      <c r="J2032" s="181"/>
      <c r="K2032" s="183" t="str">
        <f t="shared" si="52"/>
        <v>Bienes de arte y cultura - Obras De Arte Y Elementos De Museo</v>
      </c>
      <c r="L2032" s="181">
        <v>6207021812</v>
      </c>
    </row>
    <row r="2033" spans="1:12">
      <c r="A2033" s="181">
        <v>6207021811</v>
      </c>
      <c r="B2033" s="181" t="s">
        <v>3287</v>
      </c>
      <c r="C2033" s="182" t="s">
        <v>2068</v>
      </c>
      <c r="D2033" s="182" t="s">
        <v>376</v>
      </c>
      <c r="E2033" s="182" t="s">
        <v>2216</v>
      </c>
      <c r="F2033" s="182" t="s">
        <v>2234</v>
      </c>
      <c r="G2033" s="182" t="s">
        <v>434</v>
      </c>
      <c r="H2033" s="181" t="s">
        <v>2234</v>
      </c>
      <c r="I2033" s="181" t="s">
        <v>2075</v>
      </c>
      <c r="J2033" s="181"/>
      <c r="K2033" s="183" t="str">
        <f t="shared" si="52"/>
        <v>Bienestar Universitario - Vestuarios y Uniformes</v>
      </c>
      <c r="L2033" s="181">
        <v>6207021811</v>
      </c>
    </row>
    <row r="2034" spans="1:12">
      <c r="A2034" s="181">
        <v>6207021901</v>
      </c>
      <c r="B2034" s="181" t="s">
        <v>3288</v>
      </c>
      <c r="C2034" s="182" t="s">
        <v>2068</v>
      </c>
      <c r="D2034" s="182" t="s">
        <v>376</v>
      </c>
      <c r="E2034" s="182" t="s">
        <v>2216</v>
      </c>
      <c r="F2034" s="182" t="s">
        <v>2234</v>
      </c>
      <c r="G2034" s="182" t="s">
        <v>434</v>
      </c>
      <c r="H2034" s="181" t="s">
        <v>2234</v>
      </c>
      <c r="I2034" s="181" t="s">
        <v>2075</v>
      </c>
      <c r="J2034" s="181"/>
      <c r="K2034" s="183" t="str">
        <f t="shared" si="52"/>
        <v>Bienestar Universitario - Material Didactico</v>
      </c>
      <c r="L2034" s="181">
        <v>6207021901</v>
      </c>
    </row>
    <row r="2035" spans="1:12">
      <c r="A2035" s="181">
        <v>6207021902</v>
      </c>
      <c r="B2035" s="181" t="s">
        <v>3289</v>
      </c>
      <c r="C2035" s="182" t="s">
        <v>2068</v>
      </c>
      <c r="D2035" s="182" t="s">
        <v>376</v>
      </c>
      <c r="E2035" s="182" t="s">
        <v>2216</v>
      </c>
      <c r="F2035" s="182" t="s">
        <v>2234</v>
      </c>
      <c r="G2035" s="182" t="s">
        <v>434</v>
      </c>
      <c r="H2035" s="181" t="s">
        <v>2234</v>
      </c>
      <c r="I2035" s="181" t="s">
        <v>2075</v>
      </c>
      <c r="J2035" s="181"/>
      <c r="K2035" s="183" t="str">
        <f t="shared" si="52"/>
        <v>Bienestar Universitario - Instrumentos musicales</v>
      </c>
      <c r="L2035" s="181">
        <v>6207021902</v>
      </c>
    </row>
    <row r="2036" spans="1:12">
      <c r="A2036" s="181">
        <v>6207021903</v>
      </c>
      <c r="B2036" s="181" t="s">
        <v>3290</v>
      </c>
      <c r="C2036" s="182" t="s">
        <v>2068</v>
      </c>
      <c r="D2036" s="182" t="s">
        <v>376</v>
      </c>
      <c r="E2036" s="182" t="s">
        <v>2216</v>
      </c>
      <c r="F2036" s="182" t="s">
        <v>2234</v>
      </c>
      <c r="G2036" s="182" t="s">
        <v>434</v>
      </c>
      <c r="H2036" s="181" t="s">
        <v>2234</v>
      </c>
      <c r="I2036" s="181" t="s">
        <v>2075</v>
      </c>
      <c r="J2036" s="181"/>
      <c r="K2036" s="183" t="str">
        <f t="shared" ref="K2036:K2052" si="53">CONCATENATE(H2036," - ", B2036)</f>
        <v>Bienestar Universitario - Elementos deportivos</v>
      </c>
      <c r="L2036" s="181">
        <v>6207021903</v>
      </c>
    </row>
    <row r="2037" spans="1:12">
      <c r="A2037" s="181">
        <v>6207030103</v>
      </c>
      <c r="B2037" s="181" t="s">
        <v>3291</v>
      </c>
      <c r="C2037" s="182" t="s">
        <v>2068</v>
      </c>
      <c r="D2037" s="182" t="s">
        <v>376</v>
      </c>
      <c r="E2037" s="182" t="s">
        <v>2216</v>
      </c>
      <c r="F2037" s="182" t="s">
        <v>2405</v>
      </c>
      <c r="G2037" s="182" t="s">
        <v>434</v>
      </c>
      <c r="H2037" s="181" t="s">
        <v>2406</v>
      </c>
      <c r="I2037" s="181" t="s">
        <v>2407</v>
      </c>
      <c r="J2037" s="181"/>
      <c r="K2037" s="183" t="str">
        <f t="shared" si="53"/>
        <v>Capacitación Docente    - Licencias Remuneradas</v>
      </c>
      <c r="L2037" s="181">
        <v>6207030103</v>
      </c>
    </row>
    <row r="2038" spans="1:12">
      <c r="A2038" s="181">
        <v>6207030203</v>
      </c>
      <c r="B2038" s="181" t="s">
        <v>3291</v>
      </c>
      <c r="C2038" s="182" t="s">
        <v>2068</v>
      </c>
      <c r="D2038" s="182" t="s">
        <v>376</v>
      </c>
      <c r="E2038" s="182" t="s">
        <v>2216</v>
      </c>
      <c r="F2038" s="182" t="s">
        <v>2405</v>
      </c>
      <c r="G2038" s="182" t="s">
        <v>434</v>
      </c>
      <c r="H2038" s="181" t="s">
        <v>2406</v>
      </c>
      <c r="I2038" s="181" t="s">
        <v>2408</v>
      </c>
      <c r="J2038" s="181"/>
      <c r="K2038" s="183" t="str">
        <f t="shared" si="53"/>
        <v>Capacitación Docente    - Licencias Remuneradas</v>
      </c>
      <c r="L2038" s="181">
        <v>6207030203</v>
      </c>
    </row>
    <row r="2039" spans="1:12">
      <c r="A2039" s="181">
        <v>6207030303</v>
      </c>
      <c r="B2039" s="181" t="s">
        <v>3291</v>
      </c>
      <c r="C2039" s="182" t="s">
        <v>2068</v>
      </c>
      <c r="D2039" s="182" t="s">
        <v>376</v>
      </c>
      <c r="E2039" s="182" t="s">
        <v>2216</v>
      </c>
      <c r="F2039" s="182" t="s">
        <v>2405</v>
      </c>
      <c r="G2039" s="182" t="s">
        <v>434</v>
      </c>
      <c r="H2039" s="181" t="s">
        <v>2406</v>
      </c>
      <c r="I2039" s="181" t="s">
        <v>2409</v>
      </c>
      <c r="J2039" s="181"/>
      <c r="K2039" s="183" t="str">
        <f t="shared" si="53"/>
        <v>Capacitación Docente    - Licencias Remuneradas</v>
      </c>
      <c r="L2039" s="181">
        <v>6207030303</v>
      </c>
    </row>
    <row r="2040" spans="1:12">
      <c r="A2040" s="181">
        <v>6207030403</v>
      </c>
      <c r="B2040" s="181" t="s">
        <v>3291</v>
      </c>
      <c r="C2040" s="182" t="s">
        <v>2068</v>
      </c>
      <c r="D2040" s="182" t="s">
        <v>376</v>
      </c>
      <c r="E2040" s="182" t="s">
        <v>2216</v>
      </c>
      <c r="F2040" s="182" t="s">
        <v>2405</v>
      </c>
      <c r="G2040" s="182" t="s">
        <v>434</v>
      </c>
      <c r="H2040" s="181" t="s">
        <v>2406</v>
      </c>
      <c r="I2040" s="181" t="s">
        <v>2410</v>
      </c>
      <c r="J2040" s="181"/>
      <c r="K2040" s="183" t="str">
        <f t="shared" si="53"/>
        <v>Capacitación Docente    - Licencias Remuneradas</v>
      </c>
      <c r="L2040" s="181">
        <v>6207030403</v>
      </c>
    </row>
    <row r="2041" spans="1:12" ht="12.75" customHeight="1">
      <c r="A2041" s="181">
        <v>6207100302</v>
      </c>
      <c r="B2041" s="181" t="s">
        <v>3292</v>
      </c>
      <c r="C2041" s="182" t="s">
        <v>2068</v>
      </c>
      <c r="D2041" s="182" t="s">
        <v>376</v>
      </c>
      <c r="E2041" s="182" t="s">
        <v>2216</v>
      </c>
      <c r="F2041" s="182" t="s">
        <v>2405</v>
      </c>
      <c r="G2041" s="182" t="s">
        <v>434</v>
      </c>
      <c r="H2041" s="181" t="s">
        <v>2406</v>
      </c>
      <c r="I2041" s="181" t="s">
        <v>2407</v>
      </c>
      <c r="J2041" s="181"/>
      <c r="K2041" s="183" t="str">
        <f t="shared" si="53"/>
        <v>Capacitación Docente    - Capacitacion a Docentes</v>
      </c>
      <c r="L2041" s="181">
        <v>6207100302</v>
      </c>
    </row>
    <row r="2042" spans="1:12" ht="12.75" customHeight="1">
      <c r="A2042" s="181">
        <v>6207100402</v>
      </c>
      <c r="B2042" s="181" t="s">
        <v>3292</v>
      </c>
      <c r="C2042" s="182" t="s">
        <v>2068</v>
      </c>
      <c r="D2042" s="182" t="s">
        <v>376</v>
      </c>
      <c r="E2042" s="182" t="s">
        <v>2216</v>
      </c>
      <c r="F2042" s="182" t="s">
        <v>2405</v>
      </c>
      <c r="G2042" s="182" t="s">
        <v>434</v>
      </c>
      <c r="H2042" s="181" t="s">
        <v>2406</v>
      </c>
      <c r="I2042" s="181" t="s">
        <v>2407</v>
      </c>
      <c r="J2042" s="181"/>
      <c r="K2042" s="183" t="str">
        <f t="shared" si="53"/>
        <v>Capacitación Docente    - Capacitacion a Docentes</v>
      </c>
      <c r="L2042" s="181">
        <v>6207100402</v>
      </c>
    </row>
    <row r="2043" spans="1:12" ht="12.75" customHeight="1">
      <c r="A2043" s="181">
        <v>6207022102</v>
      </c>
      <c r="B2043" s="181" t="s">
        <v>3293</v>
      </c>
      <c r="C2043" s="182" t="s">
        <v>2068</v>
      </c>
      <c r="D2043" s="182" t="s">
        <v>376</v>
      </c>
      <c r="E2043" s="182" t="s">
        <v>2216</v>
      </c>
      <c r="F2043" s="182" t="s">
        <v>2221</v>
      </c>
      <c r="G2043" s="182" t="s">
        <v>434</v>
      </c>
      <c r="H2043" s="181" t="s">
        <v>2222</v>
      </c>
      <c r="I2043" s="181" t="s">
        <v>2075</v>
      </c>
      <c r="J2043" s="181"/>
      <c r="K2043" s="183" t="str">
        <f t="shared" si="53"/>
        <v>Capacitación Egresados    - Becas Egresados</v>
      </c>
      <c r="L2043" s="181">
        <v>6207022102</v>
      </c>
    </row>
    <row r="2044" spans="1:12" ht="12.75" customHeight="1">
      <c r="A2044" s="181">
        <v>6207022101</v>
      </c>
      <c r="B2044" s="181" t="s">
        <v>3294</v>
      </c>
      <c r="C2044" s="182" t="s">
        <v>2068</v>
      </c>
      <c r="D2044" s="182" t="s">
        <v>376</v>
      </c>
      <c r="E2044" s="182" t="s">
        <v>2216</v>
      </c>
      <c r="F2044" s="182" t="s">
        <v>2221</v>
      </c>
      <c r="G2044" s="182" t="s">
        <v>434</v>
      </c>
      <c r="H2044" s="181" t="s">
        <v>2402</v>
      </c>
      <c r="I2044" s="181" t="s">
        <v>2075</v>
      </c>
      <c r="J2044" s="181"/>
      <c r="K2044" s="183" t="str">
        <f t="shared" si="53"/>
        <v>Capacitación Estudiantes    - Capacitacion Estudiantes Congresos Simposios Seminarios</v>
      </c>
      <c r="L2044" s="181">
        <v>6207022101</v>
      </c>
    </row>
    <row r="2045" spans="1:12" ht="12.75" customHeight="1">
      <c r="A2045" s="181">
        <v>6207021813</v>
      </c>
      <c r="B2045" s="181" t="s">
        <v>3295</v>
      </c>
      <c r="C2045" s="182" t="s">
        <v>2068</v>
      </c>
      <c r="D2045" s="182" t="s">
        <v>376</v>
      </c>
      <c r="E2045" s="182" t="s">
        <v>2239</v>
      </c>
      <c r="F2045" s="182" t="s">
        <v>2240</v>
      </c>
      <c r="G2045" s="182" t="s">
        <v>434</v>
      </c>
      <c r="H2045" s="181" t="s">
        <v>2241</v>
      </c>
      <c r="I2045" s="181" t="s">
        <v>2075</v>
      </c>
      <c r="J2045" s="181"/>
      <c r="K2045" s="183" t="str">
        <f t="shared" si="53"/>
        <v>Equipos y elementos de laboratorio - Reactivos y Elementos de laboratorio</v>
      </c>
      <c r="L2045" s="181">
        <v>6207021813</v>
      </c>
    </row>
    <row r="2046" spans="1:12" ht="12.75" customHeight="1">
      <c r="A2046" s="181">
        <v>6207021101</v>
      </c>
      <c r="B2046" s="181" t="s">
        <v>3297</v>
      </c>
      <c r="C2046" s="182" t="s">
        <v>2068</v>
      </c>
      <c r="D2046" s="182" t="s">
        <v>376</v>
      </c>
      <c r="E2046" s="182" t="s">
        <v>2216</v>
      </c>
      <c r="F2046" s="182" t="s">
        <v>2228</v>
      </c>
      <c r="G2046" s="182" t="s">
        <v>434</v>
      </c>
      <c r="H2046" s="181" t="s">
        <v>2229</v>
      </c>
      <c r="I2046" s="181" t="s">
        <v>2075</v>
      </c>
      <c r="J2046" s="181"/>
      <c r="K2046" s="183" t="str">
        <f t="shared" si="53"/>
        <v>Material Bibliográfico - Suscripciones Periodicos y revistas</v>
      </c>
      <c r="L2046" s="181">
        <v>6207021101</v>
      </c>
    </row>
    <row r="2047" spans="1:12" ht="12.75" customHeight="1">
      <c r="A2047" s="181">
        <v>6207021102</v>
      </c>
      <c r="B2047" s="181" t="s">
        <v>2158</v>
      </c>
      <c r="C2047" s="182" t="s">
        <v>2068</v>
      </c>
      <c r="D2047" s="182" t="s">
        <v>376</v>
      </c>
      <c r="E2047" s="182" t="s">
        <v>2216</v>
      </c>
      <c r="F2047" s="182" t="s">
        <v>2228</v>
      </c>
      <c r="G2047" s="182" t="s">
        <v>434</v>
      </c>
      <c r="H2047" s="181" t="s">
        <v>2229</v>
      </c>
      <c r="I2047" s="181" t="s">
        <v>2075</v>
      </c>
      <c r="J2047" s="181"/>
      <c r="K2047" s="183" t="str">
        <f t="shared" si="53"/>
        <v>Material Bibliográfico - Libros</v>
      </c>
      <c r="L2047" s="181">
        <v>6207021102</v>
      </c>
    </row>
    <row r="2048" spans="1:12" ht="12.75" customHeight="1">
      <c r="A2048" s="181">
        <v>6207021104</v>
      </c>
      <c r="B2048" s="181" t="s">
        <v>3298</v>
      </c>
      <c r="C2048" s="182" t="s">
        <v>2068</v>
      </c>
      <c r="D2048" s="182" t="s">
        <v>376</v>
      </c>
      <c r="E2048" s="182" t="s">
        <v>2216</v>
      </c>
      <c r="F2048" s="182" t="s">
        <v>2228</v>
      </c>
      <c r="G2048" s="182" t="s">
        <v>434</v>
      </c>
      <c r="H2048" s="181" t="s">
        <v>2229</v>
      </c>
      <c r="I2048" s="181" t="s">
        <v>2075</v>
      </c>
      <c r="J2048" s="181"/>
      <c r="K2048" s="183" t="str">
        <f t="shared" si="53"/>
        <v>Material Bibliográfico - Suscripiones en Bases de Datos</v>
      </c>
      <c r="L2048" s="181">
        <v>6207021104</v>
      </c>
    </row>
    <row r="2049" spans="1:12" ht="12.75" customHeight="1">
      <c r="A2049" s="181">
        <v>6207020502</v>
      </c>
      <c r="B2049" s="181" t="s">
        <v>3299</v>
      </c>
      <c r="C2049" s="182" t="s">
        <v>2068</v>
      </c>
      <c r="D2049" s="182" t="s">
        <v>376</v>
      </c>
      <c r="E2049" s="182" t="s">
        <v>2216</v>
      </c>
      <c r="F2049" s="182" t="s">
        <v>2217</v>
      </c>
      <c r="G2049" s="182" t="s">
        <v>434</v>
      </c>
      <c r="H2049" s="181" t="s">
        <v>2218</v>
      </c>
      <c r="I2049" s="181" t="s">
        <v>2075</v>
      </c>
      <c r="J2049" s="181"/>
      <c r="K2049" s="183" t="str">
        <f t="shared" si="53"/>
        <v>Movilidad académica    - Alojamiento Y Manutencion - Viaticos al Exterior</v>
      </c>
      <c r="L2049" s="181">
        <v>6207020502</v>
      </c>
    </row>
    <row r="2050" spans="1:12" ht="12.75" customHeight="1">
      <c r="A2050" s="181">
        <v>6207020504</v>
      </c>
      <c r="B2050" s="181" t="s">
        <v>3300</v>
      </c>
      <c r="C2050" s="182" t="s">
        <v>2068</v>
      </c>
      <c r="D2050" s="182" t="s">
        <v>376</v>
      </c>
      <c r="E2050" s="182" t="s">
        <v>2216</v>
      </c>
      <c r="F2050" s="182" t="s">
        <v>2217</v>
      </c>
      <c r="G2050" s="182" t="s">
        <v>434</v>
      </c>
      <c r="H2050" s="181" t="s">
        <v>2218</v>
      </c>
      <c r="I2050" s="181" t="s">
        <v>2075</v>
      </c>
      <c r="J2050" s="181"/>
      <c r="K2050" s="183" t="str">
        <f t="shared" si="53"/>
        <v>Movilidad académica    - Pasajes Aereos - Al Exterior</v>
      </c>
      <c r="L2050" s="181">
        <v>6207020504</v>
      </c>
    </row>
    <row r="2051" spans="1:12" ht="12.75" customHeight="1">
      <c r="A2051" s="181">
        <v>6207021701</v>
      </c>
      <c r="B2051" s="181" t="s">
        <v>3301</v>
      </c>
      <c r="C2051" s="182" t="s">
        <v>2068</v>
      </c>
      <c r="D2051" s="182" t="s">
        <v>376</v>
      </c>
      <c r="E2051" s="182" t="s">
        <v>2239</v>
      </c>
      <c r="F2051" s="182" t="s">
        <v>2243</v>
      </c>
      <c r="G2051" s="182" t="s">
        <v>434</v>
      </c>
      <c r="H2051" s="181" t="s">
        <v>2244</v>
      </c>
      <c r="I2051" s="181" t="s">
        <v>2075</v>
      </c>
      <c r="J2051" s="181"/>
      <c r="K2051" s="183" t="str">
        <f t="shared" si="53"/>
        <v>Programas de Computador   - Programas para Computacion Sotfware</v>
      </c>
      <c r="L2051" s="181">
        <v>6207021701</v>
      </c>
    </row>
    <row r="2052" spans="1:12" ht="12.75" customHeight="1">
      <c r="A2052" s="181">
        <v>6207021103</v>
      </c>
      <c r="B2052" s="181" t="s">
        <v>2225</v>
      </c>
      <c r="C2052" s="182" t="s">
        <v>2068</v>
      </c>
      <c r="D2052" s="182" t="s">
        <v>376</v>
      </c>
      <c r="E2052" s="182" t="s">
        <v>2216</v>
      </c>
      <c r="F2052" s="182" t="s">
        <v>389</v>
      </c>
      <c r="G2052" s="182" t="s">
        <v>434</v>
      </c>
      <c r="H2052" s="181" t="s">
        <v>2226</v>
      </c>
      <c r="I2052" s="181" t="s">
        <v>2075</v>
      </c>
      <c r="J2052" s="181"/>
      <c r="K2052" s="183" t="str">
        <f t="shared" si="53"/>
        <v>Publicaciones     - Publicaciones</v>
      </c>
      <c r="L2052" s="181">
        <v>6207021103</v>
      </c>
    </row>
  </sheetData>
  <autoFilter ref="A1:O229">
    <filterColumn colId="1">
      <filters>
        <filter val="Casino Y Restaurante"/>
      </filters>
    </filterColumn>
  </autoFilter>
  <pageMargins left="0" right="0" top="0" bottom="0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72"/>
  <sheetViews>
    <sheetView showGridLines="0" topLeftCell="A513" workbookViewId="0">
      <selection activeCell="A463" sqref="A463:K541"/>
    </sheetView>
  </sheetViews>
  <sheetFormatPr baseColWidth="10" defaultColWidth="11.42578125" defaultRowHeight="15"/>
  <cols>
    <col min="10" max="10" width="42.28515625" customWidth="1"/>
  </cols>
  <sheetData>
    <row r="4" spans="1:11" ht="51">
      <c r="A4" s="179" t="s">
        <v>2056</v>
      </c>
      <c r="B4" s="179" t="s">
        <v>2057</v>
      </c>
      <c r="C4" s="179" t="s">
        <v>2058</v>
      </c>
      <c r="D4" s="179" t="s">
        <v>2059</v>
      </c>
      <c r="E4" s="179" t="s">
        <v>2060</v>
      </c>
      <c r="F4" s="179" t="s">
        <v>2061</v>
      </c>
      <c r="G4" s="179" t="s">
        <v>2062</v>
      </c>
      <c r="H4" s="179" t="s">
        <v>80</v>
      </c>
      <c r="I4" s="179" t="s">
        <v>2063</v>
      </c>
      <c r="J4" s="185" t="s">
        <v>2065</v>
      </c>
      <c r="K4" s="180" t="s">
        <v>2066</v>
      </c>
    </row>
    <row r="5" spans="1:11">
      <c r="A5" s="181">
        <v>5105210102</v>
      </c>
      <c r="B5" s="181" t="s">
        <v>2215</v>
      </c>
      <c r="C5" s="182" t="s">
        <v>2068</v>
      </c>
      <c r="D5" s="182" t="s">
        <v>376</v>
      </c>
      <c r="E5" s="182" t="s">
        <v>2216</v>
      </c>
      <c r="F5" s="182" t="s">
        <v>2217</v>
      </c>
      <c r="G5" s="181" t="s">
        <v>403</v>
      </c>
      <c r="H5" s="181" t="s">
        <v>2218</v>
      </c>
      <c r="I5" s="181" t="s">
        <v>403</v>
      </c>
      <c r="J5" s="183" t="s">
        <v>3312</v>
      </c>
      <c r="K5" s="181">
        <v>5105210102</v>
      </c>
    </row>
    <row r="6" spans="1:11">
      <c r="A6" s="181">
        <v>5105630104</v>
      </c>
      <c r="B6" s="181" t="s">
        <v>2220</v>
      </c>
      <c r="C6" s="182" t="s">
        <v>2068</v>
      </c>
      <c r="D6" s="182" t="s">
        <v>376</v>
      </c>
      <c r="E6" s="182" t="s">
        <v>2216</v>
      </c>
      <c r="F6" s="182" t="s">
        <v>2221</v>
      </c>
      <c r="G6" s="181" t="s">
        <v>403</v>
      </c>
      <c r="H6" s="181" t="s">
        <v>2222</v>
      </c>
      <c r="I6" s="181" t="s">
        <v>2075</v>
      </c>
      <c r="J6" s="183" t="s">
        <v>3313</v>
      </c>
      <c r="K6" s="181">
        <v>5105630104</v>
      </c>
    </row>
    <row r="7" spans="1:11">
      <c r="A7" s="181">
        <v>5155050102</v>
      </c>
      <c r="B7" s="181" t="s">
        <v>2223</v>
      </c>
      <c r="C7" s="182" t="s">
        <v>2068</v>
      </c>
      <c r="D7" s="182" t="s">
        <v>376</v>
      </c>
      <c r="E7" s="182" t="s">
        <v>2216</v>
      </c>
      <c r="F7" s="182" t="s">
        <v>2217</v>
      </c>
      <c r="G7" s="181" t="s">
        <v>403</v>
      </c>
      <c r="H7" s="181" t="s">
        <v>2218</v>
      </c>
      <c r="I7" s="181" t="s">
        <v>2075</v>
      </c>
      <c r="J7" s="183" t="s">
        <v>3314</v>
      </c>
      <c r="K7" s="181">
        <v>5155050102</v>
      </c>
    </row>
    <row r="8" spans="1:11">
      <c r="A8" s="181">
        <v>5155150102</v>
      </c>
      <c r="B8" s="181" t="s">
        <v>2224</v>
      </c>
      <c r="C8" s="182" t="s">
        <v>2068</v>
      </c>
      <c r="D8" s="182" t="s">
        <v>376</v>
      </c>
      <c r="E8" s="182" t="s">
        <v>2216</v>
      </c>
      <c r="F8" s="182" t="s">
        <v>2217</v>
      </c>
      <c r="G8" s="181" t="s">
        <v>403</v>
      </c>
      <c r="H8" s="181" t="s">
        <v>2218</v>
      </c>
      <c r="I8" s="181" t="s">
        <v>2075</v>
      </c>
      <c r="J8" s="183" t="s">
        <v>3315</v>
      </c>
      <c r="K8" s="181">
        <v>5155150102</v>
      </c>
    </row>
    <row r="9" spans="1:11">
      <c r="A9" s="181">
        <v>5195100103</v>
      </c>
      <c r="B9" s="181" t="s">
        <v>2225</v>
      </c>
      <c r="C9" s="182" t="s">
        <v>2068</v>
      </c>
      <c r="D9" s="182" t="s">
        <v>376</v>
      </c>
      <c r="E9" s="182" t="s">
        <v>2216</v>
      </c>
      <c r="F9" s="182" t="s">
        <v>389</v>
      </c>
      <c r="G9" s="181" t="s">
        <v>403</v>
      </c>
      <c r="H9" s="181" t="s">
        <v>2226</v>
      </c>
      <c r="I9" s="181" t="s">
        <v>2075</v>
      </c>
      <c r="J9" s="183" t="s">
        <v>3316</v>
      </c>
      <c r="K9" s="181">
        <v>5195100103</v>
      </c>
    </row>
    <row r="10" spans="1:11">
      <c r="A10" s="181">
        <v>5195100104</v>
      </c>
      <c r="B10" s="181" t="s">
        <v>2227</v>
      </c>
      <c r="C10" s="182" t="s">
        <v>2068</v>
      </c>
      <c r="D10" s="182" t="s">
        <v>376</v>
      </c>
      <c r="E10" s="182" t="s">
        <v>2216</v>
      </c>
      <c r="F10" s="182" t="s">
        <v>2228</v>
      </c>
      <c r="G10" s="181" t="s">
        <v>403</v>
      </c>
      <c r="H10" s="181" t="s">
        <v>2229</v>
      </c>
      <c r="I10" s="181" t="s">
        <v>2075</v>
      </c>
      <c r="J10" s="183" t="s">
        <v>3317</v>
      </c>
      <c r="K10" s="181">
        <v>5195100104</v>
      </c>
    </row>
    <row r="11" spans="1:11">
      <c r="A11" s="181">
        <v>5195800101</v>
      </c>
      <c r="B11" s="181" t="s">
        <v>2230</v>
      </c>
      <c r="C11" s="182" t="s">
        <v>2068</v>
      </c>
      <c r="D11" s="182" t="s">
        <v>376</v>
      </c>
      <c r="E11" s="182" t="s">
        <v>2216</v>
      </c>
      <c r="F11" s="182" t="s">
        <v>2231</v>
      </c>
      <c r="G11" s="181" t="s">
        <v>403</v>
      </c>
      <c r="H11" s="181" t="s">
        <v>2232</v>
      </c>
      <c r="I11" s="181" t="s">
        <v>2075</v>
      </c>
      <c r="J11" s="183" t="s">
        <v>3318</v>
      </c>
      <c r="K11" s="181">
        <v>5195800101</v>
      </c>
    </row>
    <row r="12" spans="1:11">
      <c r="A12" s="181">
        <v>5195959509</v>
      </c>
      <c r="B12" s="181" t="s">
        <v>2233</v>
      </c>
      <c r="C12" s="182" t="s">
        <v>2068</v>
      </c>
      <c r="D12" s="182" t="s">
        <v>376</v>
      </c>
      <c r="E12" s="182" t="s">
        <v>2216</v>
      </c>
      <c r="F12" s="182" t="s">
        <v>2234</v>
      </c>
      <c r="G12" s="181" t="s">
        <v>403</v>
      </c>
      <c r="H12" s="181" t="s">
        <v>2234</v>
      </c>
      <c r="I12" s="181" t="s">
        <v>2075</v>
      </c>
      <c r="J12" s="183" t="s">
        <v>3319</v>
      </c>
      <c r="K12" s="181">
        <v>5195959509</v>
      </c>
    </row>
    <row r="13" spans="1:11">
      <c r="A13" s="181">
        <v>5195959514</v>
      </c>
      <c r="B13" s="181" t="s">
        <v>2235</v>
      </c>
      <c r="C13" s="182" t="s">
        <v>2068</v>
      </c>
      <c r="D13" s="182" t="s">
        <v>376</v>
      </c>
      <c r="E13" s="182" t="s">
        <v>2216</v>
      </c>
      <c r="F13" s="182" t="s">
        <v>2234</v>
      </c>
      <c r="G13" s="181" t="s">
        <v>403</v>
      </c>
      <c r="H13" s="181" t="s">
        <v>2234</v>
      </c>
      <c r="I13" s="181" t="s">
        <v>2075</v>
      </c>
      <c r="J13" s="183" t="s">
        <v>3320</v>
      </c>
      <c r="K13" s="181">
        <v>5195959514</v>
      </c>
    </row>
    <row r="14" spans="1:11">
      <c r="A14" s="181">
        <v>5195959521</v>
      </c>
      <c r="B14" s="181" t="s">
        <v>2236</v>
      </c>
      <c r="C14" s="182" t="s">
        <v>2068</v>
      </c>
      <c r="D14" s="182" t="s">
        <v>376</v>
      </c>
      <c r="E14" s="182" t="s">
        <v>2216</v>
      </c>
      <c r="F14" s="181" t="s">
        <v>2237</v>
      </c>
      <c r="G14" s="181" t="s">
        <v>403</v>
      </c>
      <c r="H14" s="181" t="s">
        <v>2237</v>
      </c>
      <c r="I14" s="181" t="s">
        <v>2075</v>
      </c>
      <c r="J14" s="183" t="s">
        <v>3321</v>
      </c>
      <c r="K14" s="181">
        <v>5195959521</v>
      </c>
    </row>
    <row r="15" spans="1:11">
      <c r="A15" s="181">
        <v>5195959523</v>
      </c>
      <c r="B15" s="181" t="s">
        <v>2238</v>
      </c>
      <c r="C15" s="182" t="s">
        <v>2068</v>
      </c>
      <c r="D15" s="182" t="s">
        <v>376</v>
      </c>
      <c r="E15" s="182" t="s">
        <v>2239</v>
      </c>
      <c r="F15" s="182" t="s">
        <v>2240</v>
      </c>
      <c r="G15" s="181" t="s">
        <v>403</v>
      </c>
      <c r="H15" s="181" t="s">
        <v>2241</v>
      </c>
      <c r="I15" s="181" t="s">
        <v>2075</v>
      </c>
      <c r="J15" s="183" t="s">
        <v>3322</v>
      </c>
      <c r="K15" s="181">
        <v>5195959523</v>
      </c>
    </row>
    <row r="16" spans="1:11">
      <c r="A16" s="181">
        <v>5195959529</v>
      </c>
      <c r="B16" s="181" t="s">
        <v>2242</v>
      </c>
      <c r="C16" s="182" t="s">
        <v>2068</v>
      </c>
      <c r="D16" s="182" t="s">
        <v>376</v>
      </c>
      <c r="E16" s="182" t="s">
        <v>2239</v>
      </c>
      <c r="F16" s="182" t="s">
        <v>2243</v>
      </c>
      <c r="G16" s="181" t="s">
        <v>403</v>
      </c>
      <c r="H16" s="181" t="s">
        <v>2244</v>
      </c>
      <c r="I16" s="181" t="s">
        <v>2075</v>
      </c>
      <c r="J16" s="183" t="s">
        <v>3323</v>
      </c>
      <c r="K16" s="181">
        <v>5195959529</v>
      </c>
    </row>
    <row r="17" spans="1:11">
      <c r="A17" s="187">
        <v>1504050101</v>
      </c>
      <c r="B17" s="187" t="s">
        <v>2245</v>
      </c>
      <c r="C17" s="188" t="s">
        <v>2068</v>
      </c>
      <c r="D17" s="188" t="s">
        <v>376</v>
      </c>
      <c r="E17" s="188" t="s">
        <v>2246</v>
      </c>
      <c r="F17" s="188" t="s">
        <v>2247</v>
      </c>
      <c r="G17" s="188" t="s">
        <v>2248</v>
      </c>
      <c r="H17" s="188" t="s">
        <v>2077</v>
      </c>
      <c r="I17" s="187" t="s">
        <v>2075</v>
      </c>
      <c r="J17" s="187" t="s">
        <v>3324</v>
      </c>
      <c r="K17" s="187">
        <v>1504050101</v>
      </c>
    </row>
    <row r="18" spans="1:11">
      <c r="A18" s="187">
        <v>1504100101</v>
      </c>
      <c r="B18" s="187" t="s">
        <v>2249</v>
      </c>
      <c r="C18" s="188" t="s">
        <v>2068</v>
      </c>
      <c r="D18" s="188" t="s">
        <v>376</v>
      </c>
      <c r="E18" s="188" t="s">
        <v>2246</v>
      </c>
      <c r="F18" s="188" t="s">
        <v>2247</v>
      </c>
      <c r="G18" s="188" t="s">
        <v>2248</v>
      </c>
      <c r="H18" s="188" t="s">
        <v>2077</v>
      </c>
      <c r="I18" s="187" t="s">
        <v>2075</v>
      </c>
      <c r="J18" s="187" t="s">
        <v>3325</v>
      </c>
      <c r="K18" s="187">
        <v>1504100101</v>
      </c>
    </row>
    <row r="19" spans="1:11">
      <c r="A19" s="187">
        <v>1508050101</v>
      </c>
      <c r="B19" s="187" t="s">
        <v>2247</v>
      </c>
      <c r="C19" s="188" t="s">
        <v>2068</v>
      </c>
      <c r="D19" s="188" t="s">
        <v>376</v>
      </c>
      <c r="E19" s="188" t="s">
        <v>2246</v>
      </c>
      <c r="F19" s="188" t="s">
        <v>2247</v>
      </c>
      <c r="G19" s="188" t="s">
        <v>2248</v>
      </c>
      <c r="H19" s="187" t="s">
        <v>2250</v>
      </c>
      <c r="I19" s="187" t="s">
        <v>2075</v>
      </c>
      <c r="J19" s="187" t="s">
        <v>3326</v>
      </c>
      <c r="K19" s="187">
        <v>1508050101</v>
      </c>
    </row>
    <row r="20" spans="1:11">
      <c r="A20" s="187">
        <v>1516050101</v>
      </c>
      <c r="B20" s="187" t="s">
        <v>2079</v>
      </c>
      <c r="C20" s="188" t="s">
        <v>2068</v>
      </c>
      <c r="D20" s="188" t="s">
        <v>376</v>
      </c>
      <c r="E20" s="188" t="s">
        <v>2246</v>
      </c>
      <c r="F20" s="188" t="s">
        <v>2247</v>
      </c>
      <c r="G20" s="188" t="s">
        <v>2248</v>
      </c>
      <c r="H20" s="187" t="s">
        <v>2250</v>
      </c>
      <c r="I20" s="187" t="s">
        <v>2075</v>
      </c>
      <c r="J20" s="187" t="s">
        <v>3327</v>
      </c>
      <c r="K20" s="187">
        <v>1516050101</v>
      </c>
    </row>
    <row r="21" spans="1:11">
      <c r="A21" s="187">
        <v>1516100101</v>
      </c>
      <c r="B21" s="187" t="s">
        <v>2251</v>
      </c>
      <c r="C21" s="188" t="s">
        <v>2068</v>
      </c>
      <c r="D21" s="188" t="s">
        <v>376</v>
      </c>
      <c r="E21" s="188" t="s">
        <v>2246</v>
      </c>
      <c r="F21" s="188" t="s">
        <v>2247</v>
      </c>
      <c r="G21" s="188" t="s">
        <v>2248</v>
      </c>
      <c r="H21" s="187" t="s">
        <v>2250</v>
      </c>
      <c r="I21" s="187" t="s">
        <v>2075</v>
      </c>
      <c r="J21" s="187" t="s">
        <v>3328</v>
      </c>
      <c r="K21" s="187">
        <v>1516100101</v>
      </c>
    </row>
    <row r="22" spans="1:11">
      <c r="A22" s="187">
        <v>1516150101</v>
      </c>
      <c r="B22" s="187" t="s">
        <v>2252</v>
      </c>
      <c r="C22" s="188" t="s">
        <v>2068</v>
      </c>
      <c r="D22" s="188" t="s">
        <v>376</v>
      </c>
      <c r="E22" s="188" t="s">
        <v>2246</v>
      </c>
      <c r="F22" s="188" t="s">
        <v>2247</v>
      </c>
      <c r="G22" s="188" t="s">
        <v>2248</v>
      </c>
      <c r="H22" s="187" t="s">
        <v>2250</v>
      </c>
      <c r="I22" s="187" t="s">
        <v>2075</v>
      </c>
      <c r="J22" s="187" t="s">
        <v>3329</v>
      </c>
      <c r="K22" s="187">
        <v>1516150101</v>
      </c>
    </row>
    <row r="23" spans="1:11">
      <c r="A23" s="187">
        <v>1520050101</v>
      </c>
      <c r="B23" s="187" t="s">
        <v>2253</v>
      </c>
      <c r="C23" s="188" t="s">
        <v>2068</v>
      </c>
      <c r="D23" s="188" t="s">
        <v>376</v>
      </c>
      <c r="E23" s="188" t="s">
        <v>2239</v>
      </c>
      <c r="F23" s="188" t="s">
        <v>2240</v>
      </c>
      <c r="G23" s="188" t="s">
        <v>2248</v>
      </c>
      <c r="H23" s="187" t="s">
        <v>2254</v>
      </c>
      <c r="I23" s="187" t="s">
        <v>2075</v>
      </c>
      <c r="J23" s="187" t="s">
        <v>3330</v>
      </c>
      <c r="K23" s="187">
        <v>1520050101</v>
      </c>
    </row>
    <row r="24" spans="1:11">
      <c r="A24" s="187">
        <v>1520050102</v>
      </c>
      <c r="B24" s="187" t="s">
        <v>2255</v>
      </c>
      <c r="C24" s="188" t="s">
        <v>2068</v>
      </c>
      <c r="D24" s="188" t="s">
        <v>376</v>
      </c>
      <c r="E24" s="188" t="s">
        <v>2239</v>
      </c>
      <c r="F24" s="188" t="s">
        <v>2240</v>
      </c>
      <c r="G24" s="188" t="s">
        <v>2248</v>
      </c>
      <c r="H24" s="187" t="s">
        <v>2254</v>
      </c>
      <c r="I24" s="187" t="s">
        <v>2075</v>
      </c>
      <c r="J24" s="187" t="s">
        <v>3331</v>
      </c>
      <c r="K24" s="187">
        <v>1520050102</v>
      </c>
    </row>
    <row r="25" spans="1:11">
      <c r="A25" s="187">
        <v>1520050103</v>
      </c>
      <c r="B25" s="187" t="s">
        <v>2256</v>
      </c>
      <c r="C25" s="188" t="s">
        <v>2068</v>
      </c>
      <c r="D25" s="188" t="s">
        <v>376</v>
      </c>
      <c r="E25" s="188" t="s">
        <v>2239</v>
      </c>
      <c r="F25" s="188" t="s">
        <v>2240</v>
      </c>
      <c r="G25" s="188" t="s">
        <v>2248</v>
      </c>
      <c r="H25" s="187" t="s">
        <v>2254</v>
      </c>
      <c r="I25" s="187" t="s">
        <v>2075</v>
      </c>
      <c r="J25" s="187" t="s">
        <v>3332</v>
      </c>
      <c r="K25" s="187">
        <v>1520050103</v>
      </c>
    </row>
    <row r="26" spans="1:11">
      <c r="A26" s="187">
        <v>1520050104</v>
      </c>
      <c r="B26" s="187" t="s">
        <v>2257</v>
      </c>
      <c r="C26" s="188" t="s">
        <v>2068</v>
      </c>
      <c r="D26" s="188" t="s">
        <v>376</v>
      </c>
      <c r="E26" s="188" t="s">
        <v>2239</v>
      </c>
      <c r="F26" s="188" t="s">
        <v>2240</v>
      </c>
      <c r="G26" s="188" t="s">
        <v>2248</v>
      </c>
      <c r="H26" s="187" t="s">
        <v>2254</v>
      </c>
      <c r="I26" s="187" t="s">
        <v>2075</v>
      </c>
      <c r="J26" s="187" t="s">
        <v>3333</v>
      </c>
      <c r="K26" s="187">
        <v>1520050104</v>
      </c>
    </row>
    <row r="27" spans="1:11">
      <c r="A27" s="187">
        <v>1520050105</v>
      </c>
      <c r="B27" s="187" t="s">
        <v>2258</v>
      </c>
      <c r="C27" s="188" t="s">
        <v>2068</v>
      </c>
      <c r="D27" s="188" t="s">
        <v>376</v>
      </c>
      <c r="E27" s="188" t="s">
        <v>2239</v>
      </c>
      <c r="F27" s="188" t="s">
        <v>2240</v>
      </c>
      <c r="G27" s="188" t="s">
        <v>2248</v>
      </c>
      <c r="H27" s="187" t="s">
        <v>2254</v>
      </c>
      <c r="I27" s="187" t="s">
        <v>2075</v>
      </c>
      <c r="J27" s="187" t="s">
        <v>3334</v>
      </c>
      <c r="K27" s="187">
        <v>1520050105</v>
      </c>
    </row>
    <row r="28" spans="1:11">
      <c r="A28" s="187">
        <v>1520050106</v>
      </c>
      <c r="B28" s="187" t="s">
        <v>2259</v>
      </c>
      <c r="C28" s="188" t="s">
        <v>2068</v>
      </c>
      <c r="D28" s="188" t="s">
        <v>376</v>
      </c>
      <c r="E28" s="188" t="s">
        <v>2239</v>
      </c>
      <c r="F28" s="188" t="s">
        <v>2240</v>
      </c>
      <c r="G28" s="188" t="s">
        <v>2248</v>
      </c>
      <c r="H28" s="187" t="s">
        <v>2254</v>
      </c>
      <c r="I28" s="187" t="s">
        <v>2075</v>
      </c>
      <c r="J28" s="187" t="s">
        <v>3335</v>
      </c>
      <c r="K28" s="187">
        <v>1520050106</v>
      </c>
    </row>
    <row r="29" spans="1:11">
      <c r="A29" s="187">
        <v>1520050107</v>
      </c>
      <c r="B29" s="187" t="s">
        <v>2260</v>
      </c>
      <c r="C29" s="188" t="s">
        <v>2068</v>
      </c>
      <c r="D29" s="188" t="s">
        <v>376</v>
      </c>
      <c r="E29" s="188" t="s">
        <v>2239</v>
      </c>
      <c r="F29" s="188" t="s">
        <v>2240</v>
      </c>
      <c r="G29" s="188" t="s">
        <v>2248</v>
      </c>
      <c r="H29" s="187" t="s">
        <v>2254</v>
      </c>
      <c r="I29" s="187" t="s">
        <v>2075</v>
      </c>
      <c r="J29" s="187" t="s">
        <v>3336</v>
      </c>
      <c r="K29" s="187">
        <v>1520050107</v>
      </c>
    </row>
    <row r="30" spans="1:11">
      <c r="A30" s="187">
        <v>1520050108</v>
      </c>
      <c r="B30" s="187" t="s">
        <v>2261</v>
      </c>
      <c r="C30" s="188" t="s">
        <v>2068</v>
      </c>
      <c r="D30" s="188" t="s">
        <v>376</v>
      </c>
      <c r="E30" s="188" t="s">
        <v>2239</v>
      </c>
      <c r="F30" s="188" t="s">
        <v>2240</v>
      </c>
      <c r="G30" s="188" t="s">
        <v>2248</v>
      </c>
      <c r="H30" s="187" t="s">
        <v>2254</v>
      </c>
      <c r="I30" s="187" t="s">
        <v>2075</v>
      </c>
      <c r="J30" s="187" t="s">
        <v>3337</v>
      </c>
      <c r="K30" s="187">
        <v>1520050108</v>
      </c>
    </row>
    <row r="31" spans="1:11">
      <c r="A31" s="187">
        <v>1524050101</v>
      </c>
      <c r="B31" s="187" t="s">
        <v>2131</v>
      </c>
      <c r="C31" s="188" t="s">
        <v>2068</v>
      </c>
      <c r="D31" s="188" t="s">
        <v>376</v>
      </c>
      <c r="E31" s="188" t="s">
        <v>2239</v>
      </c>
      <c r="F31" s="188" t="s">
        <v>2231</v>
      </c>
      <c r="G31" s="188" t="s">
        <v>2248</v>
      </c>
      <c r="H31" s="187" t="s">
        <v>2262</v>
      </c>
      <c r="I31" s="187" t="s">
        <v>2075</v>
      </c>
      <c r="J31" s="187" t="s">
        <v>3338</v>
      </c>
      <c r="K31" s="187">
        <v>1524050101</v>
      </c>
    </row>
    <row r="32" spans="1:11">
      <c r="A32" s="187">
        <v>1524100101</v>
      </c>
      <c r="B32" s="187" t="s">
        <v>2263</v>
      </c>
      <c r="C32" s="188" t="s">
        <v>2068</v>
      </c>
      <c r="D32" s="188" t="s">
        <v>376</v>
      </c>
      <c r="E32" s="188" t="s">
        <v>2239</v>
      </c>
      <c r="F32" s="188" t="s">
        <v>2231</v>
      </c>
      <c r="G32" s="188" t="s">
        <v>2248</v>
      </c>
      <c r="H32" s="187" t="s">
        <v>2262</v>
      </c>
      <c r="I32" s="187" t="s">
        <v>2075</v>
      </c>
      <c r="J32" s="187" t="s">
        <v>3339</v>
      </c>
      <c r="K32" s="187">
        <v>1524100101</v>
      </c>
    </row>
    <row r="33" spans="1:11">
      <c r="A33" s="187">
        <v>1524959595</v>
      </c>
      <c r="B33" s="187" t="s">
        <v>2083</v>
      </c>
      <c r="C33" s="188" t="s">
        <v>2068</v>
      </c>
      <c r="D33" s="188" t="s">
        <v>376</v>
      </c>
      <c r="E33" s="188" t="s">
        <v>2239</v>
      </c>
      <c r="F33" s="188" t="s">
        <v>2231</v>
      </c>
      <c r="G33" s="188" t="s">
        <v>2248</v>
      </c>
      <c r="H33" s="187" t="s">
        <v>2262</v>
      </c>
      <c r="I33" s="187" t="s">
        <v>2075</v>
      </c>
      <c r="J33" s="187" t="s">
        <v>3340</v>
      </c>
      <c r="K33" s="187">
        <v>1524959595</v>
      </c>
    </row>
    <row r="34" spans="1:11">
      <c r="A34" s="187">
        <v>1528050101</v>
      </c>
      <c r="B34" s="187" t="s">
        <v>2264</v>
      </c>
      <c r="C34" s="188" t="s">
        <v>2068</v>
      </c>
      <c r="D34" s="188" t="s">
        <v>376</v>
      </c>
      <c r="E34" s="188" t="s">
        <v>2239</v>
      </c>
      <c r="F34" s="188" t="s">
        <v>2243</v>
      </c>
      <c r="G34" s="188" t="s">
        <v>2248</v>
      </c>
      <c r="H34" s="187" t="s">
        <v>2265</v>
      </c>
      <c r="I34" s="187" t="s">
        <v>2075</v>
      </c>
      <c r="J34" s="187" t="s">
        <v>3341</v>
      </c>
      <c r="K34" s="187">
        <v>1528050101</v>
      </c>
    </row>
    <row r="35" spans="1:11">
      <c r="A35" s="187">
        <v>1528100101</v>
      </c>
      <c r="B35" s="187" t="s">
        <v>2266</v>
      </c>
      <c r="C35" s="188" t="s">
        <v>2068</v>
      </c>
      <c r="D35" s="188" t="s">
        <v>376</v>
      </c>
      <c r="E35" s="188" t="s">
        <v>2239</v>
      </c>
      <c r="F35" s="188" t="s">
        <v>2243</v>
      </c>
      <c r="G35" s="188" t="s">
        <v>2248</v>
      </c>
      <c r="H35" s="187" t="s">
        <v>2267</v>
      </c>
      <c r="I35" s="187" t="s">
        <v>2075</v>
      </c>
      <c r="J35" s="187" t="s">
        <v>3342</v>
      </c>
      <c r="K35" s="187">
        <v>1528100101</v>
      </c>
    </row>
    <row r="36" spans="1:11">
      <c r="A36" s="187">
        <v>1528150101</v>
      </c>
      <c r="B36" s="187" t="s">
        <v>2133</v>
      </c>
      <c r="C36" s="188" t="s">
        <v>2068</v>
      </c>
      <c r="D36" s="188" t="s">
        <v>376</v>
      </c>
      <c r="E36" s="188" t="s">
        <v>2239</v>
      </c>
      <c r="F36" s="188" t="s">
        <v>2243</v>
      </c>
      <c r="G36" s="188" t="s">
        <v>2248</v>
      </c>
      <c r="H36" s="187" t="s">
        <v>2267</v>
      </c>
      <c r="I36" s="187" t="s">
        <v>2075</v>
      </c>
      <c r="J36" s="187" t="s">
        <v>3343</v>
      </c>
      <c r="K36" s="187">
        <v>1528150101</v>
      </c>
    </row>
    <row r="37" spans="1:11">
      <c r="A37" s="187">
        <v>1528250101</v>
      </c>
      <c r="B37" s="187" t="s">
        <v>2268</v>
      </c>
      <c r="C37" s="188" t="s">
        <v>2068</v>
      </c>
      <c r="D37" s="188" t="s">
        <v>376</v>
      </c>
      <c r="E37" s="188" t="s">
        <v>2239</v>
      </c>
      <c r="F37" s="188" t="s">
        <v>2243</v>
      </c>
      <c r="G37" s="188" t="s">
        <v>2248</v>
      </c>
      <c r="H37" s="187" t="s">
        <v>2267</v>
      </c>
      <c r="I37" s="187" t="s">
        <v>2075</v>
      </c>
      <c r="J37" s="187" t="s">
        <v>3344</v>
      </c>
      <c r="K37" s="187">
        <v>1528250101</v>
      </c>
    </row>
    <row r="38" spans="1:11">
      <c r="A38" s="187">
        <v>1528959595</v>
      </c>
      <c r="B38" s="187" t="s">
        <v>2083</v>
      </c>
      <c r="C38" s="188" t="s">
        <v>2068</v>
      </c>
      <c r="D38" s="188" t="s">
        <v>376</v>
      </c>
      <c r="E38" s="188" t="s">
        <v>2239</v>
      </c>
      <c r="F38" s="188" t="s">
        <v>2243</v>
      </c>
      <c r="G38" s="188" t="s">
        <v>2248</v>
      </c>
      <c r="H38" s="187" t="s">
        <v>2267</v>
      </c>
      <c r="I38" s="187" t="s">
        <v>2075</v>
      </c>
      <c r="J38" s="187" t="s">
        <v>3345</v>
      </c>
      <c r="K38" s="187">
        <v>1528959595</v>
      </c>
    </row>
    <row r="39" spans="1:11">
      <c r="A39" s="187">
        <v>1532050101</v>
      </c>
      <c r="B39" s="187" t="s">
        <v>2269</v>
      </c>
      <c r="C39" s="188" t="s">
        <v>2068</v>
      </c>
      <c r="D39" s="188" t="s">
        <v>376</v>
      </c>
      <c r="E39" s="188" t="s">
        <v>2239</v>
      </c>
      <c r="F39" s="188" t="s">
        <v>2240</v>
      </c>
      <c r="G39" s="188" t="s">
        <v>2248</v>
      </c>
      <c r="H39" s="187" t="s">
        <v>2241</v>
      </c>
      <c r="I39" s="187" t="s">
        <v>2075</v>
      </c>
      <c r="J39" s="187" t="s">
        <v>3346</v>
      </c>
      <c r="K39" s="187">
        <v>1532050101</v>
      </c>
    </row>
    <row r="40" spans="1:11">
      <c r="A40" s="187">
        <v>1532100101</v>
      </c>
      <c r="B40" s="187" t="s">
        <v>2270</v>
      </c>
      <c r="C40" s="188" t="s">
        <v>2068</v>
      </c>
      <c r="D40" s="188" t="s">
        <v>376</v>
      </c>
      <c r="E40" s="188" t="s">
        <v>2239</v>
      </c>
      <c r="F40" s="188" t="s">
        <v>2240</v>
      </c>
      <c r="G40" s="188" t="s">
        <v>2248</v>
      </c>
      <c r="H40" s="187" t="s">
        <v>2241</v>
      </c>
      <c r="I40" s="187" t="s">
        <v>2075</v>
      </c>
      <c r="J40" s="187" t="s">
        <v>3347</v>
      </c>
      <c r="K40" s="187">
        <v>1532100101</v>
      </c>
    </row>
    <row r="41" spans="1:11">
      <c r="A41" s="187">
        <v>1532150101</v>
      </c>
      <c r="B41" s="187" t="s">
        <v>2090</v>
      </c>
      <c r="C41" s="188" t="s">
        <v>2068</v>
      </c>
      <c r="D41" s="188" t="s">
        <v>376</v>
      </c>
      <c r="E41" s="188" t="s">
        <v>2239</v>
      </c>
      <c r="F41" s="188" t="s">
        <v>2240</v>
      </c>
      <c r="G41" s="188" t="s">
        <v>2248</v>
      </c>
      <c r="H41" s="187" t="s">
        <v>2241</v>
      </c>
      <c r="I41" s="187" t="s">
        <v>2075</v>
      </c>
      <c r="J41" s="187" t="s">
        <v>3348</v>
      </c>
      <c r="K41" s="187">
        <v>1532150101</v>
      </c>
    </row>
    <row r="42" spans="1:11">
      <c r="A42" s="187">
        <v>1532200101</v>
      </c>
      <c r="B42" s="187" t="s">
        <v>2091</v>
      </c>
      <c r="C42" s="188" t="s">
        <v>2068</v>
      </c>
      <c r="D42" s="188" t="s">
        <v>376</v>
      </c>
      <c r="E42" s="188" t="s">
        <v>2239</v>
      </c>
      <c r="F42" s="188" t="s">
        <v>2240</v>
      </c>
      <c r="G42" s="188" t="s">
        <v>2248</v>
      </c>
      <c r="H42" s="187" t="s">
        <v>2241</v>
      </c>
      <c r="I42" s="187" t="s">
        <v>2075</v>
      </c>
      <c r="J42" s="187" t="s">
        <v>3349</v>
      </c>
      <c r="K42" s="187">
        <v>1532200101</v>
      </c>
    </row>
    <row r="43" spans="1:11">
      <c r="A43" s="187">
        <v>1532959595</v>
      </c>
      <c r="B43" s="187" t="s">
        <v>2083</v>
      </c>
      <c r="C43" s="188" t="s">
        <v>2068</v>
      </c>
      <c r="D43" s="188" t="s">
        <v>376</v>
      </c>
      <c r="E43" s="188" t="s">
        <v>2239</v>
      </c>
      <c r="F43" s="188" t="s">
        <v>2240</v>
      </c>
      <c r="G43" s="188" t="s">
        <v>2248</v>
      </c>
      <c r="H43" s="187" t="s">
        <v>2241</v>
      </c>
      <c r="I43" s="187" t="s">
        <v>2075</v>
      </c>
      <c r="J43" s="187" t="s">
        <v>3350</v>
      </c>
      <c r="K43" s="187">
        <v>1532959595</v>
      </c>
    </row>
    <row r="44" spans="1:11">
      <c r="A44" s="187">
        <v>1540050101</v>
      </c>
      <c r="B44" s="187" t="s">
        <v>2092</v>
      </c>
      <c r="C44" s="188" t="s">
        <v>2068</v>
      </c>
      <c r="D44" s="188" t="s">
        <v>376</v>
      </c>
      <c r="E44" s="188" t="s">
        <v>2239</v>
      </c>
      <c r="F44" s="188" t="s">
        <v>2271</v>
      </c>
      <c r="G44" s="188" t="s">
        <v>2248</v>
      </c>
      <c r="H44" s="187" t="s">
        <v>2272</v>
      </c>
      <c r="I44" s="187" t="s">
        <v>2075</v>
      </c>
      <c r="J44" s="187" t="s">
        <v>3351</v>
      </c>
      <c r="K44" s="187">
        <v>1540050101</v>
      </c>
    </row>
    <row r="45" spans="1:11">
      <c r="A45" s="187">
        <v>1556050101</v>
      </c>
      <c r="B45" s="187" t="s">
        <v>2273</v>
      </c>
      <c r="C45" s="188" t="s">
        <v>2068</v>
      </c>
      <c r="D45" s="188" t="s">
        <v>376</v>
      </c>
      <c r="E45" s="188" t="s">
        <v>2239</v>
      </c>
      <c r="F45" s="188" t="s">
        <v>2247</v>
      </c>
      <c r="G45" s="188" t="s">
        <v>2248</v>
      </c>
      <c r="H45" s="187" t="s">
        <v>2274</v>
      </c>
      <c r="I45" s="187" t="s">
        <v>2075</v>
      </c>
      <c r="J45" s="187" t="s">
        <v>3352</v>
      </c>
      <c r="K45" s="187">
        <v>1556050101</v>
      </c>
    </row>
    <row r="46" spans="1:11">
      <c r="A46" s="187">
        <v>1556100101</v>
      </c>
      <c r="B46" s="187" t="s">
        <v>2094</v>
      </c>
      <c r="C46" s="188" t="s">
        <v>2068</v>
      </c>
      <c r="D46" s="188" t="s">
        <v>376</v>
      </c>
      <c r="E46" s="188" t="s">
        <v>2239</v>
      </c>
      <c r="F46" s="188" t="s">
        <v>2247</v>
      </c>
      <c r="G46" s="188" t="s">
        <v>2248</v>
      </c>
      <c r="H46" s="187" t="s">
        <v>2274</v>
      </c>
      <c r="I46" s="187" t="s">
        <v>2075</v>
      </c>
      <c r="J46" s="187" t="s">
        <v>3353</v>
      </c>
      <c r="K46" s="187">
        <v>1556100101</v>
      </c>
    </row>
    <row r="47" spans="1:11">
      <c r="A47" s="187">
        <v>1556150101</v>
      </c>
      <c r="B47" s="187" t="s">
        <v>2275</v>
      </c>
      <c r="C47" s="188" t="s">
        <v>2068</v>
      </c>
      <c r="D47" s="188" t="s">
        <v>376</v>
      </c>
      <c r="E47" s="188" t="s">
        <v>2239</v>
      </c>
      <c r="F47" s="188" t="s">
        <v>2247</v>
      </c>
      <c r="G47" s="188" t="s">
        <v>2248</v>
      </c>
      <c r="H47" s="187" t="s">
        <v>2274</v>
      </c>
      <c r="I47" s="187" t="s">
        <v>2075</v>
      </c>
      <c r="J47" s="187" t="s">
        <v>3354</v>
      </c>
      <c r="K47" s="187">
        <v>1556150101</v>
      </c>
    </row>
    <row r="48" spans="1:11">
      <c r="A48" s="187">
        <v>1556280101</v>
      </c>
      <c r="B48" s="187" t="s">
        <v>2276</v>
      </c>
      <c r="C48" s="188" t="s">
        <v>2068</v>
      </c>
      <c r="D48" s="188" t="s">
        <v>376</v>
      </c>
      <c r="E48" s="188" t="s">
        <v>2239</v>
      </c>
      <c r="F48" s="188" t="s">
        <v>2247</v>
      </c>
      <c r="G48" s="188" t="s">
        <v>2248</v>
      </c>
      <c r="H48" s="187" t="s">
        <v>2274</v>
      </c>
      <c r="I48" s="187" t="s">
        <v>2075</v>
      </c>
      <c r="J48" s="187" t="s">
        <v>3355</v>
      </c>
      <c r="K48" s="187">
        <v>1556280101</v>
      </c>
    </row>
    <row r="49" spans="1:11">
      <c r="A49" s="187">
        <v>1556300101</v>
      </c>
      <c r="B49" s="187" t="s">
        <v>2277</v>
      </c>
      <c r="C49" s="188" t="s">
        <v>2068</v>
      </c>
      <c r="D49" s="188" t="s">
        <v>376</v>
      </c>
      <c r="E49" s="188" t="s">
        <v>2239</v>
      </c>
      <c r="F49" s="188" t="s">
        <v>2243</v>
      </c>
      <c r="G49" s="188" t="s">
        <v>2248</v>
      </c>
      <c r="H49" s="187" t="s">
        <v>2278</v>
      </c>
      <c r="I49" s="187" t="s">
        <v>2075</v>
      </c>
      <c r="J49" s="187" t="s">
        <v>3356</v>
      </c>
      <c r="K49" s="187">
        <v>1556300101</v>
      </c>
    </row>
    <row r="50" spans="1:11">
      <c r="A50" s="187">
        <v>1556500101</v>
      </c>
      <c r="B50" s="187" t="s">
        <v>2279</v>
      </c>
      <c r="C50" s="188" t="s">
        <v>2068</v>
      </c>
      <c r="D50" s="188" t="s">
        <v>376</v>
      </c>
      <c r="E50" s="188" t="s">
        <v>2239</v>
      </c>
      <c r="F50" s="188" t="s">
        <v>2243</v>
      </c>
      <c r="G50" s="188" t="s">
        <v>2248</v>
      </c>
      <c r="H50" s="187" t="s">
        <v>2278</v>
      </c>
      <c r="I50" s="187" t="s">
        <v>2075</v>
      </c>
      <c r="J50" s="187" t="s">
        <v>3357</v>
      </c>
      <c r="K50" s="187">
        <v>1556500101</v>
      </c>
    </row>
    <row r="51" spans="1:11">
      <c r="A51" s="187">
        <v>1556959595</v>
      </c>
      <c r="B51" s="187" t="s">
        <v>2083</v>
      </c>
      <c r="C51" s="188" t="s">
        <v>2068</v>
      </c>
      <c r="D51" s="188" t="s">
        <v>376</v>
      </c>
      <c r="E51" s="188" t="s">
        <v>2239</v>
      </c>
      <c r="F51" s="188" t="s">
        <v>2243</v>
      </c>
      <c r="G51" s="188" t="s">
        <v>2248</v>
      </c>
      <c r="H51" s="187" t="s">
        <v>2278</v>
      </c>
      <c r="I51" s="187" t="s">
        <v>2075</v>
      </c>
      <c r="J51" s="187" t="s">
        <v>3358</v>
      </c>
      <c r="K51" s="187">
        <v>1556959595</v>
      </c>
    </row>
    <row r="52" spans="1:11">
      <c r="A52" s="187">
        <v>1560050101</v>
      </c>
      <c r="B52" s="187" t="s">
        <v>2280</v>
      </c>
      <c r="C52" s="188" t="s">
        <v>2068</v>
      </c>
      <c r="D52" s="188" t="s">
        <v>376</v>
      </c>
      <c r="E52" s="188" t="s">
        <v>2239</v>
      </c>
      <c r="F52" s="188" t="s">
        <v>2281</v>
      </c>
      <c r="G52" s="188" t="s">
        <v>2248</v>
      </c>
      <c r="H52" s="187" t="s">
        <v>2282</v>
      </c>
      <c r="I52" s="187" t="s">
        <v>2075</v>
      </c>
      <c r="J52" s="187" t="s">
        <v>3359</v>
      </c>
      <c r="K52" s="187">
        <v>1560050101</v>
      </c>
    </row>
    <row r="53" spans="1:11">
      <c r="A53" s="187">
        <v>1584050101</v>
      </c>
      <c r="B53" s="187" t="s">
        <v>2283</v>
      </c>
      <c r="C53" s="188" t="s">
        <v>2068</v>
      </c>
      <c r="D53" s="188" t="s">
        <v>376</v>
      </c>
      <c r="E53" s="188" t="s">
        <v>2239</v>
      </c>
      <c r="F53" s="188" t="s">
        <v>2281</v>
      </c>
      <c r="G53" s="188" t="s">
        <v>2248</v>
      </c>
      <c r="H53" s="187" t="s">
        <v>2284</v>
      </c>
      <c r="I53" s="187" t="s">
        <v>2075</v>
      </c>
      <c r="J53" s="187" t="s">
        <v>3360</v>
      </c>
      <c r="K53" s="187">
        <v>1584050101</v>
      </c>
    </row>
    <row r="54" spans="1:11">
      <c r="A54" s="187">
        <v>1584050102</v>
      </c>
      <c r="B54" s="187" t="s">
        <v>2285</v>
      </c>
      <c r="C54" s="188" t="s">
        <v>2068</v>
      </c>
      <c r="D54" s="188" t="s">
        <v>376</v>
      </c>
      <c r="E54" s="188" t="s">
        <v>2239</v>
      </c>
      <c r="F54" s="188" t="s">
        <v>2281</v>
      </c>
      <c r="G54" s="188" t="s">
        <v>2248</v>
      </c>
      <c r="H54" s="187" t="s">
        <v>2284</v>
      </c>
      <c r="I54" s="187" t="s">
        <v>2075</v>
      </c>
      <c r="J54" s="187" t="s">
        <v>3361</v>
      </c>
      <c r="K54" s="187">
        <v>1584050102</v>
      </c>
    </row>
    <row r="55" spans="1:11">
      <c r="A55" s="187">
        <v>1805050101</v>
      </c>
      <c r="B55" s="187" t="s">
        <v>2286</v>
      </c>
      <c r="C55" s="188" t="s">
        <v>2068</v>
      </c>
      <c r="D55" s="188" t="s">
        <v>376</v>
      </c>
      <c r="E55" s="188" t="s">
        <v>2216</v>
      </c>
      <c r="F55" s="187" t="s">
        <v>2237</v>
      </c>
      <c r="G55" s="188" t="s">
        <v>2248</v>
      </c>
      <c r="H55" s="187" t="s">
        <v>2237</v>
      </c>
      <c r="I55" s="187" t="s">
        <v>2075</v>
      </c>
      <c r="J55" s="187" t="s">
        <v>3362</v>
      </c>
      <c r="K55" s="187">
        <v>1805050101</v>
      </c>
    </row>
    <row r="56" spans="1:11">
      <c r="A56" s="187">
        <v>1805050102</v>
      </c>
      <c r="B56" s="187" t="s">
        <v>2287</v>
      </c>
      <c r="C56" s="188" t="s">
        <v>2068</v>
      </c>
      <c r="D56" s="188" t="s">
        <v>376</v>
      </c>
      <c r="E56" s="188" t="s">
        <v>2216</v>
      </c>
      <c r="F56" s="187" t="s">
        <v>2237</v>
      </c>
      <c r="G56" s="188" t="s">
        <v>2248</v>
      </c>
      <c r="H56" s="187" t="s">
        <v>2237</v>
      </c>
      <c r="I56" s="187" t="s">
        <v>2075</v>
      </c>
      <c r="J56" s="187" t="s">
        <v>3363</v>
      </c>
      <c r="K56" s="187">
        <v>1805050102</v>
      </c>
    </row>
    <row r="57" spans="1:11">
      <c r="A57" s="187">
        <v>1805050103</v>
      </c>
      <c r="B57" s="187" t="s">
        <v>2288</v>
      </c>
      <c r="C57" s="188" t="s">
        <v>2068</v>
      </c>
      <c r="D57" s="188" t="s">
        <v>376</v>
      </c>
      <c r="E57" s="188" t="s">
        <v>2216</v>
      </c>
      <c r="F57" s="187" t="s">
        <v>2237</v>
      </c>
      <c r="G57" s="188" t="s">
        <v>2248</v>
      </c>
      <c r="H57" s="187" t="s">
        <v>2237</v>
      </c>
      <c r="I57" s="187" t="s">
        <v>2075</v>
      </c>
      <c r="J57" s="187" t="s">
        <v>3364</v>
      </c>
      <c r="K57" s="187">
        <v>1805050103</v>
      </c>
    </row>
    <row r="58" spans="1:11">
      <c r="A58" s="187">
        <v>1805100101</v>
      </c>
      <c r="B58" s="187" t="s">
        <v>2289</v>
      </c>
      <c r="C58" s="188" t="s">
        <v>2068</v>
      </c>
      <c r="D58" s="188" t="s">
        <v>376</v>
      </c>
      <c r="E58" s="188" t="s">
        <v>2216</v>
      </c>
      <c r="F58" s="187" t="s">
        <v>2237</v>
      </c>
      <c r="G58" s="188" t="s">
        <v>2248</v>
      </c>
      <c r="H58" s="187" t="s">
        <v>2237</v>
      </c>
      <c r="I58" s="187" t="s">
        <v>2075</v>
      </c>
      <c r="J58" s="187" t="s">
        <v>3365</v>
      </c>
      <c r="K58" s="187">
        <v>1805100101</v>
      </c>
    </row>
    <row r="59" spans="1:11">
      <c r="A59" s="187">
        <v>1805100102</v>
      </c>
      <c r="B59" s="187" t="s">
        <v>2290</v>
      </c>
      <c r="C59" s="188" t="s">
        <v>2068</v>
      </c>
      <c r="D59" s="188" t="s">
        <v>376</v>
      </c>
      <c r="E59" s="188" t="s">
        <v>2216</v>
      </c>
      <c r="F59" s="187" t="s">
        <v>2237</v>
      </c>
      <c r="G59" s="188" t="s">
        <v>2248</v>
      </c>
      <c r="H59" s="187" t="s">
        <v>2237</v>
      </c>
      <c r="I59" s="187" t="s">
        <v>2075</v>
      </c>
      <c r="J59" s="187" t="s">
        <v>3366</v>
      </c>
      <c r="K59" s="187">
        <v>1805100102</v>
      </c>
    </row>
    <row r="60" spans="1:11" ht="24.75" customHeight="1">
      <c r="A60" s="187">
        <v>1805100103</v>
      </c>
      <c r="B60" s="187" t="s">
        <v>2291</v>
      </c>
      <c r="C60" s="188" t="s">
        <v>2068</v>
      </c>
      <c r="D60" s="188" t="s">
        <v>376</v>
      </c>
      <c r="E60" s="188" t="s">
        <v>2216</v>
      </c>
      <c r="F60" s="187" t="s">
        <v>2237</v>
      </c>
      <c r="G60" s="188" t="s">
        <v>2248</v>
      </c>
      <c r="H60" s="187" t="s">
        <v>2237</v>
      </c>
      <c r="I60" s="187" t="s">
        <v>2075</v>
      </c>
      <c r="J60" s="187" t="s">
        <v>3367</v>
      </c>
      <c r="K60" s="187">
        <v>1805100103</v>
      </c>
    </row>
    <row r="61" spans="1:11">
      <c r="A61" s="187">
        <v>1805959501</v>
      </c>
      <c r="B61" s="187" t="s">
        <v>2292</v>
      </c>
      <c r="C61" s="188" t="s">
        <v>2068</v>
      </c>
      <c r="D61" s="188" t="s">
        <v>376</v>
      </c>
      <c r="E61" s="188" t="s">
        <v>2216</v>
      </c>
      <c r="F61" s="188" t="s">
        <v>2234</v>
      </c>
      <c r="G61" s="188" t="s">
        <v>2248</v>
      </c>
      <c r="H61" s="187" t="s">
        <v>2234</v>
      </c>
      <c r="I61" s="187" t="s">
        <v>2075</v>
      </c>
      <c r="J61" s="187" t="s">
        <v>3368</v>
      </c>
      <c r="K61" s="187">
        <v>1805959501</v>
      </c>
    </row>
    <row r="62" spans="1:11">
      <c r="A62" s="187">
        <v>1805959502</v>
      </c>
      <c r="B62" s="187" t="s">
        <v>2290</v>
      </c>
      <c r="C62" s="188" t="s">
        <v>2068</v>
      </c>
      <c r="D62" s="188" t="s">
        <v>376</v>
      </c>
      <c r="E62" s="188" t="s">
        <v>2216</v>
      </c>
      <c r="F62" s="187" t="s">
        <v>2237</v>
      </c>
      <c r="G62" s="188" t="s">
        <v>2248</v>
      </c>
      <c r="H62" s="187" t="s">
        <v>2237</v>
      </c>
      <c r="I62" s="187" t="s">
        <v>2075</v>
      </c>
      <c r="J62" s="187" t="s">
        <v>3366</v>
      </c>
      <c r="K62" s="187">
        <v>1805959502</v>
      </c>
    </row>
    <row r="63" spans="1:11">
      <c r="A63" s="187">
        <v>1805959503</v>
      </c>
      <c r="B63" s="187" t="s">
        <v>2291</v>
      </c>
      <c r="C63" s="188" t="s">
        <v>2068</v>
      </c>
      <c r="D63" s="188" t="s">
        <v>376</v>
      </c>
      <c r="E63" s="188" t="s">
        <v>2216</v>
      </c>
      <c r="F63" s="187" t="s">
        <v>2237</v>
      </c>
      <c r="G63" s="188" t="s">
        <v>2248</v>
      </c>
      <c r="H63" s="187" t="s">
        <v>2237</v>
      </c>
      <c r="I63" s="187" t="s">
        <v>2075</v>
      </c>
      <c r="J63" s="187" t="s">
        <v>3367</v>
      </c>
      <c r="K63" s="187">
        <v>1805959503</v>
      </c>
    </row>
    <row r="64" spans="1:11">
      <c r="A64" s="187">
        <v>1805959504</v>
      </c>
      <c r="B64" s="187" t="s">
        <v>2173</v>
      </c>
      <c r="C64" s="188" t="s">
        <v>2068</v>
      </c>
      <c r="D64" s="188" t="s">
        <v>376</v>
      </c>
      <c r="E64" s="188" t="s">
        <v>2216</v>
      </c>
      <c r="F64" s="188" t="s">
        <v>2234</v>
      </c>
      <c r="G64" s="188" t="s">
        <v>2248</v>
      </c>
      <c r="H64" s="187" t="s">
        <v>2234</v>
      </c>
      <c r="I64" s="187" t="s">
        <v>2075</v>
      </c>
      <c r="J64" s="187" t="s">
        <v>3369</v>
      </c>
      <c r="K64" s="187">
        <v>1805959504</v>
      </c>
    </row>
    <row r="65" spans="1:11">
      <c r="A65" s="187">
        <v>1805959595</v>
      </c>
      <c r="B65" s="187" t="s">
        <v>2293</v>
      </c>
      <c r="C65" s="188" t="s">
        <v>2068</v>
      </c>
      <c r="D65" s="188" t="s">
        <v>376</v>
      </c>
      <c r="E65" s="188" t="s">
        <v>2216</v>
      </c>
      <c r="F65" s="187" t="s">
        <v>2237</v>
      </c>
      <c r="G65" s="188" t="s">
        <v>2248</v>
      </c>
      <c r="H65" s="187" t="s">
        <v>2237</v>
      </c>
      <c r="I65" s="187" t="s">
        <v>2075</v>
      </c>
      <c r="J65" s="187" t="s">
        <v>3370</v>
      </c>
      <c r="K65" s="187">
        <v>1805959595</v>
      </c>
    </row>
    <row r="66" spans="1:11">
      <c r="A66" s="187">
        <v>1895200101</v>
      </c>
      <c r="B66" s="187" t="s">
        <v>2294</v>
      </c>
      <c r="C66" s="188" t="s">
        <v>2068</v>
      </c>
      <c r="D66" s="188" t="s">
        <v>376</v>
      </c>
      <c r="E66" s="188" t="s">
        <v>2216</v>
      </c>
      <c r="F66" s="187" t="s">
        <v>2237</v>
      </c>
      <c r="G66" s="188" t="s">
        <v>2248</v>
      </c>
      <c r="H66" s="187" t="s">
        <v>2237</v>
      </c>
      <c r="I66" s="187" t="s">
        <v>2075</v>
      </c>
      <c r="J66" s="187" t="s">
        <v>3371</v>
      </c>
      <c r="K66" s="187">
        <v>1895200101</v>
      </c>
    </row>
    <row r="67" spans="1:11">
      <c r="A67" s="187">
        <v>1895959595</v>
      </c>
      <c r="B67" s="187" t="s">
        <v>2083</v>
      </c>
      <c r="C67" s="188" t="s">
        <v>2068</v>
      </c>
      <c r="D67" s="188" t="s">
        <v>376</v>
      </c>
      <c r="E67" s="188" t="s">
        <v>2216</v>
      </c>
      <c r="F67" s="187" t="s">
        <v>2237</v>
      </c>
      <c r="G67" s="188" t="s">
        <v>2248</v>
      </c>
      <c r="H67" s="187" t="s">
        <v>2237</v>
      </c>
      <c r="I67" s="187" t="s">
        <v>2075</v>
      </c>
      <c r="J67" s="187" t="s">
        <v>3372</v>
      </c>
      <c r="K67" s="187">
        <v>1895959595</v>
      </c>
    </row>
    <row r="68" spans="1:11">
      <c r="A68" s="187">
        <v>1899050101</v>
      </c>
      <c r="B68" s="187" t="s">
        <v>2295</v>
      </c>
      <c r="C68" s="188" t="s">
        <v>2068</v>
      </c>
      <c r="D68" s="188" t="s">
        <v>376</v>
      </c>
      <c r="E68" s="188" t="s">
        <v>2216</v>
      </c>
      <c r="F68" s="187" t="s">
        <v>2237</v>
      </c>
      <c r="G68" s="188" t="s">
        <v>2248</v>
      </c>
      <c r="H68" s="187" t="s">
        <v>2237</v>
      </c>
      <c r="I68" s="187" t="s">
        <v>2075</v>
      </c>
      <c r="J68" s="187" t="s">
        <v>3373</v>
      </c>
      <c r="K68" s="187">
        <v>1899050101</v>
      </c>
    </row>
    <row r="69" spans="1:11">
      <c r="A69" s="187">
        <v>1899959595</v>
      </c>
      <c r="B69" s="187" t="s">
        <v>2296</v>
      </c>
      <c r="C69" s="188" t="s">
        <v>2068</v>
      </c>
      <c r="D69" s="188" t="s">
        <v>376</v>
      </c>
      <c r="E69" s="188" t="s">
        <v>2216</v>
      </c>
      <c r="F69" s="187" t="s">
        <v>2237</v>
      </c>
      <c r="G69" s="188" t="s">
        <v>2248</v>
      </c>
      <c r="H69" s="187" t="s">
        <v>2237</v>
      </c>
      <c r="I69" s="187" t="s">
        <v>2075</v>
      </c>
      <c r="J69" s="187" t="s">
        <v>3374</v>
      </c>
      <c r="K69" s="187">
        <v>1899959595</v>
      </c>
    </row>
    <row r="70" spans="1:11" s="191" customFormat="1">
      <c r="A70" s="189"/>
      <c r="B70" s="189"/>
      <c r="C70" s="190"/>
      <c r="D70" s="190"/>
      <c r="E70" s="190"/>
      <c r="F70" s="190"/>
      <c r="G70" s="189"/>
      <c r="H70" s="189"/>
      <c r="I70" s="189"/>
      <c r="J70" s="189"/>
      <c r="K70" s="189"/>
    </row>
    <row r="71" spans="1:11" s="191" customFormat="1">
      <c r="A71" s="189"/>
      <c r="B71" s="189"/>
      <c r="C71" s="190"/>
      <c r="D71" s="190"/>
      <c r="E71" s="190"/>
      <c r="F71" s="190"/>
      <c r="G71" s="189"/>
      <c r="H71" s="189"/>
      <c r="I71" s="189"/>
      <c r="J71" s="189"/>
      <c r="K71" s="189"/>
    </row>
    <row r="72" spans="1:11">
      <c r="A72" s="181">
        <v>6221020502</v>
      </c>
      <c r="B72" s="181" t="s">
        <v>3299</v>
      </c>
      <c r="C72" s="182" t="s">
        <v>2068</v>
      </c>
      <c r="D72" s="182" t="s">
        <v>376</v>
      </c>
      <c r="E72" s="182" t="s">
        <v>2216</v>
      </c>
      <c r="F72" s="182" t="s">
        <v>2217</v>
      </c>
      <c r="G72" s="181" t="s">
        <v>396</v>
      </c>
      <c r="H72" s="181" t="s">
        <v>2218</v>
      </c>
      <c r="I72" s="181" t="s">
        <v>2075</v>
      </c>
      <c r="J72" s="183" t="s">
        <v>3375</v>
      </c>
      <c r="K72" s="181">
        <v>6221020502</v>
      </c>
    </row>
    <row r="73" spans="1:11">
      <c r="A73" s="181">
        <v>6221020504</v>
      </c>
      <c r="B73" s="181" t="s">
        <v>3300</v>
      </c>
      <c r="C73" s="182" t="s">
        <v>2068</v>
      </c>
      <c r="D73" s="182" t="s">
        <v>376</v>
      </c>
      <c r="E73" s="182" t="s">
        <v>2216</v>
      </c>
      <c r="F73" s="182" t="s">
        <v>2217</v>
      </c>
      <c r="G73" s="181" t="s">
        <v>396</v>
      </c>
      <c r="H73" s="181" t="s">
        <v>2218</v>
      </c>
      <c r="I73" s="181" t="s">
        <v>2075</v>
      </c>
      <c r="J73" s="183" t="s">
        <v>3376</v>
      </c>
      <c r="K73" s="181">
        <v>6221020504</v>
      </c>
    </row>
    <row r="74" spans="1:11">
      <c r="A74" s="181">
        <v>6221021101</v>
      </c>
      <c r="B74" s="181" t="s">
        <v>3297</v>
      </c>
      <c r="C74" s="182" t="s">
        <v>2068</v>
      </c>
      <c r="D74" s="182" t="s">
        <v>376</v>
      </c>
      <c r="E74" s="182" t="s">
        <v>2216</v>
      </c>
      <c r="F74" s="182" t="s">
        <v>2228</v>
      </c>
      <c r="G74" s="181" t="s">
        <v>396</v>
      </c>
      <c r="H74" s="181" t="s">
        <v>2229</v>
      </c>
      <c r="I74" s="181" t="s">
        <v>2075</v>
      </c>
      <c r="J74" s="183" t="s">
        <v>3377</v>
      </c>
      <c r="K74" s="181">
        <v>6221021101</v>
      </c>
    </row>
    <row r="75" spans="1:11">
      <c r="A75" s="181">
        <v>6221021102</v>
      </c>
      <c r="B75" s="181" t="s">
        <v>2158</v>
      </c>
      <c r="C75" s="182" t="s">
        <v>2068</v>
      </c>
      <c r="D75" s="182" t="s">
        <v>376</v>
      </c>
      <c r="E75" s="182" t="s">
        <v>2216</v>
      </c>
      <c r="F75" s="182" t="s">
        <v>2228</v>
      </c>
      <c r="G75" s="181" t="s">
        <v>396</v>
      </c>
      <c r="H75" s="181" t="s">
        <v>2229</v>
      </c>
      <c r="I75" s="181" t="s">
        <v>2075</v>
      </c>
      <c r="J75" s="183" t="s">
        <v>3378</v>
      </c>
      <c r="K75" s="181">
        <v>6221021102</v>
      </c>
    </row>
    <row r="76" spans="1:11">
      <c r="A76" s="181">
        <v>6221021103</v>
      </c>
      <c r="B76" s="181" t="s">
        <v>2225</v>
      </c>
      <c r="C76" s="182" t="s">
        <v>2068</v>
      </c>
      <c r="D76" s="182" t="s">
        <v>376</v>
      </c>
      <c r="E76" s="182" t="s">
        <v>2216</v>
      </c>
      <c r="F76" s="182" t="s">
        <v>389</v>
      </c>
      <c r="G76" s="181" t="s">
        <v>396</v>
      </c>
      <c r="H76" s="181" t="s">
        <v>2226</v>
      </c>
      <c r="I76" s="181" t="s">
        <v>2075</v>
      </c>
      <c r="J76" s="183" t="s">
        <v>3316</v>
      </c>
      <c r="K76" s="181">
        <v>6221021103</v>
      </c>
    </row>
    <row r="77" spans="1:11">
      <c r="A77" s="181">
        <v>6221021104</v>
      </c>
      <c r="B77" s="181" t="s">
        <v>3298</v>
      </c>
      <c r="C77" s="182" t="s">
        <v>2068</v>
      </c>
      <c r="D77" s="182" t="s">
        <v>376</v>
      </c>
      <c r="E77" s="182" t="s">
        <v>2216</v>
      </c>
      <c r="F77" s="182" t="s">
        <v>2228</v>
      </c>
      <c r="G77" s="181" t="s">
        <v>396</v>
      </c>
      <c r="H77" s="181" t="s">
        <v>2229</v>
      </c>
      <c r="I77" s="181" t="s">
        <v>2075</v>
      </c>
      <c r="J77" s="183" t="s">
        <v>3379</v>
      </c>
      <c r="K77" s="181">
        <v>6221021104</v>
      </c>
    </row>
    <row r="78" spans="1:11">
      <c r="A78" s="181">
        <v>6221021701</v>
      </c>
      <c r="B78" s="181" t="s">
        <v>3301</v>
      </c>
      <c r="C78" s="182" t="s">
        <v>2068</v>
      </c>
      <c r="D78" s="182" t="s">
        <v>376</v>
      </c>
      <c r="E78" s="182" t="s">
        <v>2239</v>
      </c>
      <c r="F78" s="182" t="s">
        <v>2243</v>
      </c>
      <c r="G78" s="181" t="s">
        <v>396</v>
      </c>
      <c r="H78" s="181" t="s">
        <v>2244</v>
      </c>
      <c r="I78" s="181" t="s">
        <v>2075</v>
      </c>
      <c r="J78" s="183" t="s">
        <v>3380</v>
      </c>
      <c r="K78" s="181">
        <v>6221021701</v>
      </c>
    </row>
    <row r="79" spans="1:11">
      <c r="A79" s="181">
        <v>6221021811</v>
      </c>
      <c r="B79" s="181" t="s">
        <v>3287</v>
      </c>
      <c r="C79" s="182" t="s">
        <v>2068</v>
      </c>
      <c r="D79" s="182" t="s">
        <v>376</v>
      </c>
      <c r="E79" s="182" t="s">
        <v>2216</v>
      </c>
      <c r="F79" s="182" t="s">
        <v>2234</v>
      </c>
      <c r="G79" s="181" t="s">
        <v>396</v>
      </c>
      <c r="H79" s="181" t="s">
        <v>2234</v>
      </c>
      <c r="I79" s="181" t="s">
        <v>2075</v>
      </c>
      <c r="J79" s="183" t="s">
        <v>3381</v>
      </c>
      <c r="K79" s="181">
        <v>6221021811</v>
      </c>
    </row>
    <row r="80" spans="1:11">
      <c r="A80" s="181">
        <v>6221021812</v>
      </c>
      <c r="B80" s="181" t="s">
        <v>2236</v>
      </c>
      <c r="C80" s="182" t="s">
        <v>2068</v>
      </c>
      <c r="D80" s="182" t="s">
        <v>376</v>
      </c>
      <c r="E80" s="182" t="s">
        <v>2216</v>
      </c>
      <c r="F80" s="181" t="s">
        <v>2237</v>
      </c>
      <c r="G80" s="181" t="s">
        <v>396</v>
      </c>
      <c r="H80" s="181" t="s">
        <v>2237</v>
      </c>
      <c r="I80" s="181" t="s">
        <v>2075</v>
      </c>
      <c r="J80" s="183" t="s">
        <v>3321</v>
      </c>
      <c r="K80" s="181">
        <v>6221021812</v>
      </c>
    </row>
    <row r="81" spans="1:11">
      <c r="A81" s="181">
        <v>6221021813</v>
      </c>
      <c r="B81" s="181" t="s">
        <v>3295</v>
      </c>
      <c r="C81" s="182" t="s">
        <v>2068</v>
      </c>
      <c r="D81" s="182" t="s">
        <v>376</v>
      </c>
      <c r="E81" s="182" t="s">
        <v>2239</v>
      </c>
      <c r="F81" s="182" t="s">
        <v>2240</v>
      </c>
      <c r="G81" s="181" t="s">
        <v>396</v>
      </c>
      <c r="H81" s="181" t="s">
        <v>2241</v>
      </c>
      <c r="I81" s="181" t="s">
        <v>2075</v>
      </c>
      <c r="J81" s="183" t="s">
        <v>3382</v>
      </c>
      <c r="K81" s="181">
        <v>6221021813</v>
      </c>
    </row>
    <row r="82" spans="1:11">
      <c r="A82" s="181">
        <v>6221021815</v>
      </c>
      <c r="B82" s="181" t="s">
        <v>3286</v>
      </c>
      <c r="C82" s="182" t="s">
        <v>2068</v>
      </c>
      <c r="D82" s="182" t="s">
        <v>376</v>
      </c>
      <c r="E82" s="182" t="s">
        <v>2216</v>
      </c>
      <c r="F82" s="182" t="s">
        <v>2231</v>
      </c>
      <c r="G82" s="181" t="s">
        <v>396</v>
      </c>
      <c r="H82" s="181" t="s">
        <v>2232</v>
      </c>
      <c r="I82" s="181" t="s">
        <v>2075</v>
      </c>
      <c r="J82" s="183" t="s">
        <v>3383</v>
      </c>
      <c r="K82" s="181">
        <v>6221021815</v>
      </c>
    </row>
    <row r="83" spans="1:11">
      <c r="A83" s="181">
        <v>6221021901</v>
      </c>
      <c r="B83" s="181" t="s">
        <v>3288</v>
      </c>
      <c r="C83" s="182" t="s">
        <v>2068</v>
      </c>
      <c r="D83" s="182" t="s">
        <v>376</v>
      </c>
      <c r="E83" s="182" t="s">
        <v>2216</v>
      </c>
      <c r="F83" s="182" t="s">
        <v>2234</v>
      </c>
      <c r="G83" s="181" t="s">
        <v>396</v>
      </c>
      <c r="H83" s="181" t="s">
        <v>2234</v>
      </c>
      <c r="I83" s="181" t="s">
        <v>2075</v>
      </c>
      <c r="J83" s="183" t="s">
        <v>3384</v>
      </c>
      <c r="K83" s="181">
        <v>6221021901</v>
      </c>
    </row>
    <row r="84" spans="1:11">
      <c r="A84" s="181">
        <v>6221021902</v>
      </c>
      <c r="B84" s="181" t="s">
        <v>3289</v>
      </c>
      <c r="C84" s="182" t="s">
        <v>2068</v>
      </c>
      <c r="D84" s="182" t="s">
        <v>376</v>
      </c>
      <c r="E84" s="182" t="s">
        <v>2216</v>
      </c>
      <c r="F84" s="182" t="s">
        <v>2234</v>
      </c>
      <c r="G84" s="181" t="s">
        <v>396</v>
      </c>
      <c r="H84" s="181" t="s">
        <v>2234</v>
      </c>
      <c r="I84" s="181" t="s">
        <v>2075</v>
      </c>
      <c r="J84" s="183" t="s">
        <v>3385</v>
      </c>
      <c r="K84" s="181">
        <v>6221021902</v>
      </c>
    </row>
    <row r="85" spans="1:11">
      <c r="A85" s="181">
        <v>6221021903</v>
      </c>
      <c r="B85" s="181" t="s">
        <v>3290</v>
      </c>
      <c r="C85" s="182" t="s">
        <v>2068</v>
      </c>
      <c r="D85" s="182" t="s">
        <v>376</v>
      </c>
      <c r="E85" s="182" t="s">
        <v>2216</v>
      </c>
      <c r="F85" s="182" t="s">
        <v>2234</v>
      </c>
      <c r="G85" s="181" t="s">
        <v>396</v>
      </c>
      <c r="H85" s="181" t="s">
        <v>2234</v>
      </c>
      <c r="I85" s="181" t="s">
        <v>2075</v>
      </c>
      <c r="J85" s="183" t="s">
        <v>3386</v>
      </c>
      <c r="K85" s="181">
        <v>6221021903</v>
      </c>
    </row>
    <row r="86" spans="1:11">
      <c r="A86" s="181">
        <v>6221022101</v>
      </c>
      <c r="B86" s="181" t="s">
        <v>3294</v>
      </c>
      <c r="C86" s="182" t="s">
        <v>2068</v>
      </c>
      <c r="D86" s="182" t="s">
        <v>376</v>
      </c>
      <c r="E86" s="182" t="s">
        <v>2216</v>
      </c>
      <c r="F86" s="182" t="s">
        <v>2221</v>
      </c>
      <c r="G86" s="181" t="s">
        <v>396</v>
      </c>
      <c r="H86" s="181" t="s">
        <v>2402</v>
      </c>
      <c r="I86" s="181" t="s">
        <v>2075</v>
      </c>
      <c r="J86" s="183" t="s">
        <v>3387</v>
      </c>
      <c r="K86" s="181">
        <v>6221022101</v>
      </c>
    </row>
    <row r="87" spans="1:11">
      <c r="A87" s="181">
        <v>6221022102</v>
      </c>
      <c r="B87" s="181" t="s">
        <v>3293</v>
      </c>
      <c r="C87" s="182" t="s">
        <v>2068</v>
      </c>
      <c r="D87" s="182" t="s">
        <v>376</v>
      </c>
      <c r="E87" s="182" t="s">
        <v>2216</v>
      </c>
      <c r="F87" s="182" t="s">
        <v>2221</v>
      </c>
      <c r="G87" s="181" t="s">
        <v>396</v>
      </c>
      <c r="H87" s="181" t="s">
        <v>2222</v>
      </c>
      <c r="I87" s="181" t="s">
        <v>2075</v>
      </c>
      <c r="J87" s="183" t="s">
        <v>3388</v>
      </c>
      <c r="K87" s="181">
        <v>6221022102</v>
      </c>
    </row>
    <row r="88" spans="1:11">
      <c r="A88" s="181">
        <v>6221030103</v>
      </c>
      <c r="B88" s="181" t="s">
        <v>3291</v>
      </c>
      <c r="C88" s="182" t="s">
        <v>2068</v>
      </c>
      <c r="D88" s="182" t="s">
        <v>376</v>
      </c>
      <c r="E88" s="182" t="s">
        <v>2216</v>
      </c>
      <c r="F88" s="182" t="s">
        <v>2405</v>
      </c>
      <c r="G88" s="181" t="s">
        <v>396</v>
      </c>
      <c r="H88" s="181" t="s">
        <v>2406</v>
      </c>
      <c r="I88" s="181" t="s">
        <v>2407</v>
      </c>
      <c r="J88" s="183" t="s">
        <v>3389</v>
      </c>
      <c r="K88" s="181">
        <v>6221030103</v>
      </c>
    </row>
    <row r="89" spans="1:11">
      <c r="A89" s="181">
        <v>6221030203</v>
      </c>
      <c r="B89" s="181" t="s">
        <v>3291</v>
      </c>
      <c r="C89" s="182" t="s">
        <v>2068</v>
      </c>
      <c r="D89" s="182" t="s">
        <v>376</v>
      </c>
      <c r="E89" s="182" t="s">
        <v>2216</v>
      </c>
      <c r="F89" s="182" t="s">
        <v>2405</v>
      </c>
      <c r="G89" s="181" t="s">
        <v>396</v>
      </c>
      <c r="H89" s="181" t="s">
        <v>2406</v>
      </c>
      <c r="I89" s="181" t="s">
        <v>2408</v>
      </c>
      <c r="J89" s="183" t="s">
        <v>3389</v>
      </c>
      <c r="K89" s="181">
        <v>6221030203</v>
      </c>
    </row>
    <row r="90" spans="1:11">
      <c r="A90" s="181">
        <v>6221030303</v>
      </c>
      <c r="B90" s="181" t="s">
        <v>3291</v>
      </c>
      <c r="C90" s="182" t="s">
        <v>2068</v>
      </c>
      <c r="D90" s="182" t="s">
        <v>376</v>
      </c>
      <c r="E90" s="182" t="s">
        <v>2216</v>
      </c>
      <c r="F90" s="182" t="s">
        <v>2405</v>
      </c>
      <c r="G90" s="181" t="s">
        <v>396</v>
      </c>
      <c r="H90" s="181" t="s">
        <v>2406</v>
      </c>
      <c r="I90" s="181" t="s">
        <v>2409</v>
      </c>
      <c r="J90" s="183" t="s">
        <v>3389</v>
      </c>
      <c r="K90" s="181">
        <v>6221030303</v>
      </c>
    </row>
    <row r="91" spans="1:11">
      <c r="A91" s="181">
        <v>6221030403</v>
      </c>
      <c r="B91" s="181" t="s">
        <v>3291</v>
      </c>
      <c r="C91" s="182" t="s">
        <v>2068</v>
      </c>
      <c r="D91" s="182" t="s">
        <v>376</v>
      </c>
      <c r="E91" s="182" t="s">
        <v>2216</v>
      </c>
      <c r="F91" s="182" t="s">
        <v>2405</v>
      </c>
      <c r="G91" s="181" t="s">
        <v>396</v>
      </c>
      <c r="H91" s="181" t="s">
        <v>2406</v>
      </c>
      <c r="I91" s="181" t="s">
        <v>2410</v>
      </c>
      <c r="J91" s="183" t="s">
        <v>3389</v>
      </c>
      <c r="K91" s="181">
        <v>6221030403</v>
      </c>
    </row>
    <row r="92" spans="1:11">
      <c r="A92" s="181">
        <v>6221100302</v>
      </c>
      <c r="B92" s="181" t="s">
        <v>3292</v>
      </c>
      <c r="C92" s="182" t="s">
        <v>2068</v>
      </c>
      <c r="D92" s="182" t="s">
        <v>376</v>
      </c>
      <c r="E92" s="182" t="s">
        <v>2216</v>
      </c>
      <c r="F92" s="182" t="s">
        <v>2405</v>
      </c>
      <c r="G92" s="181" t="s">
        <v>396</v>
      </c>
      <c r="H92" s="181" t="s">
        <v>2406</v>
      </c>
      <c r="I92" s="181" t="s">
        <v>2407</v>
      </c>
      <c r="J92" s="183" t="s">
        <v>3390</v>
      </c>
      <c r="K92" s="181">
        <v>6221100302</v>
      </c>
    </row>
    <row r="93" spans="1:11">
      <c r="A93" s="181">
        <v>6221100402</v>
      </c>
      <c r="B93" s="181" t="s">
        <v>3292</v>
      </c>
      <c r="C93" s="182" t="s">
        <v>2068</v>
      </c>
      <c r="D93" s="182" t="s">
        <v>376</v>
      </c>
      <c r="E93" s="182" t="s">
        <v>2216</v>
      </c>
      <c r="F93" s="182" t="s">
        <v>2405</v>
      </c>
      <c r="G93" s="181" t="s">
        <v>396</v>
      </c>
      <c r="H93" s="181" t="s">
        <v>2406</v>
      </c>
      <c r="I93" s="181" t="s">
        <v>2407</v>
      </c>
      <c r="J93" s="183" t="s">
        <v>3390</v>
      </c>
      <c r="K93" s="181">
        <v>6221100402</v>
      </c>
    </row>
    <row r="94" spans="1:11">
      <c r="A94" s="181">
        <v>6221110101</v>
      </c>
      <c r="B94" s="181" t="s">
        <v>3296</v>
      </c>
      <c r="C94" s="182" t="s">
        <v>2068</v>
      </c>
      <c r="D94" s="182" t="s">
        <v>376</v>
      </c>
      <c r="E94" s="182" t="s">
        <v>2216</v>
      </c>
      <c r="F94" s="182" t="s">
        <v>389</v>
      </c>
      <c r="G94" s="181" t="s">
        <v>396</v>
      </c>
      <c r="H94" s="181" t="s">
        <v>2413</v>
      </c>
      <c r="I94" s="181" t="s">
        <v>2407</v>
      </c>
      <c r="J94" s="183" t="s">
        <v>3391</v>
      </c>
      <c r="K94" s="181">
        <v>6221110101</v>
      </c>
    </row>
    <row r="95" spans="1:11">
      <c r="A95" s="187">
        <v>1504050101</v>
      </c>
      <c r="B95" s="187" t="s">
        <v>2245</v>
      </c>
      <c r="C95" s="188" t="s">
        <v>2068</v>
      </c>
      <c r="D95" s="188" t="s">
        <v>376</v>
      </c>
      <c r="E95" s="188" t="s">
        <v>2246</v>
      </c>
      <c r="F95" s="188" t="s">
        <v>2247</v>
      </c>
      <c r="G95" s="188" t="s">
        <v>2248</v>
      </c>
      <c r="H95" s="188" t="s">
        <v>2077</v>
      </c>
      <c r="I95" s="187" t="s">
        <v>2075</v>
      </c>
      <c r="J95" s="187" t="s">
        <v>3324</v>
      </c>
      <c r="K95" s="187">
        <v>1504050101</v>
      </c>
    </row>
    <row r="96" spans="1:11">
      <c r="A96" s="187">
        <v>1504100101</v>
      </c>
      <c r="B96" s="187" t="s">
        <v>2249</v>
      </c>
      <c r="C96" s="188" t="s">
        <v>2068</v>
      </c>
      <c r="D96" s="188" t="s">
        <v>376</v>
      </c>
      <c r="E96" s="188" t="s">
        <v>2246</v>
      </c>
      <c r="F96" s="188" t="s">
        <v>2247</v>
      </c>
      <c r="G96" s="188" t="s">
        <v>2248</v>
      </c>
      <c r="H96" s="188" t="s">
        <v>2077</v>
      </c>
      <c r="I96" s="187" t="s">
        <v>2075</v>
      </c>
      <c r="J96" s="187" t="s">
        <v>3325</v>
      </c>
      <c r="K96" s="187">
        <v>1504100101</v>
      </c>
    </row>
    <row r="97" spans="1:11">
      <c r="A97" s="187">
        <v>1508050101</v>
      </c>
      <c r="B97" s="187" t="s">
        <v>2247</v>
      </c>
      <c r="C97" s="188" t="s">
        <v>2068</v>
      </c>
      <c r="D97" s="188" t="s">
        <v>376</v>
      </c>
      <c r="E97" s="188" t="s">
        <v>2246</v>
      </c>
      <c r="F97" s="188" t="s">
        <v>2247</v>
      </c>
      <c r="G97" s="188" t="s">
        <v>2248</v>
      </c>
      <c r="H97" s="187" t="s">
        <v>2250</v>
      </c>
      <c r="I97" s="187" t="s">
        <v>2075</v>
      </c>
      <c r="J97" s="187" t="s">
        <v>3326</v>
      </c>
      <c r="K97" s="187">
        <v>1508050101</v>
      </c>
    </row>
    <row r="98" spans="1:11">
      <c r="A98" s="187">
        <v>1516050101</v>
      </c>
      <c r="B98" s="187" t="s">
        <v>2079</v>
      </c>
      <c r="C98" s="188" t="s">
        <v>2068</v>
      </c>
      <c r="D98" s="188" t="s">
        <v>376</v>
      </c>
      <c r="E98" s="188" t="s">
        <v>2246</v>
      </c>
      <c r="F98" s="188" t="s">
        <v>2247</v>
      </c>
      <c r="G98" s="188" t="s">
        <v>2248</v>
      </c>
      <c r="H98" s="187" t="s">
        <v>2250</v>
      </c>
      <c r="I98" s="187" t="s">
        <v>2075</v>
      </c>
      <c r="J98" s="187" t="s">
        <v>3327</v>
      </c>
      <c r="K98" s="187">
        <v>1516050101</v>
      </c>
    </row>
    <row r="99" spans="1:11">
      <c r="A99" s="187">
        <v>1516100101</v>
      </c>
      <c r="B99" s="187" t="s">
        <v>2251</v>
      </c>
      <c r="C99" s="188" t="s">
        <v>2068</v>
      </c>
      <c r="D99" s="188" t="s">
        <v>376</v>
      </c>
      <c r="E99" s="188" t="s">
        <v>2246</v>
      </c>
      <c r="F99" s="188" t="s">
        <v>2247</v>
      </c>
      <c r="G99" s="188" t="s">
        <v>2248</v>
      </c>
      <c r="H99" s="187" t="s">
        <v>2250</v>
      </c>
      <c r="I99" s="187" t="s">
        <v>2075</v>
      </c>
      <c r="J99" s="187" t="s">
        <v>3328</v>
      </c>
      <c r="K99" s="187">
        <v>1516100101</v>
      </c>
    </row>
    <row r="100" spans="1:11">
      <c r="A100" s="187">
        <v>1516150101</v>
      </c>
      <c r="B100" s="187" t="s">
        <v>2252</v>
      </c>
      <c r="C100" s="188" t="s">
        <v>2068</v>
      </c>
      <c r="D100" s="188" t="s">
        <v>376</v>
      </c>
      <c r="E100" s="188" t="s">
        <v>2246</v>
      </c>
      <c r="F100" s="188" t="s">
        <v>2247</v>
      </c>
      <c r="G100" s="188" t="s">
        <v>2248</v>
      </c>
      <c r="H100" s="187" t="s">
        <v>2250</v>
      </c>
      <c r="I100" s="187" t="s">
        <v>2075</v>
      </c>
      <c r="J100" s="187" t="s">
        <v>3329</v>
      </c>
      <c r="K100" s="187">
        <v>1516150101</v>
      </c>
    </row>
    <row r="101" spans="1:11">
      <c r="A101" s="187">
        <v>1520050101</v>
      </c>
      <c r="B101" s="187" t="s">
        <v>2253</v>
      </c>
      <c r="C101" s="188" t="s">
        <v>2068</v>
      </c>
      <c r="D101" s="188" t="s">
        <v>376</v>
      </c>
      <c r="E101" s="188" t="s">
        <v>2239</v>
      </c>
      <c r="F101" s="188" t="s">
        <v>2240</v>
      </c>
      <c r="G101" s="188" t="s">
        <v>2248</v>
      </c>
      <c r="H101" s="187" t="s">
        <v>2254</v>
      </c>
      <c r="I101" s="187" t="s">
        <v>2075</v>
      </c>
      <c r="J101" s="187" t="s">
        <v>3330</v>
      </c>
      <c r="K101" s="187">
        <v>1520050101</v>
      </c>
    </row>
    <row r="102" spans="1:11">
      <c r="A102" s="187">
        <v>1520050102</v>
      </c>
      <c r="B102" s="187" t="s">
        <v>2255</v>
      </c>
      <c r="C102" s="188" t="s">
        <v>2068</v>
      </c>
      <c r="D102" s="188" t="s">
        <v>376</v>
      </c>
      <c r="E102" s="188" t="s">
        <v>2239</v>
      </c>
      <c r="F102" s="188" t="s">
        <v>2240</v>
      </c>
      <c r="G102" s="188" t="s">
        <v>2248</v>
      </c>
      <c r="H102" s="187" t="s">
        <v>2254</v>
      </c>
      <c r="I102" s="187" t="s">
        <v>2075</v>
      </c>
      <c r="J102" s="187" t="s">
        <v>3331</v>
      </c>
      <c r="K102" s="187">
        <v>1520050102</v>
      </c>
    </row>
    <row r="103" spans="1:11">
      <c r="A103" s="187">
        <v>1520050103</v>
      </c>
      <c r="B103" s="187" t="s">
        <v>2256</v>
      </c>
      <c r="C103" s="188" t="s">
        <v>2068</v>
      </c>
      <c r="D103" s="188" t="s">
        <v>376</v>
      </c>
      <c r="E103" s="188" t="s">
        <v>2239</v>
      </c>
      <c r="F103" s="188" t="s">
        <v>2240</v>
      </c>
      <c r="G103" s="188" t="s">
        <v>2248</v>
      </c>
      <c r="H103" s="187" t="s">
        <v>2254</v>
      </c>
      <c r="I103" s="187" t="s">
        <v>2075</v>
      </c>
      <c r="J103" s="187" t="s">
        <v>3332</v>
      </c>
      <c r="K103" s="187">
        <v>1520050103</v>
      </c>
    </row>
    <row r="104" spans="1:11">
      <c r="A104" s="187">
        <v>1520050104</v>
      </c>
      <c r="B104" s="187" t="s">
        <v>2257</v>
      </c>
      <c r="C104" s="188" t="s">
        <v>2068</v>
      </c>
      <c r="D104" s="188" t="s">
        <v>376</v>
      </c>
      <c r="E104" s="188" t="s">
        <v>2239</v>
      </c>
      <c r="F104" s="188" t="s">
        <v>2240</v>
      </c>
      <c r="G104" s="188" t="s">
        <v>2248</v>
      </c>
      <c r="H104" s="187" t="s">
        <v>2254</v>
      </c>
      <c r="I104" s="187" t="s">
        <v>2075</v>
      </c>
      <c r="J104" s="187" t="s">
        <v>3333</v>
      </c>
      <c r="K104" s="187">
        <v>1520050104</v>
      </c>
    </row>
    <row r="105" spans="1:11">
      <c r="A105" s="187">
        <v>1520050105</v>
      </c>
      <c r="B105" s="187" t="s">
        <v>2258</v>
      </c>
      <c r="C105" s="188" t="s">
        <v>2068</v>
      </c>
      <c r="D105" s="188" t="s">
        <v>376</v>
      </c>
      <c r="E105" s="188" t="s">
        <v>2239</v>
      </c>
      <c r="F105" s="188" t="s">
        <v>2240</v>
      </c>
      <c r="G105" s="188" t="s">
        <v>2248</v>
      </c>
      <c r="H105" s="187" t="s">
        <v>2254</v>
      </c>
      <c r="I105" s="187" t="s">
        <v>2075</v>
      </c>
      <c r="J105" s="187" t="s">
        <v>3334</v>
      </c>
      <c r="K105" s="187">
        <v>1520050105</v>
      </c>
    </row>
    <row r="106" spans="1:11">
      <c r="A106" s="187">
        <v>1520050106</v>
      </c>
      <c r="B106" s="187" t="s">
        <v>2259</v>
      </c>
      <c r="C106" s="188" t="s">
        <v>2068</v>
      </c>
      <c r="D106" s="188" t="s">
        <v>376</v>
      </c>
      <c r="E106" s="188" t="s">
        <v>2239</v>
      </c>
      <c r="F106" s="188" t="s">
        <v>2240</v>
      </c>
      <c r="G106" s="188" t="s">
        <v>2248</v>
      </c>
      <c r="H106" s="187" t="s">
        <v>2254</v>
      </c>
      <c r="I106" s="187" t="s">
        <v>2075</v>
      </c>
      <c r="J106" s="187" t="s">
        <v>3335</v>
      </c>
      <c r="K106" s="187">
        <v>1520050106</v>
      </c>
    </row>
    <row r="107" spans="1:11">
      <c r="A107" s="187">
        <v>1520050107</v>
      </c>
      <c r="B107" s="187" t="s">
        <v>2260</v>
      </c>
      <c r="C107" s="188" t="s">
        <v>2068</v>
      </c>
      <c r="D107" s="188" t="s">
        <v>376</v>
      </c>
      <c r="E107" s="188" t="s">
        <v>2239</v>
      </c>
      <c r="F107" s="188" t="s">
        <v>2240</v>
      </c>
      <c r="G107" s="188" t="s">
        <v>2248</v>
      </c>
      <c r="H107" s="187" t="s">
        <v>2254</v>
      </c>
      <c r="I107" s="187" t="s">
        <v>2075</v>
      </c>
      <c r="J107" s="187" t="s">
        <v>3336</v>
      </c>
      <c r="K107" s="187">
        <v>1520050107</v>
      </c>
    </row>
    <row r="108" spans="1:11">
      <c r="A108" s="187">
        <v>1520050108</v>
      </c>
      <c r="B108" s="187" t="s">
        <v>2261</v>
      </c>
      <c r="C108" s="188" t="s">
        <v>2068</v>
      </c>
      <c r="D108" s="188" t="s">
        <v>376</v>
      </c>
      <c r="E108" s="188" t="s">
        <v>2239</v>
      </c>
      <c r="F108" s="188" t="s">
        <v>2240</v>
      </c>
      <c r="G108" s="188" t="s">
        <v>2248</v>
      </c>
      <c r="H108" s="187" t="s">
        <v>2254</v>
      </c>
      <c r="I108" s="187" t="s">
        <v>2075</v>
      </c>
      <c r="J108" s="187" t="s">
        <v>3337</v>
      </c>
      <c r="K108" s="187">
        <v>1520050108</v>
      </c>
    </row>
    <row r="109" spans="1:11">
      <c r="A109" s="187">
        <v>1524050101</v>
      </c>
      <c r="B109" s="187" t="s">
        <v>2131</v>
      </c>
      <c r="C109" s="188" t="s">
        <v>2068</v>
      </c>
      <c r="D109" s="188" t="s">
        <v>376</v>
      </c>
      <c r="E109" s="188" t="s">
        <v>2239</v>
      </c>
      <c r="F109" s="188" t="s">
        <v>2231</v>
      </c>
      <c r="G109" s="188" t="s">
        <v>2248</v>
      </c>
      <c r="H109" s="187" t="s">
        <v>2262</v>
      </c>
      <c r="I109" s="187" t="s">
        <v>2075</v>
      </c>
      <c r="J109" s="187" t="s">
        <v>3338</v>
      </c>
      <c r="K109" s="187">
        <v>1524050101</v>
      </c>
    </row>
    <row r="110" spans="1:11">
      <c r="A110" s="187">
        <v>1524100101</v>
      </c>
      <c r="B110" s="187" t="s">
        <v>2263</v>
      </c>
      <c r="C110" s="188" t="s">
        <v>2068</v>
      </c>
      <c r="D110" s="188" t="s">
        <v>376</v>
      </c>
      <c r="E110" s="188" t="s">
        <v>2239</v>
      </c>
      <c r="F110" s="188" t="s">
        <v>2231</v>
      </c>
      <c r="G110" s="188" t="s">
        <v>2248</v>
      </c>
      <c r="H110" s="187" t="s">
        <v>2262</v>
      </c>
      <c r="I110" s="187" t="s">
        <v>2075</v>
      </c>
      <c r="J110" s="187" t="s">
        <v>3339</v>
      </c>
      <c r="K110" s="187">
        <v>1524100101</v>
      </c>
    </row>
    <row r="111" spans="1:11">
      <c r="A111" s="187">
        <v>1524959595</v>
      </c>
      <c r="B111" s="187" t="s">
        <v>2083</v>
      </c>
      <c r="C111" s="188" t="s">
        <v>2068</v>
      </c>
      <c r="D111" s="188" t="s">
        <v>376</v>
      </c>
      <c r="E111" s="188" t="s">
        <v>2239</v>
      </c>
      <c r="F111" s="188" t="s">
        <v>2231</v>
      </c>
      <c r="G111" s="188" t="s">
        <v>2248</v>
      </c>
      <c r="H111" s="187" t="s">
        <v>2262</v>
      </c>
      <c r="I111" s="187" t="s">
        <v>2075</v>
      </c>
      <c r="J111" s="187" t="s">
        <v>3340</v>
      </c>
      <c r="K111" s="187">
        <v>1524959595</v>
      </c>
    </row>
    <row r="112" spans="1:11">
      <c r="A112" s="187">
        <v>1528050101</v>
      </c>
      <c r="B112" s="187" t="s">
        <v>2264</v>
      </c>
      <c r="C112" s="188" t="s">
        <v>2068</v>
      </c>
      <c r="D112" s="188" t="s">
        <v>376</v>
      </c>
      <c r="E112" s="188" t="s">
        <v>2239</v>
      </c>
      <c r="F112" s="188" t="s">
        <v>2243</v>
      </c>
      <c r="G112" s="188" t="s">
        <v>2248</v>
      </c>
      <c r="H112" s="187" t="s">
        <v>2265</v>
      </c>
      <c r="I112" s="187" t="s">
        <v>2075</v>
      </c>
      <c r="J112" s="187" t="s">
        <v>3341</v>
      </c>
      <c r="K112" s="187">
        <v>1528050101</v>
      </c>
    </row>
    <row r="113" spans="1:11">
      <c r="A113" s="187">
        <v>1528100101</v>
      </c>
      <c r="B113" s="187" t="s">
        <v>2266</v>
      </c>
      <c r="C113" s="188" t="s">
        <v>2068</v>
      </c>
      <c r="D113" s="188" t="s">
        <v>376</v>
      </c>
      <c r="E113" s="188" t="s">
        <v>2239</v>
      </c>
      <c r="F113" s="188" t="s">
        <v>2243</v>
      </c>
      <c r="G113" s="188" t="s">
        <v>2248</v>
      </c>
      <c r="H113" s="187" t="s">
        <v>2267</v>
      </c>
      <c r="I113" s="187" t="s">
        <v>2075</v>
      </c>
      <c r="J113" s="187" t="s">
        <v>3342</v>
      </c>
      <c r="K113" s="187">
        <v>1528100101</v>
      </c>
    </row>
    <row r="114" spans="1:11">
      <c r="A114" s="187">
        <v>1528150101</v>
      </c>
      <c r="B114" s="187" t="s">
        <v>2133</v>
      </c>
      <c r="C114" s="188" t="s">
        <v>2068</v>
      </c>
      <c r="D114" s="188" t="s">
        <v>376</v>
      </c>
      <c r="E114" s="188" t="s">
        <v>2239</v>
      </c>
      <c r="F114" s="188" t="s">
        <v>2243</v>
      </c>
      <c r="G114" s="188" t="s">
        <v>2248</v>
      </c>
      <c r="H114" s="187" t="s">
        <v>2267</v>
      </c>
      <c r="I114" s="187" t="s">
        <v>2075</v>
      </c>
      <c r="J114" s="187" t="s">
        <v>3343</v>
      </c>
      <c r="K114" s="187">
        <v>1528150101</v>
      </c>
    </row>
    <row r="115" spans="1:11">
      <c r="A115" s="187">
        <v>1528250101</v>
      </c>
      <c r="B115" s="187" t="s">
        <v>2268</v>
      </c>
      <c r="C115" s="188" t="s">
        <v>2068</v>
      </c>
      <c r="D115" s="188" t="s">
        <v>376</v>
      </c>
      <c r="E115" s="188" t="s">
        <v>2239</v>
      </c>
      <c r="F115" s="188" t="s">
        <v>2243</v>
      </c>
      <c r="G115" s="188" t="s">
        <v>2248</v>
      </c>
      <c r="H115" s="187" t="s">
        <v>2267</v>
      </c>
      <c r="I115" s="187" t="s">
        <v>2075</v>
      </c>
      <c r="J115" s="187" t="s">
        <v>3344</v>
      </c>
      <c r="K115" s="187">
        <v>1528250101</v>
      </c>
    </row>
    <row r="116" spans="1:11">
      <c r="A116" s="187">
        <v>1528959595</v>
      </c>
      <c r="B116" s="187" t="s">
        <v>2083</v>
      </c>
      <c r="C116" s="188" t="s">
        <v>2068</v>
      </c>
      <c r="D116" s="188" t="s">
        <v>376</v>
      </c>
      <c r="E116" s="188" t="s">
        <v>2239</v>
      </c>
      <c r="F116" s="188" t="s">
        <v>2243</v>
      </c>
      <c r="G116" s="188" t="s">
        <v>2248</v>
      </c>
      <c r="H116" s="187" t="s">
        <v>2267</v>
      </c>
      <c r="I116" s="187" t="s">
        <v>2075</v>
      </c>
      <c r="J116" s="187" t="s">
        <v>3345</v>
      </c>
      <c r="K116" s="187">
        <v>1528959595</v>
      </c>
    </row>
    <row r="117" spans="1:11">
      <c r="A117" s="187">
        <v>1532050101</v>
      </c>
      <c r="B117" s="187" t="s">
        <v>2269</v>
      </c>
      <c r="C117" s="188" t="s">
        <v>2068</v>
      </c>
      <c r="D117" s="188" t="s">
        <v>376</v>
      </c>
      <c r="E117" s="188" t="s">
        <v>2239</v>
      </c>
      <c r="F117" s="188" t="s">
        <v>2240</v>
      </c>
      <c r="G117" s="188" t="s">
        <v>2248</v>
      </c>
      <c r="H117" s="187" t="s">
        <v>2241</v>
      </c>
      <c r="I117" s="187" t="s">
        <v>2075</v>
      </c>
      <c r="J117" s="187" t="s">
        <v>3346</v>
      </c>
      <c r="K117" s="187">
        <v>1532050101</v>
      </c>
    </row>
    <row r="118" spans="1:11">
      <c r="A118" s="187">
        <v>1532100101</v>
      </c>
      <c r="B118" s="187" t="s">
        <v>2270</v>
      </c>
      <c r="C118" s="188" t="s">
        <v>2068</v>
      </c>
      <c r="D118" s="188" t="s">
        <v>376</v>
      </c>
      <c r="E118" s="188" t="s">
        <v>2239</v>
      </c>
      <c r="F118" s="188" t="s">
        <v>2240</v>
      </c>
      <c r="G118" s="188" t="s">
        <v>2248</v>
      </c>
      <c r="H118" s="187" t="s">
        <v>2241</v>
      </c>
      <c r="I118" s="187" t="s">
        <v>2075</v>
      </c>
      <c r="J118" s="187" t="s">
        <v>3347</v>
      </c>
      <c r="K118" s="187">
        <v>1532100101</v>
      </c>
    </row>
    <row r="119" spans="1:11">
      <c r="A119" s="187">
        <v>1532150101</v>
      </c>
      <c r="B119" s="187" t="s">
        <v>2090</v>
      </c>
      <c r="C119" s="188" t="s">
        <v>2068</v>
      </c>
      <c r="D119" s="188" t="s">
        <v>376</v>
      </c>
      <c r="E119" s="188" t="s">
        <v>2239</v>
      </c>
      <c r="F119" s="188" t="s">
        <v>2240</v>
      </c>
      <c r="G119" s="188" t="s">
        <v>2248</v>
      </c>
      <c r="H119" s="187" t="s">
        <v>2241</v>
      </c>
      <c r="I119" s="187" t="s">
        <v>2075</v>
      </c>
      <c r="J119" s="187" t="s">
        <v>3348</v>
      </c>
      <c r="K119" s="187">
        <v>1532150101</v>
      </c>
    </row>
    <row r="120" spans="1:11">
      <c r="A120" s="187">
        <v>1532200101</v>
      </c>
      <c r="B120" s="187" t="s">
        <v>2091</v>
      </c>
      <c r="C120" s="188" t="s">
        <v>2068</v>
      </c>
      <c r="D120" s="188" t="s">
        <v>376</v>
      </c>
      <c r="E120" s="188" t="s">
        <v>2239</v>
      </c>
      <c r="F120" s="188" t="s">
        <v>2240</v>
      </c>
      <c r="G120" s="188" t="s">
        <v>2248</v>
      </c>
      <c r="H120" s="187" t="s">
        <v>2241</v>
      </c>
      <c r="I120" s="187" t="s">
        <v>2075</v>
      </c>
      <c r="J120" s="187" t="s">
        <v>3349</v>
      </c>
      <c r="K120" s="187">
        <v>1532200101</v>
      </c>
    </row>
    <row r="121" spans="1:11">
      <c r="A121" s="187">
        <v>1532959595</v>
      </c>
      <c r="B121" s="187" t="s">
        <v>2083</v>
      </c>
      <c r="C121" s="188" t="s">
        <v>2068</v>
      </c>
      <c r="D121" s="188" t="s">
        <v>376</v>
      </c>
      <c r="E121" s="188" t="s">
        <v>2239</v>
      </c>
      <c r="F121" s="188" t="s">
        <v>2240</v>
      </c>
      <c r="G121" s="188" t="s">
        <v>2248</v>
      </c>
      <c r="H121" s="187" t="s">
        <v>2241</v>
      </c>
      <c r="I121" s="187" t="s">
        <v>2075</v>
      </c>
      <c r="J121" s="187" t="s">
        <v>3350</v>
      </c>
      <c r="K121" s="187">
        <v>1532959595</v>
      </c>
    </row>
    <row r="122" spans="1:11">
      <c r="A122" s="187">
        <v>1540050101</v>
      </c>
      <c r="B122" s="187" t="s">
        <v>2092</v>
      </c>
      <c r="C122" s="188" t="s">
        <v>2068</v>
      </c>
      <c r="D122" s="188" t="s">
        <v>376</v>
      </c>
      <c r="E122" s="188" t="s">
        <v>2239</v>
      </c>
      <c r="F122" s="188" t="s">
        <v>2271</v>
      </c>
      <c r="G122" s="188" t="s">
        <v>2248</v>
      </c>
      <c r="H122" s="187" t="s">
        <v>2272</v>
      </c>
      <c r="I122" s="187" t="s">
        <v>2075</v>
      </c>
      <c r="J122" s="187" t="s">
        <v>3351</v>
      </c>
      <c r="K122" s="187">
        <v>1540050101</v>
      </c>
    </row>
    <row r="123" spans="1:11">
      <c r="A123" s="187">
        <v>1556050101</v>
      </c>
      <c r="B123" s="187" t="s">
        <v>2273</v>
      </c>
      <c r="C123" s="188" t="s">
        <v>2068</v>
      </c>
      <c r="D123" s="188" t="s">
        <v>376</v>
      </c>
      <c r="E123" s="188" t="s">
        <v>2239</v>
      </c>
      <c r="F123" s="188" t="s">
        <v>2247</v>
      </c>
      <c r="G123" s="188" t="s">
        <v>2248</v>
      </c>
      <c r="H123" s="187" t="s">
        <v>2274</v>
      </c>
      <c r="I123" s="187" t="s">
        <v>2075</v>
      </c>
      <c r="J123" s="187" t="s">
        <v>3352</v>
      </c>
      <c r="K123" s="187">
        <v>1556050101</v>
      </c>
    </row>
    <row r="124" spans="1:11">
      <c r="A124" s="187">
        <v>1556100101</v>
      </c>
      <c r="B124" s="187" t="s">
        <v>2094</v>
      </c>
      <c r="C124" s="188" t="s">
        <v>2068</v>
      </c>
      <c r="D124" s="188" t="s">
        <v>376</v>
      </c>
      <c r="E124" s="188" t="s">
        <v>2239</v>
      </c>
      <c r="F124" s="188" t="s">
        <v>2247</v>
      </c>
      <c r="G124" s="188" t="s">
        <v>2248</v>
      </c>
      <c r="H124" s="187" t="s">
        <v>2274</v>
      </c>
      <c r="I124" s="187" t="s">
        <v>2075</v>
      </c>
      <c r="J124" s="187" t="s">
        <v>3353</v>
      </c>
      <c r="K124" s="187">
        <v>1556100101</v>
      </c>
    </row>
    <row r="125" spans="1:11">
      <c r="A125" s="187">
        <v>1556150101</v>
      </c>
      <c r="B125" s="187" t="s">
        <v>2275</v>
      </c>
      <c r="C125" s="188" t="s">
        <v>2068</v>
      </c>
      <c r="D125" s="188" t="s">
        <v>376</v>
      </c>
      <c r="E125" s="188" t="s">
        <v>2239</v>
      </c>
      <c r="F125" s="188" t="s">
        <v>2247</v>
      </c>
      <c r="G125" s="188" t="s">
        <v>2248</v>
      </c>
      <c r="H125" s="187" t="s">
        <v>2274</v>
      </c>
      <c r="I125" s="187" t="s">
        <v>2075</v>
      </c>
      <c r="J125" s="187" t="s">
        <v>3354</v>
      </c>
      <c r="K125" s="187">
        <v>1556150101</v>
      </c>
    </row>
    <row r="126" spans="1:11">
      <c r="A126" s="187">
        <v>1556280101</v>
      </c>
      <c r="B126" s="187" t="s">
        <v>2276</v>
      </c>
      <c r="C126" s="188" t="s">
        <v>2068</v>
      </c>
      <c r="D126" s="188" t="s">
        <v>376</v>
      </c>
      <c r="E126" s="188" t="s">
        <v>2239</v>
      </c>
      <c r="F126" s="188" t="s">
        <v>2247</v>
      </c>
      <c r="G126" s="188" t="s">
        <v>2248</v>
      </c>
      <c r="H126" s="187" t="s">
        <v>2274</v>
      </c>
      <c r="I126" s="187" t="s">
        <v>2075</v>
      </c>
      <c r="J126" s="187" t="s">
        <v>3355</v>
      </c>
      <c r="K126" s="187">
        <v>1556280101</v>
      </c>
    </row>
    <row r="127" spans="1:11">
      <c r="A127" s="187">
        <v>1556300101</v>
      </c>
      <c r="B127" s="187" t="s">
        <v>2277</v>
      </c>
      <c r="C127" s="188" t="s">
        <v>2068</v>
      </c>
      <c r="D127" s="188" t="s">
        <v>376</v>
      </c>
      <c r="E127" s="188" t="s">
        <v>2239</v>
      </c>
      <c r="F127" s="188" t="s">
        <v>2243</v>
      </c>
      <c r="G127" s="188" t="s">
        <v>2248</v>
      </c>
      <c r="H127" s="187" t="s">
        <v>2278</v>
      </c>
      <c r="I127" s="187" t="s">
        <v>2075</v>
      </c>
      <c r="J127" s="187" t="s">
        <v>3356</v>
      </c>
      <c r="K127" s="187">
        <v>1556300101</v>
      </c>
    </row>
    <row r="128" spans="1:11">
      <c r="A128" s="187">
        <v>1556500101</v>
      </c>
      <c r="B128" s="187" t="s">
        <v>2279</v>
      </c>
      <c r="C128" s="188" t="s">
        <v>2068</v>
      </c>
      <c r="D128" s="188" t="s">
        <v>376</v>
      </c>
      <c r="E128" s="188" t="s">
        <v>2239</v>
      </c>
      <c r="F128" s="188" t="s">
        <v>2243</v>
      </c>
      <c r="G128" s="188" t="s">
        <v>2248</v>
      </c>
      <c r="H128" s="187" t="s">
        <v>2278</v>
      </c>
      <c r="I128" s="187" t="s">
        <v>2075</v>
      </c>
      <c r="J128" s="187" t="s">
        <v>3357</v>
      </c>
      <c r="K128" s="187">
        <v>1556500101</v>
      </c>
    </row>
    <row r="129" spans="1:11">
      <c r="A129" s="187">
        <v>1556959595</v>
      </c>
      <c r="B129" s="187" t="s">
        <v>2083</v>
      </c>
      <c r="C129" s="188" t="s">
        <v>2068</v>
      </c>
      <c r="D129" s="188" t="s">
        <v>376</v>
      </c>
      <c r="E129" s="188" t="s">
        <v>2239</v>
      </c>
      <c r="F129" s="188" t="s">
        <v>2243</v>
      </c>
      <c r="G129" s="188" t="s">
        <v>2248</v>
      </c>
      <c r="H129" s="187" t="s">
        <v>2278</v>
      </c>
      <c r="I129" s="187" t="s">
        <v>2075</v>
      </c>
      <c r="J129" s="187" t="s">
        <v>3358</v>
      </c>
      <c r="K129" s="187">
        <v>1556959595</v>
      </c>
    </row>
    <row r="130" spans="1:11">
      <c r="A130" s="187">
        <v>1560050101</v>
      </c>
      <c r="B130" s="187" t="s">
        <v>2280</v>
      </c>
      <c r="C130" s="188" t="s">
        <v>2068</v>
      </c>
      <c r="D130" s="188" t="s">
        <v>376</v>
      </c>
      <c r="E130" s="188" t="s">
        <v>2239</v>
      </c>
      <c r="F130" s="188" t="s">
        <v>2281</v>
      </c>
      <c r="G130" s="188" t="s">
        <v>2248</v>
      </c>
      <c r="H130" s="187" t="s">
        <v>2282</v>
      </c>
      <c r="I130" s="187" t="s">
        <v>2075</v>
      </c>
      <c r="J130" s="187" t="s">
        <v>3359</v>
      </c>
      <c r="K130" s="187">
        <v>1560050101</v>
      </c>
    </row>
    <row r="131" spans="1:11">
      <c r="A131" s="187">
        <v>1584050101</v>
      </c>
      <c r="B131" s="187" t="s">
        <v>2283</v>
      </c>
      <c r="C131" s="188" t="s">
        <v>2068</v>
      </c>
      <c r="D131" s="188" t="s">
        <v>376</v>
      </c>
      <c r="E131" s="188" t="s">
        <v>2239</v>
      </c>
      <c r="F131" s="188" t="s">
        <v>2281</v>
      </c>
      <c r="G131" s="188" t="s">
        <v>2248</v>
      </c>
      <c r="H131" s="187" t="s">
        <v>2284</v>
      </c>
      <c r="I131" s="187" t="s">
        <v>2075</v>
      </c>
      <c r="J131" s="187" t="s">
        <v>3360</v>
      </c>
      <c r="K131" s="187">
        <v>1584050101</v>
      </c>
    </row>
    <row r="132" spans="1:11">
      <c r="A132" s="187">
        <v>1584050102</v>
      </c>
      <c r="B132" s="187" t="s">
        <v>2285</v>
      </c>
      <c r="C132" s="188" t="s">
        <v>2068</v>
      </c>
      <c r="D132" s="188" t="s">
        <v>376</v>
      </c>
      <c r="E132" s="188" t="s">
        <v>2239</v>
      </c>
      <c r="F132" s="188" t="s">
        <v>2281</v>
      </c>
      <c r="G132" s="188" t="s">
        <v>2248</v>
      </c>
      <c r="H132" s="187" t="s">
        <v>2284</v>
      </c>
      <c r="I132" s="187" t="s">
        <v>2075</v>
      </c>
      <c r="J132" s="187" t="s">
        <v>3361</v>
      </c>
      <c r="K132" s="187">
        <v>1584050102</v>
      </c>
    </row>
    <row r="133" spans="1:11">
      <c r="A133" s="187">
        <v>1805050101</v>
      </c>
      <c r="B133" s="187" t="s">
        <v>2286</v>
      </c>
      <c r="C133" s="188" t="s">
        <v>2068</v>
      </c>
      <c r="D133" s="188" t="s">
        <v>376</v>
      </c>
      <c r="E133" s="188" t="s">
        <v>2216</v>
      </c>
      <c r="F133" s="187" t="s">
        <v>2237</v>
      </c>
      <c r="G133" s="188" t="s">
        <v>2248</v>
      </c>
      <c r="H133" s="187" t="s">
        <v>2237</v>
      </c>
      <c r="I133" s="187" t="s">
        <v>2075</v>
      </c>
      <c r="J133" s="187" t="s">
        <v>3362</v>
      </c>
      <c r="K133" s="187">
        <v>1805050101</v>
      </c>
    </row>
    <row r="134" spans="1:11">
      <c r="A134" s="187">
        <v>1805050102</v>
      </c>
      <c r="B134" s="187" t="s">
        <v>2287</v>
      </c>
      <c r="C134" s="188" t="s">
        <v>2068</v>
      </c>
      <c r="D134" s="188" t="s">
        <v>376</v>
      </c>
      <c r="E134" s="188" t="s">
        <v>2216</v>
      </c>
      <c r="F134" s="187" t="s">
        <v>2237</v>
      </c>
      <c r="G134" s="188" t="s">
        <v>2248</v>
      </c>
      <c r="H134" s="187" t="s">
        <v>2237</v>
      </c>
      <c r="I134" s="187" t="s">
        <v>2075</v>
      </c>
      <c r="J134" s="187" t="s">
        <v>3363</v>
      </c>
      <c r="K134" s="187">
        <v>1805050102</v>
      </c>
    </row>
    <row r="135" spans="1:11">
      <c r="A135" s="187">
        <v>1805050103</v>
      </c>
      <c r="B135" s="187" t="s">
        <v>2288</v>
      </c>
      <c r="C135" s="188" t="s">
        <v>2068</v>
      </c>
      <c r="D135" s="188" t="s">
        <v>376</v>
      </c>
      <c r="E135" s="188" t="s">
        <v>2216</v>
      </c>
      <c r="F135" s="187" t="s">
        <v>2237</v>
      </c>
      <c r="G135" s="188" t="s">
        <v>2248</v>
      </c>
      <c r="H135" s="187" t="s">
        <v>2237</v>
      </c>
      <c r="I135" s="187" t="s">
        <v>2075</v>
      </c>
      <c r="J135" s="187" t="s">
        <v>3364</v>
      </c>
      <c r="K135" s="187">
        <v>1805050103</v>
      </c>
    </row>
    <row r="136" spans="1:11">
      <c r="A136" s="187">
        <v>1805100101</v>
      </c>
      <c r="B136" s="187" t="s">
        <v>2289</v>
      </c>
      <c r="C136" s="188" t="s">
        <v>2068</v>
      </c>
      <c r="D136" s="188" t="s">
        <v>376</v>
      </c>
      <c r="E136" s="188" t="s">
        <v>2216</v>
      </c>
      <c r="F136" s="187" t="s">
        <v>2237</v>
      </c>
      <c r="G136" s="188" t="s">
        <v>2248</v>
      </c>
      <c r="H136" s="187" t="s">
        <v>2237</v>
      </c>
      <c r="I136" s="187" t="s">
        <v>2075</v>
      </c>
      <c r="J136" s="187" t="s">
        <v>3365</v>
      </c>
      <c r="K136" s="187">
        <v>1805100101</v>
      </c>
    </row>
    <row r="137" spans="1:11">
      <c r="A137" s="187">
        <v>1805100102</v>
      </c>
      <c r="B137" s="187" t="s">
        <v>2290</v>
      </c>
      <c r="C137" s="188" t="s">
        <v>2068</v>
      </c>
      <c r="D137" s="188" t="s">
        <v>376</v>
      </c>
      <c r="E137" s="188" t="s">
        <v>2216</v>
      </c>
      <c r="F137" s="187" t="s">
        <v>2237</v>
      </c>
      <c r="G137" s="188" t="s">
        <v>2248</v>
      </c>
      <c r="H137" s="187" t="s">
        <v>2237</v>
      </c>
      <c r="I137" s="187" t="s">
        <v>2075</v>
      </c>
      <c r="J137" s="187" t="s">
        <v>3366</v>
      </c>
      <c r="K137" s="187">
        <v>1805100102</v>
      </c>
    </row>
    <row r="138" spans="1:11">
      <c r="A138" s="187">
        <v>1805100103</v>
      </c>
      <c r="B138" s="187" t="s">
        <v>2291</v>
      </c>
      <c r="C138" s="188" t="s">
        <v>2068</v>
      </c>
      <c r="D138" s="188" t="s">
        <v>376</v>
      </c>
      <c r="E138" s="188" t="s">
        <v>2216</v>
      </c>
      <c r="F138" s="187" t="s">
        <v>2237</v>
      </c>
      <c r="G138" s="188" t="s">
        <v>2248</v>
      </c>
      <c r="H138" s="187" t="s">
        <v>2237</v>
      </c>
      <c r="I138" s="187" t="s">
        <v>2075</v>
      </c>
      <c r="J138" s="187" t="s">
        <v>3367</v>
      </c>
      <c r="K138" s="187">
        <v>1805100103</v>
      </c>
    </row>
    <row r="139" spans="1:11">
      <c r="A139" s="187">
        <v>1805959501</v>
      </c>
      <c r="B139" s="187" t="s">
        <v>2292</v>
      </c>
      <c r="C139" s="188" t="s">
        <v>2068</v>
      </c>
      <c r="D139" s="188" t="s">
        <v>376</v>
      </c>
      <c r="E139" s="188" t="s">
        <v>2216</v>
      </c>
      <c r="F139" s="188" t="s">
        <v>2234</v>
      </c>
      <c r="G139" s="188" t="s">
        <v>2248</v>
      </c>
      <c r="H139" s="187" t="s">
        <v>2234</v>
      </c>
      <c r="I139" s="187" t="s">
        <v>2075</v>
      </c>
      <c r="J139" s="187" t="s">
        <v>3368</v>
      </c>
      <c r="K139" s="187">
        <v>1805959501</v>
      </c>
    </row>
    <row r="140" spans="1:11">
      <c r="A140" s="187">
        <v>1805959502</v>
      </c>
      <c r="B140" s="187" t="s">
        <v>2290</v>
      </c>
      <c r="C140" s="188" t="s">
        <v>2068</v>
      </c>
      <c r="D140" s="188" t="s">
        <v>376</v>
      </c>
      <c r="E140" s="188" t="s">
        <v>2216</v>
      </c>
      <c r="F140" s="187" t="s">
        <v>2237</v>
      </c>
      <c r="G140" s="188" t="s">
        <v>2248</v>
      </c>
      <c r="H140" s="187" t="s">
        <v>2237</v>
      </c>
      <c r="I140" s="187" t="s">
        <v>2075</v>
      </c>
      <c r="J140" s="187" t="s">
        <v>3366</v>
      </c>
      <c r="K140" s="187">
        <v>1805959502</v>
      </c>
    </row>
    <row r="141" spans="1:11">
      <c r="A141" s="187">
        <v>1805959503</v>
      </c>
      <c r="B141" s="187" t="s">
        <v>2291</v>
      </c>
      <c r="C141" s="188" t="s">
        <v>2068</v>
      </c>
      <c r="D141" s="188" t="s">
        <v>376</v>
      </c>
      <c r="E141" s="188" t="s">
        <v>2216</v>
      </c>
      <c r="F141" s="187" t="s">
        <v>2237</v>
      </c>
      <c r="G141" s="188" t="s">
        <v>2248</v>
      </c>
      <c r="H141" s="187" t="s">
        <v>2237</v>
      </c>
      <c r="I141" s="187" t="s">
        <v>2075</v>
      </c>
      <c r="J141" s="187" t="s">
        <v>3367</v>
      </c>
      <c r="K141" s="187">
        <v>1805959503</v>
      </c>
    </row>
    <row r="142" spans="1:11">
      <c r="A142" s="187">
        <v>1805959504</v>
      </c>
      <c r="B142" s="187" t="s">
        <v>2173</v>
      </c>
      <c r="C142" s="188" t="s">
        <v>2068</v>
      </c>
      <c r="D142" s="188" t="s">
        <v>376</v>
      </c>
      <c r="E142" s="188" t="s">
        <v>2216</v>
      </c>
      <c r="F142" s="188" t="s">
        <v>2234</v>
      </c>
      <c r="G142" s="188" t="s">
        <v>2248</v>
      </c>
      <c r="H142" s="187" t="s">
        <v>2234</v>
      </c>
      <c r="I142" s="187" t="s">
        <v>2075</v>
      </c>
      <c r="J142" s="187" t="s">
        <v>3369</v>
      </c>
      <c r="K142" s="187">
        <v>1805959504</v>
      </c>
    </row>
    <row r="143" spans="1:11">
      <c r="A143" s="187">
        <v>1805959595</v>
      </c>
      <c r="B143" s="187" t="s">
        <v>2293</v>
      </c>
      <c r="C143" s="188" t="s">
        <v>2068</v>
      </c>
      <c r="D143" s="188" t="s">
        <v>376</v>
      </c>
      <c r="E143" s="188" t="s">
        <v>2216</v>
      </c>
      <c r="F143" s="187" t="s">
        <v>2237</v>
      </c>
      <c r="G143" s="188" t="s">
        <v>2248</v>
      </c>
      <c r="H143" s="187" t="s">
        <v>2237</v>
      </c>
      <c r="I143" s="187" t="s">
        <v>2075</v>
      </c>
      <c r="J143" s="187" t="s">
        <v>3370</v>
      </c>
      <c r="K143" s="187">
        <v>1805959595</v>
      </c>
    </row>
    <row r="144" spans="1:11">
      <c r="A144" s="187">
        <v>1895200101</v>
      </c>
      <c r="B144" s="187" t="s">
        <v>2294</v>
      </c>
      <c r="C144" s="188" t="s">
        <v>2068</v>
      </c>
      <c r="D144" s="188" t="s">
        <v>376</v>
      </c>
      <c r="E144" s="188" t="s">
        <v>2216</v>
      </c>
      <c r="F144" s="187" t="s">
        <v>2237</v>
      </c>
      <c r="G144" s="188" t="s">
        <v>2248</v>
      </c>
      <c r="H144" s="187" t="s">
        <v>2237</v>
      </c>
      <c r="I144" s="187" t="s">
        <v>2075</v>
      </c>
      <c r="J144" s="187" t="s">
        <v>3371</v>
      </c>
      <c r="K144" s="187">
        <v>1895200101</v>
      </c>
    </row>
    <row r="145" spans="1:11">
      <c r="A145" s="187">
        <v>1895959595</v>
      </c>
      <c r="B145" s="187" t="s">
        <v>2083</v>
      </c>
      <c r="C145" s="188" t="s">
        <v>2068</v>
      </c>
      <c r="D145" s="188" t="s">
        <v>376</v>
      </c>
      <c r="E145" s="188" t="s">
        <v>2216</v>
      </c>
      <c r="F145" s="187" t="s">
        <v>2237</v>
      </c>
      <c r="G145" s="188" t="s">
        <v>2248</v>
      </c>
      <c r="H145" s="187" t="s">
        <v>2237</v>
      </c>
      <c r="I145" s="187" t="s">
        <v>2075</v>
      </c>
      <c r="J145" s="187" t="s">
        <v>3372</v>
      </c>
      <c r="K145" s="187">
        <v>1895959595</v>
      </c>
    </row>
    <row r="146" spans="1:11">
      <c r="A146" s="187">
        <v>1899050101</v>
      </c>
      <c r="B146" s="187" t="s">
        <v>2295</v>
      </c>
      <c r="C146" s="188" t="s">
        <v>2068</v>
      </c>
      <c r="D146" s="188" t="s">
        <v>376</v>
      </c>
      <c r="E146" s="188" t="s">
        <v>2216</v>
      </c>
      <c r="F146" s="187" t="s">
        <v>2237</v>
      </c>
      <c r="G146" s="188" t="s">
        <v>2248</v>
      </c>
      <c r="H146" s="187" t="s">
        <v>2237</v>
      </c>
      <c r="I146" s="187" t="s">
        <v>2075</v>
      </c>
      <c r="J146" s="187" t="s">
        <v>3373</v>
      </c>
      <c r="K146" s="187">
        <v>1899050101</v>
      </c>
    </row>
    <row r="147" spans="1:11">
      <c r="A147" s="187">
        <v>1899959595</v>
      </c>
      <c r="B147" s="187" t="s">
        <v>2296</v>
      </c>
      <c r="C147" s="188" t="s">
        <v>2068</v>
      </c>
      <c r="D147" s="188" t="s">
        <v>376</v>
      </c>
      <c r="E147" s="188" t="s">
        <v>2216</v>
      </c>
      <c r="F147" s="187" t="s">
        <v>2237</v>
      </c>
      <c r="G147" s="188" t="s">
        <v>2248</v>
      </c>
      <c r="H147" s="187" t="s">
        <v>2237</v>
      </c>
      <c r="I147" s="187" t="s">
        <v>2075</v>
      </c>
      <c r="J147" s="187" t="s">
        <v>3374</v>
      </c>
      <c r="K147" s="187">
        <v>1899959595</v>
      </c>
    </row>
    <row r="148" spans="1:11" s="191" customFormat="1">
      <c r="A148" s="189"/>
      <c r="B148" s="189"/>
      <c r="C148" s="190"/>
      <c r="D148" s="190"/>
      <c r="E148" s="190"/>
      <c r="F148" s="190"/>
      <c r="G148" s="189"/>
      <c r="H148" s="189"/>
      <c r="I148" s="189"/>
      <c r="J148" s="189"/>
      <c r="K148" s="189"/>
    </row>
    <row r="149" spans="1:11" s="191" customFormat="1">
      <c r="A149" s="189"/>
      <c r="B149" s="189"/>
      <c r="C149" s="190"/>
      <c r="D149" s="190"/>
      <c r="E149" s="190"/>
      <c r="F149" s="190"/>
      <c r="G149" s="189"/>
      <c r="H149" s="189"/>
      <c r="I149" s="189"/>
      <c r="J149" s="189"/>
      <c r="K149" s="189"/>
    </row>
    <row r="150" spans="1:11">
      <c r="A150" s="181">
        <v>6210020502</v>
      </c>
      <c r="B150" s="181" t="s">
        <v>3299</v>
      </c>
      <c r="C150" s="182" t="s">
        <v>2068</v>
      </c>
      <c r="D150" s="182" t="s">
        <v>376</v>
      </c>
      <c r="E150" s="182" t="s">
        <v>2216</v>
      </c>
      <c r="F150" s="182" t="s">
        <v>2217</v>
      </c>
      <c r="G150" s="181" t="s">
        <v>389</v>
      </c>
      <c r="H150" s="181" t="s">
        <v>2218</v>
      </c>
      <c r="I150" s="181" t="s">
        <v>2075</v>
      </c>
      <c r="J150" s="183" t="s">
        <v>3375</v>
      </c>
      <c r="K150" s="181">
        <v>6210020502</v>
      </c>
    </row>
    <row r="151" spans="1:11">
      <c r="A151" s="181">
        <v>6210020504</v>
      </c>
      <c r="B151" s="181" t="s">
        <v>3300</v>
      </c>
      <c r="C151" s="182" t="s">
        <v>2068</v>
      </c>
      <c r="D151" s="182" t="s">
        <v>376</v>
      </c>
      <c r="E151" s="182" t="s">
        <v>2216</v>
      </c>
      <c r="F151" s="182" t="s">
        <v>2217</v>
      </c>
      <c r="G151" s="181" t="s">
        <v>389</v>
      </c>
      <c r="H151" s="181" t="s">
        <v>2218</v>
      </c>
      <c r="I151" s="181" t="s">
        <v>2075</v>
      </c>
      <c r="J151" s="183" t="s">
        <v>3376</v>
      </c>
      <c r="K151" s="181">
        <v>6210020504</v>
      </c>
    </row>
    <row r="152" spans="1:11">
      <c r="A152" s="181">
        <v>6210021101</v>
      </c>
      <c r="B152" s="181" t="s">
        <v>3297</v>
      </c>
      <c r="C152" s="182" t="s">
        <v>2068</v>
      </c>
      <c r="D152" s="182" t="s">
        <v>376</v>
      </c>
      <c r="E152" s="182" t="s">
        <v>2216</v>
      </c>
      <c r="F152" s="182" t="s">
        <v>2228</v>
      </c>
      <c r="G152" s="181" t="s">
        <v>389</v>
      </c>
      <c r="H152" s="181" t="s">
        <v>2229</v>
      </c>
      <c r="I152" s="181" t="s">
        <v>2075</v>
      </c>
      <c r="J152" s="183" t="s">
        <v>3377</v>
      </c>
      <c r="K152" s="181">
        <v>6210021101</v>
      </c>
    </row>
    <row r="153" spans="1:11">
      <c r="A153" s="181">
        <v>6210021102</v>
      </c>
      <c r="B153" s="181" t="s">
        <v>2158</v>
      </c>
      <c r="C153" s="182" t="s">
        <v>2068</v>
      </c>
      <c r="D153" s="182" t="s">
        <v>376</v>
      </c>
      <c r="E153" s="182" t="s">
        <v>2216</v>
      </c>
      <c r="F153" s="182" t="s">
        <v>2228</v>
      </c>
      <c r="G153" s="181" t="s">
        <v>389</v>
      </c>
      <c r="H153" s="181" t="s">
        <v>2229</v>
      </c>
      <c r="I153" s="181" t="s">
        <v>2075</v>
      </c>
      <c r="J153" s="183" t="s">
        <v>3378</v>
      </c>
      <c r="K153" s="181">
        <v>6210021102</v>
      </c>
    </row>
    <row r="154" spans="1:11">
      <c r="A154" s="181">
        <v>6210021103</v>
      </c>
      <c r="B154" s="181" t="s">
        <v>2225</v>
      </c>
      <c r="C154" s="182" t="s">
        <v>2068</v>
      </c>
      <c r="D154" s="182" t="s">
        <v>376</v>
      </c>
      <c r="E154" s="182" t="s">
        <v>2216</v>
      </c>
      <c r="F154" s="182" t="s">
        <v>389</v>
      </c>
      <c r="G154" s="181" t="s">
        <v>389</v>
      </c>
      <c r="H154" s="181" t="s">
        <v>2226</v>
      </c>
      <c r="I154" s="181" t="s">
        <v>2075</v>
      </c>
      <c r="J154" s="183" t="s">
        <v>3316</v>
      </c>
      <c r="K154" s="181">
        <v>6210021103</v>
      </c>
    </row>
    <row r="155" spans="1:11">
      <c r="A155" s="181">
        <v>6210021104</v>
      </c>
      <c r="B155" s="181" t="s">
        <v>3298</v>
      </c>
      <c r="C155" s="182" t="s">
        <v>2068</v>
      </c>
      <c r="D155" s="182" t="s">
        <v>376</v>
      </c>
      <c r="E155" s="182" t="s">
        <v>2216</v>
      </c>
      <c r="F155" s="182" t="s">
        <v>2228</v>
      </c>
      <c r="G155" s="181" t="s">
        <v>389</v>
      </c>
      <c r="H155" s="181" t="s">
        <v>2229</v>
      </c>
      <c r="I155" s="181" t="s">
        <v>2075</v>
      </c>
      <c r="J155" s="183" t="s">
        <v>3379</v>
      </c>
      <c r="K155" s="181">
        <v>6210021104</v>
      </c>
    </row>
    <row r="156" spans="1:11">
      <c r="A156" s="181">
        <v>6210021701</v>
      </c>
      <c r="B156" s="181" t="s">
        <v>3301</v>
      </c>
      <c r="C156" s="182" t="s">
        <v>2068</v>
      </c>
      <c r="D156" s="182" t="s">
        <v>376</v>
      </c>
      <c r="E156" s="182" t="s">
        <v>2239</v>
      </c>
      <c r="F156" s="182" t="s">
        <v>2243</v>
      </c>
      <c r="G156" s="181" t="s">
        <v>389</v>
      </c>
      <c r="H156" s="181" t="s">
        <v>2244</v>
      </c>
      <c r="I156" s="181" t="s">
        <v>2075</v>
      </c>
      <c r="J156" s="183" t="s">
        <v>3380</v>
      </c>
      <c r="K156" s="181">
        <v>6210021701</v>
      </c>
    </row>
    <row r="157" spans="1:11">
      <c r="A157" s="181">
        <v>6210021811</v>
      </c>
      <c r="B157" s="181" t="s">
        <v>3287</v>
      </c>
      <c r="C157" s="182" t="s">
        <v>2068</v>
      </c>
      <c r="D157" s="182" t="s">
        <v>376</v>
      </c>
      <c r="E157" s="182" t="s">
        <v>2216</v>
      </c>
      <c r="F157" s="182" t="s">
        <v>2234</v>
      </c>
      <c r="G157" s="181" t="s">
        <v>389</v>
      </c>
      <c r="H157" s="181" t="s">
        <v>2234</v>
      </c>
      <c r="I157" s="181" t="s">
        <v>2075</v>
      </c>
      <c r="J157" s="183" t="s">
        <v>3381</v>
      </c>
      <c r="K157" s="181">
        <v>6210021811</v>
      </c>
    </row>
    <row r="158" spans="1:11">
      <c r="A158" s="181">
        <v>6210021812</v>
      </c>
      <c r="B158" s="181" t="s">
        <v>2236</v>
      </c>
      <c r="C158" s="182" t="s">
        <v>2068</v>
      </c>
      <c r="D158" s="182" t="s">
        <v>376</v>
      </c>
      <c r="E158" s="182" t="s">
        <v>2216</v>
      </c>
      <c r="F158" s="181" t="s">
        <v>2237</v>
      </c>
      <c r="G158" s="181" t="s">
        <v>389</v>
      </c>
      <c r="H158" s="181" t="s">
        <v>2237</v>
      </c>
      <c r="I158" s="181" t="s">
        <v>2075</v>
      </c>
      <c r="J158" s="183" t="s">
        <v>3321</v>
      </c>
      <c r="K158" s="181">
        <v>6210021812</v>
      </c>
    </row>
    <row r="159" spans="1:11">
      <c r="A159" s="181">
        <v>6210021813</v>
      </c>
      <c r="B159" s="181" t="s">
        <v>3295</v>
      </c>
      <c r="C159" s="182" t="s">
        <v>2068</v>
      </c>
      <c r="D159" s="182" t="s">
        <v>376</v>
      </c>
      <c r="E159" s="182" t="s">
        <v>2239</v>
      </c>
      <c r="F159" s="182" t="s">
        <v>2240</v>
      </c>
      <c r="G159" s="181" t="s">
        <v>389</v>
      </c>
      <c r="H159" s="181" t="s">
        <v>2241</v>
      </c>
      <c r="I159" s="181" t="s">
        <v>2075</v>
      </c>
      <c r="J159" s="183" t="s">
        <v>3382</v>
      </c>
      <c r="K159" s="181">
        <v>6210021813</v>
      </c>
    </row>
    <row r="160" spans="1:11">
      <c r="A160" s="181">
        <v>6210021815</v>
      </c>
      <c r="B160" s="181" t="s">
        <v>3302</v>
      </c>
      <c r="C160" s="182" t="s">
        <v>2068</v>
      </c>
      <c r="D160" s="182" t="s">
        <v>376</v>
      </c>
      <c r="E160" s="182" t="s">
        <v>2216</v>
      </c>
      <c r="F160" s="182" t="s">
        <v>2231</v>
      </c>
      <c r="G160" s="181" t="s">
        <v>389</v>
      </c>
      <c r="H160" s="181" t="s">
        <v>2232</v>
      </c>
      <c r="I160" s="181" t="s">
        <v>2075</v>
      </c>
      <c r="J160" s="183" t="s">
        <v>3392</v>
      </c>
      <c r="K160" s="181">
        <v>6210021815</v>
      </c>
    </row>
    <row r="161" spans="1:11">
      <c r="A161" s="181">
        <v>6210021901</v>
      </c>
      <c r="B161" s="181" t="s">
        <v>3288</v>
      </c>
      <c r="C161" s="182" t="s">
        <v>2068</v>
      </c>
      <c r="D161" s="182" t="s">
        <v>376</v>
      </c>
      <c r="E161" s="182" t="s">
        <v>2216</v>
      </c>
      <c r="F161" s="182" t="s">
        <v>2234</v>
      </c>
      <c r="G161" s="181" t="s">
        <v>389</v>
      </c>
      <c r="H161" s="181" t="s">
        <v>2234</v>
      </c>
      <c r="I161" s="181" t="s">
        <v>2075</v>
      </c>
      <c r="J161" s="183" t="s">
        <v>3384</v>
      </c>
      <c r="K161" s="181">
        <v>6210021901</v>
      </c>
    </row>
    <row r="162" spans="1:11">
      <c r="A162" s="181">
        <v>6210021902</v>
      </c>
      <c r="B162" s="181" t="s">
        <v>3289</v>
      </c>
      <c r="C162" s="182" t="s">
        <v>2068</v>
      </c>
      <c r="D162" s="182" t="s">
        <v>376</v>
      </c>
      <c r="E162" s="182" t="s">
        <v>2216</v>
      </c>
      <c r="F162" s="182" t="s">
        <v>2234</v>
      </c>
      <c r="G162" s="181" t="s">
        <v>389</v>
      </c>
      <c r="H162" s="181" t="s">
        <v>2234</v>
      </c>
      <c r="I162" s="181" t="s">
        <v>2075</v>
      </c>
      <c r="J162" s="183" t="s">
        <v>3385</v>
      </c>
      <c r="K162" s="181">
        <v>6210021902</v>
      </c>
    </row>
    <row r="163" spans="1:11">
      <c r="A163" s="181">
        <v>6210021903</v>
      </c>
      <c r="B163" s="181" t="s">
        <v>3290</v>
      </c>
      <c r="C163" s="182" t="s">
        <v>2068</v>
      </c>
      <c r="D163" s="182" t="s">
        <v>376</v>
      </c>
      <c r="E163" s="182" t="s">
        <v>2216</v>
      </c>
      <c r="F163" s="182" t="s">
        <v>2234</v>
      </c>
      <c r="G163" s="181" t="s">
        <v>389</v>
      </c>
      <c r="H163" s="181" t="s">
        <v>2234</v>
      </c>
      <c r="I163" s="181" t="s">
        <v>2075</v>
      </c>
      <c r="J163" s="183" t="s">
        <v>3386</v>
      </c>
      <c r="K163" s="181">
        <v>6210021903</v>
      </c>
    </row>
    <row r="164" spans="1:11">
      <c r="A164" s="181">
        <v>6210022101</v>
      </c>
      <c r="B164" s="181" t="s">
        <v>3294</v>
      </c>
      <c r="C164" s="182" t="s">
        <v>2068</v>
      </c>
      <c r="D164" s="182" t="s">
        <v>376</v>
      </c>
      <c r="E164" s="182" t="s">
        <v>2216</v>
      </c>
      <c r="F164" s="182" t="s">
        <v>2221</v>
      </c>
      <c r="G164" s="181" t="s">
        <v>389</v>
      </c>
      <c r="H164" s="181" t="s">
        <v>2402</v>
      </c>
      <c r="I164" s="181" t="s">
        <v>2075</v>
      </c>
      <c r="J164" s="183" t="s">
        <v>3387</v>
      </c>
      <c r="K164" s="181">
        <v>6210022101</v>
      </c>
    </row>
    <row r="165" spans="1:11">
      <c r="A165" s="181">
        <v>6210022102</v>
      </c>
      <c r="B165" s="181" t="s">
        <v>3293</v>
      </c>
      <c r="C165" s="182" t="s">
        <v>2068</v>
      </c>
      <c r="D165" s="182" t="s">
        <v>376</v>
      </c>
      <c r="E165" s="182" t="s">
        <v>2216</v>
      </c>
      <c r="F165" s="182" t="s">
        <v>2221</v>
      </c>
      <c r="G165" s="181" t="s">
        <v>389</v>
      </c>
      <c r="H165" s="181" t="s">
        <v>2222</v>
      </c>
      <c r="I165" s="181" t="s">
        <v>2075</v>
      </c>
      <c r="J165" s="183" t="s">
        <v>3388</v>
      </c>
      <c r="K165" s="181">
        <v>6210022102</v>
      </c>
    </row>
    <row r="166" spans="1:11">
      <c r="A166" s="181">
        <v>6210030103</v>
      </c>
      <c r="B166" s="181" t="s">
        <v>3291</v>
      </c>
      <c r="C166" s="182" t="s">
        <v>2068</v>
      </c>
      <c r="D166" s="182" t="s">
        <v>376</v>
      </c>
      <c r="E166" s="182" t="s">
        <v>2216</v>
      </c>
      <c r="F166" s="182" t="s">
        <v>2405</v>
      </c>
      <c r="G166" s="181" t="s">
        <v>389</v>
      </c>
      <c r="H166" s="181" t="s">
        <v>2406</v>
      </c>
      <c r="I166" s="181" t="s">
        <v>2407</v>
      </c>
      <c r="J166" s="183" t="s">
        <v>3389</v>
      </c>
      <c r="K166" s="181">
        <v>6210030103</v>
      </c>
    </row>
    <row r="167" spans="1:11">
      <c r="A167" s="181">
        <v>6210030203</v>
      </c>
      <c r="B167" s="181" t="s">
        <v>3291</v>
      </c>
      <c r="C167" s="182" t="s">
        <v>2068</v>
      </c>
      <c r="D167" s="182" t="s">
        <v>376</v>
      </c>
      <c r="E167" s="182" t="s">
        <v>2216</v>
      </c>
      <c r="F167" s="182" t="s">
        <v>2405</v>
      </c>
      <c r="G167" s="181" t="s">
        <v>389</v>
      </c>
      <c r="H167" s="181" t="s">
        <v>2406</v>
      </c>
      <c r="I167" s="181" t="s">
        <v>2408</v>
      </c>
      <c r="J167" s="183" t="s">
        <v>3389</v>
      </c>
      <c r="K167" s="181">
        <v>6210030203</v>
      </c>
    </row>
    <row r="168" spans="1:11">
      <c r="A168" s="181">
        <v>6210030303</v>
      </c>
      <c r="B168" s="181" t="s">
        <v>3291</v>
      </c>
      <c r="C168" s="182" t="s">
        <v>2068</v>
      </c>
      <c r="D168" s="182" t="s">
        <v>376</v>
      </c>
      <c r="E168" s="182" t="s">
        <v>2216</v>
      </c>
      <c r="F168" s="182" t="s">
        <v>2405</v>
      </c>
      <c r="G168" s="181" t="s">
        <v>389</v>
      </c>
      <c r="H168" s="181" t="s">
        <v>2406</v>
      </c>
      <c r="I168" s="181" t="s">
        <v>2409</v>
      </c>
      <c r="J168" s="183" t="s">
        <v>3389</v>
      </c>
      <c r="K168" s="181">
        <v>6210030303</v>
      </c>
    </row>
    <row r="169" spans="1:11">
      <c r="A169" s="181">
        <v>6210030403</v>
      </c>
      <c r="B169" s="181" t="s">
        <v>3291</v>
      </c>
      <c r="C169" s="182" t="s">
        <v>2068</v>
      </c>
      <c r="D169" s="182" t="s">
        <v>376</v>
      </c>
      <c r="E169" s="182" t="s">
        <v>2216</v>
      </c>
      <c r="F169" s="182" t="s">
        <v>2405</v>
      </c>
      <c r="G169" s="181" t="s">
        <v>389</v>
      </c>
      <c r="H169" s="181" t="s">
        <v>2406</v>
      </c>
      <c r="I169" s="181" t="s">
        <v>2410</v>
      </c>
      <c r="J169" s="183" t="s">
        <v>3389</v>
      </c>
      <c r="K169" s="181">
        <v>6210030403</v>
      </c>
    </row>
    <row r="170" spans="1:11">
      <c r="A170" s="181">
        <v>6210100302</v>
      </c>
      <c r="B170" s="181" t="s">
        <v>3292</v>
      </c>
      <c r="C170" s="182" t="s">
        <v>2068</v>
      </c>
      <c r="D170" s="182" t="s">
        <v>376</v>
      </c>
      <c r="E170" s="182" t="s">
        <v>2216</v>
      </c>
      <c r="F170" s="182" t="s">
        <v>2405</v>
      </c>
      <c r="G170" s="181" t="s">
        <v>389</v>
      </c>
      <c r="H170" s="181" t="s">
        <v>2406</v>
      </c>
      <c r="I170" s="181" t="s">
        <v>2407</v>
      </c>
      <c r="J170" s="183" t="s">
        <v>3390</v>
      </c>
      <c r="K170" s="181">
        <v>6210100302</v>
      </c>
    </row>
    <row r="171" spans="1:11">
      <c r="A171" s="181">
        <v>6210100402</v>
      </c>
      <c r="B171" s="181" t="s">
        <v>3292</v>
      </c>
      <c r="C171" s="182" t="s">
        <v>2068</v>
      </c>
      <c r="D171" s="182" t="s">
        <v>376</v>
      </c>
      <c r="E171" s="182" t="s">
        <v>2216</v>
      </c>
      <c r="F171" s="182" t="s">
        <v>2405</v>
      </c>
      <c r="G171" s="181" t="s">
        <v>389</v>
      </c>
      <c r="H171" s="181" t="s">
        <v>2406</v>
      </c>
      <c r="I171" s="181" t="s">
        <v>2407</v>
      </c>
      <c r="J171" s="183" t="s">
        <v>3390</v>
      </c>
      <c r="K171" s="181">
        <v>6210100402</v>
      </c>
    </row>
    <row r="172" spans="1:11">
      <c r="A172" s="181">
        <v>6210110101</v>
      </c>
      <c r="B172" s="181" t="s">
        <v>3303</v>
      </c>
      <c r="C172" s="182" t="s">
        <v>2068</v>
      </c>
      <c r="D172" s="182" t="s">
        <v>376</v>
      </c>
      <c r="E172" s="182" t="s">
        <v>2216</v>
      </c>
      <c r="F172" s="182" t="s">
        <v>389</v>
      </c>
      <c r="G172" s="181" t="s">
        <v>389</v>
      </c>
      <c r="H172" s="181" t="s">
        <v>2413</v>
      </c>
      <c r="I172" s="181" t="s">
        <v>2407</v>
      </c>
      <c r="J172" s="183" t="s">
        <v>3393</v>
      </c>
      <c r="K172" s="181">
        <v>6210110101</v>
      </c>
    </row>
    <row r="173" spans="1:11">
      <c r="A173" s="187">
        <v>1504050101</v>
      </c>
      <c r="B173" s="187" t="s">
        <v>2245</v>
      </c>
      <c r="C173" s="188" t="s">
        <v>2068</v>
      </c>
      <c r="D173" s="188" t="s">
        <v>376</v>
      </c>
      <c r="E173" s="188" t="s">
        <v>2246</v>
      </c>
      <c r="F173" s="188" t="s">
        <v>2247</v>
      </c>
      <c r="G173" s="188" t="s">
        <v>2248</v>
      </c>
      <c r="H173" s="188" t="s">
        <v>2077</v>
      </c>
      <c r="I173" s="187" t="s">
        <v>2075</v>
      </c>
      <c r="J173" s="187" t="s">
        <v>3324</v>
      </c>
      <c r="K173" s="187">
        <v>1504050101</v>
      </c>
    </row>
    <row r="174" spans="1:11">
      <c r="A174" s="187">
        <v>1504100101</v>
      </c>
      <c r="B174" s="187" t="s">
        <v>2249</v>
      </c>
      <c r="C174" s="188" t="s">
        <v>2068</v>
      </c>
      <c r="D174" s="188" t="s">
        <v>376</v>
      </c>
      <c r="E174" s="188" t="s">
        <v>2246</v>
      </c>
      <c r="F174" s="188" t="s">
        <v>2247</v>
      </c>
      <c r="G174" s="188" t="s">
        <v>2248</v>
      </c>
      <c r="H174" s="188" t="s">
        <v>2077</v>
      </c>
      <c r="I174" s="187" t="s">
        <v>2075</v>
      </c>
      <c r="J174" s="187" t="s">
        <v>3325</v>
      </c>
      <c r="K174" s="187">
        <v>1504100101</v>
      </c>
    </row>
    <row r="175" spans="1:11">
      <c r="A175" s="187">
        <v>1508050101</v>
      </c>
      <c r="B175" s="187" t="s">
        <v>2247</v>
      </c>
      <c r="C175" s="188" t="s">
        <v>2068</v>
      </c>
      <c r="D175" s="188" t="s">
        <v>376</v>
      </c>
      <c r="E175" s="188" t="s">
        <v>2246</v>
      </c>
      <c r="F175" s="188" t="s">
        <v>2247</v>
      </c>
      <c r="G175" s="188" t="s">
        <v>2248</v>
      </c>
      <c r="H175" s="187" t="s">
        <v>2250</v>
      </c>
      <c r="I175" s="187" t="s">
        <v>2075</v>
      </c>
      <c r="J175" s="187" t="s">
        <v>3326</v>
      </c>
      <c r="K175" s="187">
        <v>1508050101</v>
      </c>
    </row>
    <row r="176" spans="1:11">
      <c r="A176" s="187">
        <v>1516050101</v>
      </c>
      <c r="B176" s="187" t="s">
        <v>2079</v>
      </c>
      <c r="C176" s="188" t="s">
        <v>2068</v>
      </c>
      <c r="D176" s="188" t="s">
        <v>376</v>
      </c>
      <c r="E176" s="188" t="s">
        <v>2246</v>
      </c>
      <c r="F176" s="188" t="s">
        <v>2247</v>
      </c>
      <c r="G176" s="188" t="s">
        <v>2248</v>
      </c>
      <c r="H176" s="187" t="s">
        <v>2250</v>
      </c>
      <c r="I176" s="187" t="s">
        <v>2075</v>
      </c>
      <c r="J176" s="187" t="s">
        <v>3327</v>
      </c>
      <c r="K176" s="187">
        <v>1516050101</v>
      </c>
    </row>
    <row r="177" spans="1:11">
      <c r="A177" s="187">
        <v>1516100101</v>
      </c>
      <c r="B177" s="187" t="s">
        <v>2251</v>
      </c>
      <c r="C177" s="188" t="s">
        <v>2068</v>
      </c>
      <c r="D177" s="188" t="s">
        <v>376</v>
      </c>
      <c r="E177" s="188" t="s">
        <v>2246</v>
      </c>
      <c r="F177" s="188" t="s">
        <v>2247</v>
      </c>
      <c r="G177" s="188" t="s">
        <v>2248</v>
      </c>
      <c r="H177" s="187" t="s">
        <v>2250</v>
      </c>
      <c r="I177" s="187" t="s">
        <v>2075</v>
      </c>
      <c r="J177" s="187" t="s">
        <v>3328</v>
      </c>
      <c r="K177" s="187">
        <v>1516100101</v>
      </c>
    </row>
    <row r="178" spans="1:11">
      <c r="A178" s="187">
        <v>1516150101</v>
      </c>
      <c r="B178" s="187" t="s">
        <v>2252</v>
      </c>
      <c r="C178" s="188" t="s">
        <v>2068</v>
      </c>
      <c r="D178" s="188" t="s">
        <v>376</v>
      </c>
      <c r="E178" s="188" t="s">
        <v>2246</v>
      </c>
      <c r="F178" s="188" t="s">
        <v>2247</v>
      </c>
      <c r="G178" s="188" t="s">
        <v>2248</v>
      </c>
      <c r="H178" s="187" t="s">
        <v>2250</v>
      </c>
      <c r="I178" s="187" t="s">
        <v>2075</v>
      </c>
      <c r="J178" s="187" t="s">
        <v>3329</v>
      </c>
      <c r="K178" s="187">
        <v>1516150101</v>
      </c>
    </row>
    <row r="179" spans="1:11">
      <c r="A179" s="187">
        <v>1520050101</v>
      </c>
      <c r="B179" s="187" t="s">
        <v>2253</v>
      </c>
      <c r="C179" s="188" t="s">
        <v>2068</v>
      </c>
      <c r="D179" s="188" t="s">
        <v>376</v>
      </c>
      <c r="E179" s="188" t="s">
        <v>2239</v>
      </c>
      <c r="F179" s="188" t="s">
        <v>2240</v>
      </c>
      <c r="G179" s="188" t="s">
        <v>2248</v>
      </c>
      <c r="H179" s="187" t="s">
        <v>2254</v>
      </c>
      <c r="I179" s="187" t="s">
        <v>2075</v>
      </c>
      <c r="J179" s="187" t="s">
        <v>3330</v>
      </c>
      <c r="K179" s="187">
        <v>1520050101</v>
      </c>
    </row>
    <row r="180" spans="1:11">
      <c r="A180" s="187">
        <v>1520050102</v>
      </c>
      <c r="B180" s="187" t="s">
        <v>2255</v>
      </c>
      <c r="C180" s="188" t="s">
        <v>2068</v>
      </c>
      <c r="D180" s="188" t="s">
        <v>376</v>
      </c>
      <c r="E180" s="188" t="s">
        <v>2239</v>
      </c>
      <c r="F180" s="188" t="s">
        <v>2240</v>
      </c>
      <c r="G180" s="188" t="s">
        <v>2248</v>
      </c>
      <c r="H180" s="187" t="s">
        <v>2254</v>
      </c>
      <c r="I180" s="187" t="s">
        <v>2075</v>
      </c>
      <c r="J180" s="187" t="s">
        <v>3331</v>
      </c>
      <c r="K180" s="187">
        <v>1520050102</v>
      </c>
    </row>
    <row r="181" spans="1:11">
      <c r="A181" s="187">
        <v>1520050103</v>
      </c>
      <c r="B181" s="187" t="s">
        <v>2256</v>
      </c>
      <c r="C181" s="188" t="s">
        <v>2068</v>
      </c>
      <c r="D181" s="188" t="s">
        <v>376</v>
      </c>
      <c r="E181" s="188" t="s">
        <v>2239</v>
      </c>
      <c r="F181" s="188" t="s">
        <v>2240</v>
      </c>
      <c r="G181" s="188" t="s">
        <v>2248</v>
      </c>
      <c r="H181" s="187" t="s">
        <v>2254</v>
      </c>
      <c r="I181" s="187" t="s">
        <v>2075</v>
      </c>
      <c r="J181" s="187" t="s">
        <v>3332</v>
      </c>
      <c r="K181" s="187">
        <v>1520050103</v>
      </c>
    </row>
    <row r="182" spans="1:11">
      <c r="A182" s="187">
        <v>1520050104</v>
      </c>
      <c r="B182" s="187" t="s">
        <v>2257</v>
      </c>
      <c r="C182" s="188" t="s">
        <v>2068</v>
      </c>
      <c r="D182" s="188" t="s">
        <v>376</v>
      </c>
      <c r="E182" s="188" t="s">
        <v>2239</v>
      </c>
      <c r="F182" s="188" t="s">
        <v>2240</v>
      </c>
      <c r="G182" s="188" t="s">
        <v>2248</v>
      </c>
      <c r="H182" s="187" t="s">
        <v>2254</v>
      </c>
      <c r="I182" s="187" t="s">
        <v>2075</v>
      </c>
      <c r="J182" s="187" t="s">
        <v>3333</v>
      </c>
      <c r="K182" s="187">
        <v>1520050104</v>
      </c>
    </row>
    <row r="183" spans="1:11">
      <c r="A183" s="187">
        <v>1520050105</v>
      </c>
      <c r="B183" s="187" t="s">
        <v>2258</v>
      </c>
      <c r="C183" s="188" t="s">
        <v>2068</v>
      </c>
      <c r="D183" s="188" t="s">
        <v>376</v>
      </c>
      <c r="E183" s="188" t="s">
        <v>2239</v>
      </c>
      <c r="F183" s="188" t="s">
        <v>2240</v>
      </c>
      <c r="G183" s="188" t="s">
        <v>2248</v>
      </c>
      <c r="H183" s="187" t="s">
        <v>2254</v>
      </c>
      <c r="I183" s="187" t="s">
        <v>2075</v>
      </c>
      <c r="J183" s="187" t="s">
        <v>3334</v>
      </c>
      <c r="K183" s="187">
        <v>1520050105</v>
      </c>
    </row>
    <row r="184" spans="1:11">
      <c r="A184" s="187">
        <v>1520050106</v>
      </c>
      <c r="B184" s="187" t="s">
        <v>2259</v>
      </c>
      <c r="C184" s="188" t="s">
        <v>2068</v>
      </c>
      <c r="D184" s="188" t="s">
        <v>376</v>
      </c>
      <c r="E184" s="188" t="s">
        <v>2239</v>
      </c>
      <c r="F184" s="188" t="s">
        <v>2240</v>
      </c>
      <c r="G184" s="188" t="s">
        <v>2248</v>
      </c>
      <c r="H184" s="187" t="s">
        <v>2254</v>
      </c>
      <c r="I184" s="187" t="s">
        <v>2075</v>
      </c>
      <c r="J184" s="187" t="s">
        <v>3335</v>
      </c>
      <c r="K184" s="187">
        <v>1520050106</v>
      </c>
    </row>
    <row r="185" spans="1:11">
      <c r="A185" s="187">
        <v>1520050107</v>
      </c>
      <c r="B185" s="187" t="s">
        <v>2260</v>
      </c>
      <c r="C185" s="188" t="s">
        <v>2068</v>
      </c>
      <c r="D185" s="188" t="s">
        <v>376</v>
      </c>
      <c r="E185" s="188" t="s">
        <v>2239</v>
      </c>
      <c r="F185" s="188" t="s">
        <v>2240</v>
      </c>
      <c r="G185" s="188" t="s">
        <v>2248</v>
      </c>
      <c r="H185" s="187" t="s">
        <v>2254</v>
      </c>
      <c r="I185" s="187" t="s">
        <v>2075</v>
      </c>
      <c r="J185" s="187" t="s">
        <v>3336</v>
      </c>
      <c r="K185" s="187">
        <v>1520050107</v>
      </c>
    </row>
    <row r="186" spans="1:11">
      <c r="A186" s="187">
        <v>1520050108</v>
      </c>
      <c r="B186" s="187" t="s">
        <v>2261</v>
      </c>
      <c r="C186" s="188" t="s">
        <v>2068</v>
      </c>
      <c r="D186" s="188" t="s">
        <v>376</v>
      </c>
      <c r="E186" s="188" t="s">
        <v>2239</v>
      </c>
      <c r="F186" s="188" t="s">
        <v>2240</v>
      </c>
      <c r="G186" s="188" t="s">
        <v>2248</v>
      </c>
      <c r="H186" s="187" t="s">
        <v>2254</v>
      </c>
      <c r="I186" s="187" t="s">
        <v>2075</v>
      </c>
      <c r="J186" s="187" t="s">
        <v>3337</v>
      </c>
      <c r="K186" s="187">
        <v>1520050108</v>
      </c>
    </row>
    <row r="187" spans="1:11">
      <c r="A187" s="187">
        <v>1524050101</v>
      </c>
      <c r="B187" s="187" t="s">
        <v>2131</v>
      </c>
      <c r="C187" s="188" t="s">
        <v>2068</v>
      </c>
      <c r="D187" s="188" t="s">
        <v>376</v>
      </c>
      <c r="E187" s="188" t="s">
        <v>2239</v>
      </c>
      <c r="F187" s="188" t="s">
        <v>2231</v>
      </c>
      <c r="G187" s="188" t="s">
        <v>2248</v>
      </c>
      <c r="H187" s="187" t="s">
        <v>2262</v>
      </c>
      <c r="I187" s="187" t="s">
        <v>2075</v>
      </c>
      <c r="J187" s="187" t="s">
        <v>3338</v>
      </c>
      <c r="K187" s="187">
        <v>1524050101</v>
      </c>
    </row>
    <row r="188" spans="1:11">
      <c r="A188" s="187">
        <v>1524100101</v>
      </c>
      <c r="B188" s="187" t="s">
        <v>2263</v>
      </c>
      <c r="C188" s="188" t="s">
        <v>2068</v>
      </c>
      <c r="D188" s="188" t="s">
        <v>376</v>
      </c>
      <c r="E188" s="188" t="s">
        <v>2239</v>
      </c>
      <c r="F188" s="188" t="s">
        <v>2231</v>
      </c>
      <c r="G188" s="188" t="s">
        <v>2248</v>
      </c>
      <c r="H188" s="187" t="s">
        <v>2262</v>
      </c>
      <c r="I188" s="187" t="s">
        <v>2075</v>
      </c>
      <c r="J188" s="187" t="s">
        <v>3339</v>
      </c>
      <c r="K188" s="187">
        <v>1524100101</v>
      </c>
    </row>
    <row r="189" spans="1:11">
      <c r="A189" s="187">
        <v>1524959595</v>
      </c>
      <c r="B189" s="187" t="s">
        <v>2083</v>
      </c>
      <c r="C189" s="188" t="s">
        <v>2068</v>
      </c>
      <c r="D189" s="188" t="s">
        <v>376</v>
      </c>
      <c r="E189" s="188" t="s">
        <v>2239</v>
      </c>
      <c r="F189" s="188" t="s">
        <v>2231</v>
      </c>
      <c r="G189" s="188" t="s">
        <v>2248</v>
      </c>
      <c r="H189" s="187" t="s">
        <v>2262</v>
      </c>
      <c r="I189" s="187" t="s">
        <v>2075</v>
      </c>
      <c r="J189" s="187" t="s">
        <v>3340</v>
      </c>
      <c r="K189" s="187">
        <v>1524959595</v>
      </c>
    </row>
    <row r="190" spans="1:11">
      <c r="A190" s="187">
        <v>1528050101</v>
      </c>
      <c r="B190" s="187" t="s">
        <v>2264</v>
      </c>
      <c r="C190" s="188" t="s">
        <v>2068</v>
      </c>
      <c r="D190" s="188" t="s">
        <v>376</v>
      </c>
      <c r="E190" s="188" t="s">
        <v>2239</v>
      </c>
      <c r="F190" s="188" t="s">
        <v>2243</v>
      </c>
      <c r="G190" s="188" t="s">
        <v>2248</v>
      </c>
      <c r="H190" s="187" t="s">
        <v>2265</v>
      </c>
      <c r="I190" s="187" t="s">
        <v>2075</v>
      </c>
      <c r="J190" s="187" t="s">
        <v>3341</v>
      </c>
      <c r="K190" s="187">
        <v>1528050101</v>
      </c>
    </row>
    <row r="191" spans="1:11">
      <c r="A191" s="187">
        <v>1528100101</v>
      </c>
      <c r="B191" s="187" t="s">
        <v>2266</v>
      </c>
      <c r="C191" s="188" t="s">
        <v>2068</v>
      </c>
      <c r="D191" s="188" t="s">
        <v>376</v>
      </c>
      <c r="E191" s="188" t="s">
        <v>2239</v>
      </c>
      <c r="F191" s="188" t="s">
        <v>2243</v>
      </c>
      <c r="G191" s="188" t="s">
        <v>2248</v>
      </c>
      <c r="H191" s="187" t="s">
        <v>2267</v>
      </c>
      <c r="I191" s="187" t="s">
        <v>2075</v>
      </c>
      <c r="J191" s="187" t="s">
        <v>3342</v>
      </c>
      <c r="K191" s="187">
        <v>1528100101</v>
      </c>
    </row>
    <row r="192" spans="1:11">
      <c r="A192" s="187">
        <v>1528150101</v>
      </c>
      <c r="B192" s="187" t="s">
        <v>2133</v>
      </c>
      <c r="C192" s="188" t="s">
        <v>2068</v>
      </c>
      <c r="D192" s="188" t="s">
        <v>376</v>
      </c>
      <c r="E192" s="188" t="s">
        <v>2239</v>
      </c>
      <c r="F192" s="188" t="s">
        <v>2243</v>
      </c>
      <c r="G192" s="188" t="s">
        <v>2248</v>
      </c>
      <c r="H192" s="187" t="s">
        <v>2267</v>
      </c>
      <c r="I192" s="187" t="s">
        <v>2075</v>
      </c>
      <c r="J192" s="187" t="s">
        <v>3343</v>
      </c>
      <c r="K192" s="187">
        <v>1528150101</v>
      </c>
    </row>
    <row r="193" spans="1:11">
      <c r="A193" s="187">
        <v>1528250101</v>
      </c>
      <c r="B193" s="187" t="s">
        <v>2268</v>
      </c>
      <c r="C193" s="188" t="s">
        <v>2068</v>
      </c>
      <c r="D193" s="188" t="s">
        <v>376</v>
      </c>
      <c r="E193" s="188" t="s">
        <v>2239</v>
      </c>
      <c r="F193" s="188" t="s">
        <v>2243</v>
      </c>
      <c r="G193" s="188" t="s">
        <v>2248</v>
      </c>
      <c r="H193" s="187" t="s">
        <v>2267</v>
      </c>
      <c r="I193" s="187" t="s">
        <v>2075</v>
      </c>
      <c r="J193" s="187" t="s">
        <v>3344</v>
      </c>
      <c r="K193" s="187">
        <v>1528250101</v>
      </c>
    </row>
    <row r="194" spans="1:11">
      <c r="A194" s="187">
        <v>1528959595</v>
      </c>
      <c r="B194" s="187" t="s">
        <v>2083</v>
      </c>
      <c r="C194" s="188" t="s">
        <v>2068</v>
      </c>
      <c r="D194" s="188" t="s">
        <v>376</v>
      </c>
      <c r="E194" s="188" t="s">
        <v>2239</v>
      </c>
      <c r="F194" s="188" t="s">
        <v>2243</v>
      </c>
      <c r="G194" s="188" t="s">
        <v>2248</v>
      </c>
      <c r="H194" s="187" t="s">
        <v>2267</v>
      </c>
      <c r="I194" s="187" t="s">
        <v>2075</v>
      </c>
      <c r="J194" s="187" t="s">
        <v>3345</v>
      </c>
      <c r="K194" s="187">
        <v>1528959595</v>
      </c>
    </row>
    <row r="195" spans="1:11">
      <c r="A195" s="187">
        <v>1532050101</v>
      </c>
      <c r="B195" s="187" t="s">
        <v>2269</v>
      </c>
      <c r="C195" s="188" t="s">
        <v>2068</v>
      </c>
      <c r="D195" s="188" t="s">
        <v>376</v>
      </c>
      <c r="E195" s="188" t="s">
        <v>2239</v>
      </c>
      <c r="F195" s="188" t="s">
        <v>2240</v>
      </c>
      <c r="G195" s="188" t="s">
        <v>2248</v>
      </c>
      <c r="H195" s="187" t="s">
        <v>2241</v>
      </c>
      <c r="I195" s="187" t="s">
        <v>2075</v>
      </c>
      <c r="J195" s="187" t="s">
        <v>3346</v>
      </c>
      <c r="K195" s="187">
        <v>1532050101</v>
      </c>
    </row>
    <row r="196" spans="1:11">
      <c r="A196" s="187">
        <v>1532100101</v>
      </c>
      <c r="B196" s="187" t="s">
        <v>2270</v>
      </c>
      <c r="C196" s="188" t="s">
        <v>2068</v>
      </c>
      <c r="D196" s="188" t="s">
        <v>376</v>
      </c>
      <c r="E196" s="188" t="s">
        <v>2239</v>
      </c>
      <c r="F196" s="188" t="s">
        <v>2240</v>
      </c>
      <c r="G196" s="188" t="s">
        <v>2248</v>
      </c>
      <c r="H196" s="187" t="s">
        <v>2241</v>
      </c>
      <c r="I196" s="187" t="s">
        <v>2075</v>
      </c>
      <c r="J196" s="187" t="s">
        <v>3347</v>
      </c>
      <c r="K196" s="187">
        <v>1532100101</v>
      </c>
    </row>
    <row r="197" spans="1:11">
      <c r="A197" s="187">
        <v>1532150101</v>
      </c>
      <c r="B197" s="187" t="s">
        <v>2090</v>
      </c>
      <c r="C197" s="188" t="s">
        <v>2068</v>
      </c>
      <c r="D197" s="188" t="s">
        <v>376</v>
      </c>
      <c r="E197" s="188" t="s">
        <v>2239</v>
      </c>
      <c r="F197" s="188" t="s">
        <v>2240</v>
      </c>
      <c r="G197" s="188" t="s">
        <v>2248</v>
      </c>
      <c r="H197" s="187" t="s">
        <v>2241</v>
      </c>
      <c r="I197" s="187" t="s">
        <v>2075</v>
      </c>
      <c r="J197" s="187" t="s">
        <v>3348</v>
      </c>
      <c r="K197" s="187">
        <v>1532150101</v>
      </c>
    </row>
    <row r="198" spans="1:11">
      <c r="A198" s="187">
        <v>1532200101</v>
      </c>
      <c r="B198" s="187" t="s">
        <v>2091</v>
      </c>
      <c r="C198" s="188" t="s">
        <v>2068</v>
      </c>
      <c r="D198" s="188" t="s">
        <v>376</v>
      </c>
      <c r="E198" s="188" t="s">
        <v>2239</v>
      </c>
      <c r="F198" s="188" t="s">
        <v>2240</v>
      </c>
      <c r="G198" s="188" t="s">
        <v>2248</v>
      </c>
      <c r="H198" s="187" t="s">
        <v>2241</v>
      </c>
      <c r="I198" s="187" t="s">
        <v>2075</v>
      </c>
      <c r="J198" s="187" t="s">
        <v>3349</v>
      </c>
      <c r="K198" s="187">
        <v>1532200101</v>
      </c>
    </row>
    <row r="199" spans="1:11">
      <c r="A199" s="187">
        <v>1532959595</v>
      </c>
      <c r="B199" s="187" t="s">
        <v>2083</v>
      </c>
      <c r="C199" s="188" t="s">
        <v>2068</v>
      </c>
      <c r="D199" s="188" t="s">
        <v>376</v>
      </c>
      <c r="E199" s="188" t="s">
        <v>2239</v>
      </c>
      <c r="F199" s="188" t="s">
        <v>2240</v>
      </c>
      <c r="G199" s="188" t="s">
        <v>2248</v>
      </c>
      <c r="H199" s="187" t="s">
        <v>2241</v>
      </c>
      <c r="I199" s="187" t="s">
        <v>2075</v>
      </c>
      <c r="J199" s="187" t="s">
        <v>3350</v>
      </c>
      <c r="K199" s="187">
        <v>1532959595</v>
      </c>
    </row>
    <row r="200" spans="1:11">
      <c r="A200" s="187">
        <v>1540050101</v>
      </c>
      <c r="B200" s="187" t="s">
        <v>2092</v>
      </c>
      <c r="C200" s="188" t="s">
        <v>2068</v>
      </c>
      <c r="D200" s="188" t="s">
        <v>376</v>
      </c>
      <c r="E200" s="188" t="s">
        <v>2239</v>
      </c>
      <c r="F200" s="188" t="s">
        <v>2271</v>
      </c>
      <c r="G200" s="188" t="s">
        <v>2248</v>
      </c>
      <c r="H200" s="187" t="s">
        <v>2272</v>
      </c>
      <c r="I200" s="187" t="s">
        <v>2075</v>
      </c>
      <c r="J200" s="187" t="s">
        <v>3351</v>
      </c>
      <c r="K200" s="187">
        <v>1540050101</v>
      </c>
    </row>
    <row r="201" spans="1:11">
      <c r="A201" s="187">
        <v>1556050101</v>
      </c>
      <c r="B201" s="187" t="s">
        <v>2273</v>
      </c>
      <c r="C201" s="188" t="s">
        <v>2068</v>
      </c>
      <c r="D201" s="188" t="s">
        <v>376</v>
      </c>
      <c r="E201" s="188" t="s">
        <v>2239</v>
      </c>
      <c r="F201" s="188" t="s">
        <v>2247</v>
      </c>
      <c r="G201" s="188" t="s">
        <v>2248</v>
      </c>
      <c r="H201" s="187" t="s">
        <v>2274</v>
      </c>
      <c r="I201" s="187" t="s">
        <v>2075</v>
      </c>
      <c r="J201" s="187" t="s">
        <v>3352</v>
      </c>
      <c r="K201" s="187">
        <v>1556050101</v>
      </c>
    </row>
    <row r="202" spans="1:11">
      <c r="A202" s="187">
        <v>1556100101</v>
      </c>
      <c r="B202" s="187" t="s">
        <v>2094</v>
      </c>
      <c r="C202" s="188" t="s">
        <v>2068</v>
      </c>
      <c r="D202" s="188" t="s">
        <v>376</v>
      </c>
      <c r="E202" s="188" t="s">
        <v>2239</v>
      </c>
      <c r="F202" s="188" t="s">
        <v>2247</v>
      </c>
      <c r="G202" s="188" t="s">
        <v>2248</v>
      </c>
      <c r="H202" s="187" t="s">
        <v>2274</v>
      </c>
      <c r="I202" s="187" t="s">
        <v>2075</v>
      </c>
      <c r="J202" s="187" t="s">
        <v>3353</v>
      </c>
      <c r="K202" s="187">
        <v>1556100101</v>
      </c>
    </row>
    <row r="203" spans="1:11">
      <c r="A203" s="187">
        <v>1556150101</v>
      </c>
      <c r="B203" s="187" t="s">
        <v>2275</v>
      </c>
      <c r="C203" s="188" t="s">
        <v>2068</v>
      </c>
      <c r="D203" s="188" t="s">
        <v>376</v>
      </c>
      <c r="E203" s="188" t="s">
        <v>2239</v>
      </c>
      <c r="F203" s="188" t="s">
        <v>2247</v>
      </c>
      <c r="G203" s="188" t="s">
        <v>2248</v>
      </c>
      <c r="H203" s="187" t="s">
        <v>2274</v>
      </c>
      <c r="I203" s="187" t="s">
        <v>2075</v>
      </c>
      <c r="J203" s="187" t="s">
        <v>3354</v>
      </c>
      <c r="K203" s="187">
        <v>1556150101</v>
      </c>
    </row>
    <row r="204" spans="1:11">
      <c r="A204" s="187">
        <v>1556280101</v>
      </c>
      <c r="B204" s="187" t="s">
        <v>2276</v>
      </c>
      <c r="C204" s="188" t="s">
        <v>2068</v>
      </c>
      <c r="D204" s="188" t="s">
        <v>376</v>
      </c>
      <c r="E204" s="188" t="s">
        <v>2239</v>
      </c>
      <c r="F204" s="188" t="s">
        <v>2247</v>
      </c>
      <c r="G204" s="188" t="s">
        <v>2248</v>
      </c>
      <c r="H204" s="187" t="s">
        <v>2274</v>
      </c>
      <c r="I204" s="187" t="s">
        <v>2075</v>
      </c>
      <c r="J204" s="187" t="s">
        <v>3355</v>
      </c>
      <c r="K204" s="187">
        <v>1556280101</v>
      </c>
    </row>
    <row r="205" spans="1:11">
      <c r="A205" s="187">
        <v>1556300101</v>
      </c>
      <c r="B205" s="187" t="s">
        <v>2277</v>
      </c>
      <c r="C205" s="188" t="s">
        <v>2068</v>
      </c>
      <c r="D205" s="188" t="s">
        <v>376</v>
      </c>
      <c r="E205" s="188" t="s">
        <v>2239</v>
      </c>
      <c r="F205" s="188" t="s">
        <v>2243</v>
      </c>
      <c r="G205" s="188" t="s">
        <v>2248</v>
      </c>
      <c r="H205" s="187" t="s">
        <v>2278</v>
      </c>
      <c r="I205" s="187" t="s">
        <v>2075</v>
      </c>
      <c r="J205" s="187" t="s">
        <v>3356</v>
      </c>
      <c r="K205" s="187">
        <v>1556300101</v>
      </c>
    </row>
    <row r="206" spans="1:11">
      <c r="A206" s="187">
        <v>1556500101</v>
      </c>
      <c r="B206" s="187" t="s">
        <v>2279</v>
      </c>
      <c r="C206" s="188" t="s">
        <v>2068</v>
      </c>
      <c r="D206" s="188" t="s">
        <v>376</v>
      </c>
      <c r="E206" s="188" t="s">
        <v>2239</v>
      </c>
      <c r="F206" s="188" t="s">
        <v>2243</v>
      </c>
      <c r="G206" s="188" t="s">
        <v>2248</v>
      </c>
      <c r="H206" s="187" t="s">
        <v>2278</v>
      </c>
      <c r="I206" s="187" t="s">
        <v>2075</v>
      </c>
      <c r="J206" s="187" t="s">
        <v>3357</v>
      </c>
      <c r="K206" s="187">
        <v>1556500101</v>
      </c>
    </row>
    <row r="207" spans="1:11">
      <c r="A207" s="187">
        <v>1556959595</v>
      </c>
      <c r="B207" s="187" t="s">
        <v>2083</v>
      </c>
      <c r="C207" s="188" t="s">
        <v>2068</v>
      </c>
      <c r="D207" s="188" t="s">
        <v>376</v>
      </c>
      <c r="E207" s="188" t="s">
        <v>2239</v>
      </c>
      <c r="F207" s="188" t="s">
        <v>2243</v>
      </c>
      <c r="G207" s="188" t="s">
        <v>2248</v>
      </c>
      <c r="H207" s="187" t="s">
        <v>2278</v>
      </c>
      <c r="I207" s="187" t="s">
        <v>2075</v>
      </c>
      <c r="J207" s="187" t="s">
        <v>3358</v>
      </c>
      <c r="K207" s="187">
        <v>1556959595</v>
      </c>
    </row>
    <row r="208" spans="1:11">
      <c r="A208" s="187">
        <v>1560050101</v>
      </c>
      <c r="B208" s="187" t="s">
        <v>2280</v>
      </c>
      <c r="C208" s="188" t="s">
        <v>2068</v>
      </c>
      <c r="D208" s="188" t="s">
        <v>376</v>
      </c>
      <c r="E208" s="188" t="s">
        <v>2239</v>
      </c>
      <c r="F208" s="188" t="s">
        <v>2281</v>
      </c>
      <c r="G208" s="188" t="s">
        <v>2248</v>
      </c>
      <c r="H208" s="187" t="s">
        <v>2282</v>
      </c>
      <c r="I208" s="187" t="s">
        <v>2075</v>
      </c>
      <c r="J208" s="187" t="s">
        <v>3359</v>
      </c>
      <c r="K208" s="187">
        <v>1560050101</v>
      </c>
    </row>
    <row r="209" spans="1:11">
      <c r="A209" s="187">
        <v>1584050101</v>
      </c>
      <c r="B209" s="187" t="s">
        <v>2283</v>
      </c>
      <c r="C209" s="188" t="s">
        <v>2068</v>
      </c>
      <c r="D209" s="188" t="s">
        <v>376</v>
      </c>
      <c r="E209" s="188" t="s">
        <v>2239</v>
      </c>
      <c r="F209" s="188" t="s">
        <v>2281</v>
      </c>
      <c r="G209" s="188" t="s">
        <v>2248</v>
      </c>
      <c r="H209" s="187" t="s">
        <v>2284</v>
      </c>
      <c r="I209" s="187" t="s">
        <v>2075</v>
      </c>
      <c r="J209" s="187" t="s">
        <v>3360</v>
      </c>
      <c r="K209" s="187">
        <v>1584050101</v>
      </c>
    </row>
    <row r="210" spans="1:11">
      <c r="A210" s="187">
        <v>1584050102</v>
      </c>
      <c r="B210" s="187" t="s">
        <v>2285</v>
      </c>
      <c r="C210" s="188" t="s">
        <v>2068</v>
      </c>
      <c r="D210" s="188" t="s">
        <v>376</v>
      </c>
      <c r="E210" s="188" t="s">
        <v>2239</v>
      </c>
      <c r="F210" s="188" t="s">
        <v>2281</v>
      </c>
      <c r="G210" s="188" t="s">
        <v>2248</v>
      </c>
      <c r="H210" s="187" t="s">
        <v>2284</v>
      </c>
      <c r="I210" s="187" t="s">
        <v>2075</v>
      </c>
      <c r="J210" s="187" t="s">
        <v>3361</v>
      </c>
      <c r="K210" s="187">
        <v>1584050102</v>
      </c>
    </row>
    <row r="211" spans="1:11">
      <c r="A211" s="187">
        <v>1805050101</v>
      </c>
      <c r="B211" s="187" t="s">
        <v>2286</v>
      </c>
      <c r="C211" s="188" t="s">
        <v>2068</v>
      </c>
      <c r="D211" s="188" t="s">
        <v>376</v>
      </c>
      <c r="E211" s="188" t="s">
        <v>2216</v>
      </c>
      <c r="F211" s="187" t="s">
        <v>2237</v>
      </c>
      <c r="G211" s="188" t="s">
        <v>2248</v>
      </c>
      <c r="H211" s="187" t="s">
        <v>2237</v>
      </c>
      <c r="I211" s="187" t="s">
        <v>2075</v>
      </c>
      <c r="J211" s="187" t="s">
        <v>3362</v>
      </c>
      <c r="K211" s="187">
        <v>1805050101</v>
      </c>
    </row>
    <row r="212" spans="1:11">
      <c r="A212" s="187">
        <v>1805050102</v>
      </c>
      <c r="B212" s="187" t="s">
        <v>2287</v>
      </c>
      <c r="C212" s="188" t="s">
        <v>2068</v>
      </c>
      <c r="D212" s="188" t="s">
        <v>376</v>
      </c>
      <c r="E212" s="188" t="s">
        <v>2216</v>
      </c>
      <c r="F212" s="187" t="s">
        <v>2237</v>
      </c>
      <c r="G212" s="188" t="s">
        <v>2248</v>
      </c>
      <c r="H212" s="187" t="s">
        <v>2237</v>
      </c>
      <c r="I212" s="187" t="s">
        <v>2075</v>
      </c>
      <c r="J212" s="187" t="s">
        <v>3363</v>
      </c>
      <c r="K212" s="187">
        <v>1805050102</v>
      </c>
    </row>
    <row r="213" spans="1:11">
      <c r="A213" s="187">
        <v>1805050103</v>
      </c>
      <c r="B213" s="187" t="s">
        <v>2288</v>
      </c>
      <c r="C213" s="188" t="s">
        <v>2068</v>
      </c>
      <c r="D213" s="188" t="s">
        <v>376</v>
      </c>
      <c r="E213" s="188" t="s">
        <v>2216</v>
      </c>
      <c r="F213" s="187" t="s">
        <v>2237</v>
      </c>
      <c r="G213" s="188" t="s">
        <v>2248</v>
      </c>
      <c r="H213" s="187" t="s">
        <v>2237</v>
      </c>
      <c r="I213" s="187" t="s">
        <v>2075</v>
      </c>
      <c r="J213" s="187" t="s">
        <v>3364</v>
      </c>
      <c r="K213" s="187">
        <v>1805050103</v>
      </c>
    </row>
    <row r="214" spans="1:11">
      <c r="A214" s="187">
        <v>1805100101</v>
      </c>
      <c r="B214" s="187" t="s">
        <v>2289</v>
      </c>
      <c r="C214" s="188" t="s">
        <v>2068</v>
      </c>
      <c r="D214" s="188" t="s">
        <v>376</v>
      </c>
      <c r="E214" s="188" t="s">
        <v>2216</v>
      </c>
      <c r="F214" s="187" t="s">
        <v>2237</v>
      </c>
      <c r="G214" s="188" t="s">
        <v>2248</v>
      </c>
      <c r="H214" s="187" t="s">
        <v>2237</v>
      </c>
      <c r="I214" s="187" t="s">
        <v>2075</v>
      </c>
      <c r="J214" s="187" t="s">
        <v>3365</v>
      </c>
      <c r="K214" s="187">
        <v>1805100101</v>
      </c>
    </row>
    <row r="215" spans="1:11">
      <c r="A215" s="187">
        <v>1805100102</v>
      </c>
      <c r="B215" s="187" t="s">
        <v>2290</v>
      </c>
      <c r="C215" s="188" t="s">
        <v>2068</v>
      </c>
      <c r="D215" s="188" t="s">
        <v>376</v>
      </c>
      <c r="E215" s="188" t="s">
        <v>2216</v>
      </c>
      <c r="F215" s="187" t="s">
        <v>2237</v>
      </c>
      <c r="G215" s="188" t="s">
        <v>2248</v>
      </c>
      <c r="H215" s="187" t="s">
        <v>2237</v>
      </c>
      <c r="I215" s="187" t="s">
        <v>2075</v>
      </c>
      <c r="J215" s="187" t="s">
        <v>3366</v>
      </c>
      <c r="K215" s="187">
        <v>1805100102</v>
      </c>
    </row>
    <row r="216" spans="1:11">
      <c r="A216" s="187">
        <v>1805100103</v>
      </c>
      <c r="B216" s="187" t="s">
        <v>2291</v>
      </c>
      <c r="C216" s="188" t="s">
        <v>2068</v>
      </c>
      <c r="D216" s="188" t="s">
        <v>376</v>
      </c>
      <c r="E216" s="188" t="s">
        <v>2216</v>
      </c>
      <c r="F216" s="187" t="s">
        <v>2237</v>
      </c>
      <c r="G216" s="188" t="s">
        <v>2248</v>
      </c>
      <c r="H216" s="187" t="s">
        <v>2237</v>
      </c>
      <c r="I216" s="187" t="s">
        <v>2075</v>
      </c>
      <c r="J216" s="187" t="s">
        <v>3367</v>
      </c>
      <c r="K216" s="187">
        <v>1805100103</v>
      </c>
    </row>
    <row r="217" spans="1:11">
      <c r="A217" s="187">
        <v>1805959501</v>
      </c>
      <c r="B217" s="187" t="s">
        <v>2292</v>
      </c>
      <c r="C217" s="188" t="s">
        <v>2068</v>
      </c>
      <c r="D217" s="188" t="s">
        <v>376</v>
      </c>
      <c r="E217" s="188" t="s">
        <v>2216</v>
      </c>
      <c r="F217" s="188" t="s">
        <v>2234</v>
      </c>
      <c r="G217" s="188" t="s">
        <v>2248</v>
      </c>
      <c r="H217" s="187" t="s">
        <v>2234</v>
      </c>
      <c r="I217" s="187" t="s">
        <v>2075</v>
      </c>
      <c r="J217" s="187" t="s">
        <v>3368</v>
      </c>
      <c r="K217" s="187">
        <v>1805959501</v>
      </c>
    </row>
    <row r="218" spans="1:11">
      <c r="A218" s="187">
        <v>1805959502</v>
      </c>
      <c r="B218" s="187" t="s">
        <v>2290</v>
      </c>
      <c r="C218" s="188" t="s">
        <v>2068</v>
      </c>
      <c r="D218" s="188" t="s">
        <v>376</v>
      </c>
      <c r="E218" s="188" t="s">
        <v>2216</v>
      </c>
      <c r="F218" s="187" t="s">
        <v>2237</v>
      </c>
      <c r="G218" s="188" t="s">
        <v>2248</v>
      </c>
      <c r="H218" s="187" t="s">
        <v>2237</v>
      </c>
      <c r="I218" s="187" t="s">
        <v>2075</v>
      </c>
      <c r="J218" s="187" t="s">
        <v>3366</v>
      </c>
      <c r="K218" s="187">
        <v>1805959502</v>
      </c>
    </row>
    <row r="219" spans="1:11">
      <c r="A219" s="187">
        <v>1805959503</v>
      </c>
      <c r="B219" s="187" t="s">
        <v>2291</v>
      </c>
      <c r="C219" s="188" t="s">
        <v>2068</v>
      </c>
      <c r="D219" s="188" t="s">
        <v>376</v>
      </c>
      <c r="E219" s="188" t="s">
        <v>2216</v>
      </c>
      <c r="F219" s="187" t="s">
        <v>2237</v>
      </c>
      <c r="G219" s="188" t="s">
        <v>2248</v>
      </c>
      <c r="H219" s="187" t="s">
        <v>2237</v>
      </c>
      <c r="I219" s="187" t="s">
        <v>2075</v>
      </c>
      <c r="J219" s="187" t="s">
        <v>3367</v>
      </c>
      <c r="K219" s="187">
        <v>1805959503</v>
      </c>
    </row>
    <row r="220" spans="1:11">
      <c r="A220" s="187">
        <v>1805959504</v>
      </c>
      <c r="B220" s="187" t="s">
        <v>2173</v>
      </c>
      <c r="C220" s="188" t="s">
        <v>2068</v>
      </c>
      <c r="D220" s="188" t="s">
        <v>376</v>
      </c>
      <c r="E220" s="188" t="s">
        <v>2216</v>
      </c>
      <c r="F220" s="188" t="s">
        <v>2234</v>
      </c>
      <c r="G220" s="188" t="s">
        <v>2248</v>
      </c>
      <c r="H220" s="187" t="s">
        <v>2234</v>
      </c>
      <c r="I220" s="187" t="s">
        <v>2075</v>
      </c>
      <c r="J220" s="187" t="s">
        <v>3369</v>
      </c>
      <c r="K220" s="187">
        <v>1805959504</v>
      </c>
    </row>
    <row r="221" spans="1:11">
      <c r="A221" s="187">
        <v>1805959595</v>
      </c>
      <c r="B221" s="187" t="s">
        <v>2293</v>
      </c>
      <c r="C221" s="188" t="s">
        <v>2068</v>
      </c>
      <c r="D221" s="188" t="s">
        <v>376</v>
      </c>
      <c r="E221" s="188" t="s">
        <v>2216</v>
      </c>
      <c r="F221" s="187" t="s">
        <v>2237</v>
      </c>
      <c r="G221" s="188" t="s">
        <v>2248</v>
      </c>
      <c r="H221" s="187" t="s">
        <v>2237</v>
      </c>
      <c r="I221" s="187" t="s">
        <v>2075</v>
      </c>
      <c r="J221" s="187" t="s">
        <v>3370</v>
      </c>
      <c r="K221" s="187">
        <v>1805959595</v>
      </c>
    </row>
    <row r="222" spans="1:11">
      <c r="A222" s="187">
        <v>1895200101</v>
      </c>
      <c r="B222" s="187" t="s">
        <v>2294</v>
      </c>
      <c r="C222" s="188" t="s">
        <v>2068</v>
      </c>
      <c r="D222" s="188" t="s">
        <v>376</v>
      </c>
      <c r="E222" s="188" t="s">
        <v>2216</v>
      </c>
      <c r="F222" s="187" t="s">
        <v>2237</v>
      </c>
      <c r="G222" s="188" t="s">
        <v>2248</v>
      </c>
      <c r="H222" s="187" t="s">
        <v>2237</v>
      </c>
      <c r="I222" s="187" t="s">
        <v>2075</v>
      </c>
      <c r="J222" s="187" t="s">
        <v>3371</v>
      </c>
      <c r="K222" s="187">
        <v>1895200101</v>
      </c>
    </row>
    <row r="223" spans="1:11">
      <c r="A223" s="187">
        <v>1895959595</v>
      </c>
      <c r="B223" s="187" t="s">
        <v>2083</v>
      </c>
      <c r="C223" s="188" t="s">
        <v>2068</v>
      </c>
      <c r="D223" s="188" t="s">
        <v>376</v>
      </c>
      <c r="E223" s="188" t="s">
        <v>2216</v>
      </c>
      <c r="F223" s="187" t="s">
        <v>2237</v>
      </c>
      <c r="G223" s="188" t="s">
        <v>2248</v>
      </c>
      <c r="H223" s="187" t="s">
        <v>2237</v>
      </c>
      <c r="I223" s="187" t="s">
        <v>2075</v>
      </c>
      <c r="J223" s="187" t="s">
        <v>3372</v>
      </c>
      <c r="K223" s="187">
        <v>1895959595</v>
      </c>
    </row>
    <row r="224" spans="1:11">
      <c r="A224" s="187">
        <v>1899050101</v>
      </c>
      <c r="B224" s="187" t="s">
        <v>2295</v>
      </c>
      <c r="C224" s="188" t="s">
        <v>2068</v>
      </c>
      <c r="D224" s="188" t="s">
        <v>376</v>
      </c>
      <c r="E224" s="188" t="s">
        <v>2216</v>
      </c>
      <c r="F224" s="187" t="s">
        <v>2237</v>
      </c>
      <c r="G224" s="188" t="s">
        <v>2248</v>
      </c>
      <c r="H224" s="187" t="s">
        <v>2237</v>
      </c>
      <c r="I224" s="187" t="s">
        <v>2075</v>
      </c>
      <c r="J224" s="187" t="s">
        <v>3373</v>
      </c>
      <c r="K224" s="187">
        <v>1899050101</v>
      </c>
    </row>
    <row r="225" spans="1:11">
      <c r="A225" s="187">
        <v>1899959595</v>
      </c>
      <c r="B225" s="187" t="s">
        <v>2296</v>
      </c>
      <c r="C225" s="188" t="s">
        <v>2068</v>
      </c>
      <c r="D225" s="188" t="s">
        <v>376</v>
      </c>
      <c r="E225" s="188" t="s">
        <v>2216</v>
      </c>
      <c r="F225" s="187" t="s">
        <v>2237</v>
      </c>
      <c r="G225" s="188" t="s">
        <v>2248</v>
      </c>
      <c r="H225" s="187" t="s">
        <v>2237</v>
      </c>
      <c r="I225" s="187" t="s">
        <v>2075</v>
      </c>
      <c r="J225" s="187" t="s">
        <v>3374</v>
      </c>
      <c r="K225" s="187">
        <v>1899959595</v>
      </c>
    </row>
    <row r="226" spans="1:11" s="191" customFormat="1">
      <c r="A226" s="189"/>
      <c r="B226" s="189"/>
      <c r="C226" s="190"/>
      <c r="D226" s="190"/>
      <c r="E226" s="190"/>
      <c r="F226" s="190"/>
      <c r="G226" s="189"/>
      <c r="H226" s="189"/>
      <c r="I226" s="189"/>
      <c r="J226" s="189"/>
      <c r="K226" s="189"/>
    </row>
    <row r="227" spans="1:11" s="191" customFormat="1">
      <c r="A227" s="189"/>
      <c r="B227" s="189"/>
      <c r="C227" s="190"/>
      <c r="D227" s="190"/>
      <c r="E227" s="190"/>
      <c r="F227" s="190"/>
      <c r="G227" s="189"/>
      <c r="H227" s="189"/>
      <c r="I227" s="189"/>
      <c r="J227" s="189"/>
      <c r="K227" s="189"/>
    </row>
    <row r="228" spans="1:11">
      <c r="A228" s="181">
        <v>6204020502</v>
      </c>
      <c r="B228" s="181" t="s">
        <v>3299</v>
      </c>
      <c r="C228" s="182" t="s">
        <v>2068</v>
      </c>
      <c r="D228" s="182" t="s">
        <v>376</v>
      </c>
      <c r="E228" s="182" t="s">
        <v>2216</v>
      </c>
      <c r="F228" s="182" t="s">
        <v>2217</v>
      </c>
      <c r="G228" s="182" t="s">
        <v>417</v>
      </c>
      <c r="H228" s="181" t="s">
        <v>2218</v>
      </c>
      <c r="I228" s="181" t="s">
        <v>2075</v>
      </c>
      <c r="J228" s="183" t="s">
        <v>3375</v>
      </c>
      <c r="K228" s="181">
        <v>6204020502</v>
      </c>
    </row>
    <row r="229" spans="1:11">
      <c r="A229" s="181">
        <v>6204020504</v>
      </c>
      <c r="B229" s="181" t="s">
        <v>3300</v>
      </c>
      <c r="C229" s="182" t="s">
        <v>2068</v>
      </c>
      <c r="D229" s="182" t="s">
        <v>376</v>
      </c>
      <c r="E229" s="182" t="s">
        <v>2216</v>
      </c>
      <c r="F229" s="182" t="s">
        <v>2217</v>
      </c>
      <c r="G229" s="182" t="s">
        <v>417</v>
      </c>
      <c r="H229" s="181" t="s">
        <v>2218</v>
      </c>
      <c r="I229" s="181" t="s">
        <v>2075</v>
      </c>
      <c r="J229" s="183" t="s">
        <v>3376</v>
      </c>
      <c r="K229" s="181">
        <v>6204020504</v>
      </c>
    </row>
    <row r="230" spans="1:11">
      <c r="A230" s="181">
        <v>6204021101</v>
      </c>
      <c r="B230" s="181" t="s">
        <v>3297</v>
      </c>
      <c r="C230" s="182" t="s">
        <v>2068</v>
      </c>
      <c r="D230" s="182" t="s">
        <v>376</v>
      </c>
      <c r="E230" s="182" t="s">
        <v>2216</v>
      </c>
      <c r="F230" s="182" t="s">
        <v>2228</v>
      </c>
      <c r="G230" s="182" t="s">
        <v>417</v>
      </c>
      <c r="H230" s="181" t="s">
        <v>2229</v>
      </c>
      <c r="I230" s="181" t="s">
        <v>2075</v>
      </c>
      <c r="J230" s="183" t="s">
        <v>3377</v>
      </c>
      <c r="K230" s="181">
        <v>6204021101</v>
      </c>
    </row>
    <row r="231" spans="1:11">
      <c r="A231" s="181">
        <v>6204021102</v>
      </c>
      <c r="B231" s="181" t="s">
        <v>2158</v>
      </c>
      <c r="C231" s="182" t="s">
        <v>2068</v>
      </c>
      <c r="D231" s="182" t="s">
        <v>376</v>
      </c>
      <c r="E231" s="182" t="s">
        <v>2216</v>
      </c>
      <c r="F231" s="182" t="s">
        <v>2228</v>
      </c>
      <c r="G231" s="182" t="s">
        <v>417</v>
      </c>
      <c r="H231" s="181" t="s">
        <v>2229</v>
      </c>
      <c r="I231" s="181" t="s">
        <v>2075</v>
      </c>
      <c r="J231" s="183" t="s">
        <v>3378</v>
      </c>
      <c r="K231" s="181">
        <v>6204021102</v>
      </c>
    </row>
    <row r="232" spans="1:11">
      <c r="A232" s="181">
        <v>6204021103</v>
      </c>
      <c r="B232" s="181" t="s">
        <v>2225</v>
      </c>
      <c r="C232" s="182" t="s">
        <v>2068</v>
      </c>
      <c r="D232" s="182" t="s">
        <v>376</v>
      </c>
      <c r="E232" s="182" t="s">
        <v>2216</v>
      </c>
      <c r="F232" s="182" t="s">
        <v>389</v>
      </c>
      <c r="G232" s="182" t="s">
        <v>417</v>
      </c>
      <c r="H232" s="181" t="s">
        <v>2226</v>
      </c>
      <c r="I232" s="181" t="s">
        <v>2075</v>
      </c>
      <c r="J232" s="183" t="s">
        <v>3316</v>
      </c>
      <c r="K232" s="181">
        <v>6204021103</v>
      </c>
    </row>
    <row r="233" spans="1:11">
      <c r="A233" s="181">
        <v>6204021104</v>
      </c>
      <c r="B233" s="181" t="s">
        <v>3298</v>
      </c>
      <c r="C233" s="182" t="s">
        <v>2068</v>
      </c>
      <c r="D233" s="182" t="s">
        <v>376</v>
      </c>
      <c r="E233" s="182" t="s">
        <v>2216</v>
      </c>
      <c r="F233" s="182" t="s">
        <v>2228</v>
      </c>
      <c r="G233" s="182" t="s">
        <v>417</v>
      </c>
      <c r="H233" s="181" t="s">
        <v>2229</v>
      </c>
      <c r="I233" s="181" t="s">
        <v>2075</v>
      </c>
      <c r="J233" s="183" t="s">
        <v>3379</v>
      </c>
      <c r="K233" s="181">
        <v>6204021104</v>
      </c>
    </row>
    <row r="234" spans="1:11">
      <c r="A234" s="181">
        <v>6204021701</v>
      </c>
      <c r="B234" s="181" t="s">
        <v>3301</v>
      </c>
      <c r="C234" s="182" t="s">
        <v>2068</v>
      </c>
      <c r="D234" s="182" t="s">
        <v>376</v>
      </c>
      <c r="E234" s="182" t="s">
        <v>2239</v>
      </c>
      <c r="F234" s="182" t="s">
        <v>2243</v>
      </c>
      <c r="G234" s="182" t="s">
        <v>417</v>
      </c>
      <c r="H234" s="181" t="s">
        <v>2244</v>
      </c>
      <c r="I234" s="181" t="s">
        <v>2075</v>
      </c>
      <c r="J234" s="183" t="s">
        <v>3380</v>
      </c>
      <c r="K234" s="181">
        <v>6204021701</v>
      </c>
    </row>
    <row r="235" spans="1:11">
      <c r="A235" s="181">
        <v>6204021811</v>
      </c>
      <c r="B235" s="181" t="s">
        <v>3287</v>
      </c>
      <c r="C235" s="182" t="s">
        <v>2068</v>
      </c>
      <c r="D235" s="182" t="s">
        <v>376</v>
      </c>
      <c r="E235" s="182" t="s">
        <v>2216</v>
      </c>
      <c r="F235" s="182" t="s">
        <v>2234</v>
      </c>
      <c r="G235" s="182" t="s">
        <v>417</v>
      </c>
      <c r="H235" s="181" t="s">
        <v>2234</v>
      </c>
      <c r="I235" s="181" t="s">
        <v>2075</v>
      </c>
      <c r="J235" s="183" t="s">
        <v>3381</v>
      </c>
      <c r="K235" s="181">
        <v>6204021811</v>
      </c>
    </row>
    <row r="236" spans="1:11">
      <c r="A236" s="181">
        <v>6204021812</v>
      </c>
      <c r="B236" s="181" t="s">
        <v>2236</v>
      </c>
      <c r="C236" s="182" t="s">
        <v>2068</v>
      </c>
      <c r="D236" s="182" t="s">
        <v>376</v>
      </c>
      <c r="E236" s="182" t="s">
        <v>2216</v>
      </c>
      <c r="F236" s="181" t="s">
        <v>2237</v>
      </c>
      <c r="G236" s="182" t="s">
        <v>417</v>
      </c>
      <c r="H236" s="181" t="s">
        <v>2237</v>
      </c>
      <c r="I236" s="181" t="s">
        <v>2075</v>
      </c>
      <c r="J236" s="183" t="s">
        <v>3321</v>
      </c>
      <c r="K236" s="181">
        <v>6204021812</v>
      </c>
    </row>
    <row r="237" spans="1:11">
      <c r="A237" s="181">
        <v>6204021813</v>
      </c>
      <c r="B237" s="181" t="s">
        <v>3295</v>
      </c>
      <c r="C237" s="182" t="s">
        <v>2068</v>
      </c>
      <c r="D237" s="182" t="s">
        <v>376</v>
      </c>
      <c r="E237" s="182" t="s">
        <v>2239</v>
      </c>
      <c r="F237" s="182" t="s">
        <v>2240</v>
      </c>
      <c r="G237" s="182" t="s">
        <v>417</v>
      </c>
      <c r="H237" s="181" t="s">
        <v>2241</v>
      </c>
      <c r="I237" s="181" t="s">
        <v>2075</v>
      </c>
      <c r="J237" s="183" t="s">
        <v>3382</v>
      </c>
      <c r="K237" s="181">
        <v>6204021813</v>
      </c>
    </row>
    <row r="238" spans="1:11">
      <c r="A238" s="181">
        <v>6204021815</v>
      </c>
      <c r="B238" s="181" t="s">
        <v>3304</v>
      </c>
      <c r="C238" s="182" t="s">
        <v>2068</v>
      </c>
      <c r="D238" s="182" t="s">
        <v>376</v>
      </c>
      <c r="E238" s="182" t="s">
        <v>2216</v>
      </c>
      <c r="F238" s="182" t="s">
        <v>2231</v>
      </c>
      <c r="G238" s="182" t="s">
        <v>417</v>
      </c>
      <c r="H238" s="181" t="s">
        <v>2232</v>
      </c>
      <c r="I238" s="181" t="s">
        <v>2075</v>
      </c>
      <c r="J238" s="183" t="s">
        <v>3394</v>
      </c>
      <c r="K238" s="181">
        <v>6204021815</v>
      </c>
    </row>
    <row r="239" spans="1:11">
      <c r="A239" s="181">
        <v>6204021901</v>
      </c>
      <c r="B239" s="181" t="s">
        <v>3288</v>
      </c>
      <c r="C239" s="182" t="s">
        <v>2068</v>
      </c>
      <c r="D239" s="182" t="s">
        <v>376</v>
      </c>
      <c r="E239" s="182" t="s">
        <v>2216</v>
      </c>
      <c r="F239" s="182" t="s">
        <v>2234</v>
      </c>
      <c r="G239" s="182" t="s">
        <v>417</v>
      </c>
      <c r="H239" s="181" t="s">
        <v>2234</v>
      </c>
      <c r="I239" s="181" t="s">
        <v>2075</v>
      </c>
      <c r="J239" s="183" t="s">
        <v>3384</v>
      </c>
      <c r="K239" s="181">
        <v>6204021901</v>
      </c>
    </row>
    <row r="240" spans="1:11">
      <c r="A240" s="181">
        <v>6204021902</v>
      </c>
      <c r="B240" s="181" t="s">
        <v>3289</v>
      </c>
      <c r="C240" s="182" t="s">
        <v>2068</v>
      </c>
      <c r="D240" s="182" t="s">
        <v>376</v>
      </c>
      <c r="E240" s="182" t="s">
        <v>2216</v>
      </c>
      <c r="F240" s="182" t="s">
        <v>2234</v>
      </c>
      <c r="G240" s="182" t="s">
        <v>417</v>
      </c>
      <c r="H240" s="181" t="s">
        <v>2234</v>
      </c>
      <c r="I240" s="181" t="s">
        <v>2075</v>
      </c>
      <c r="J240" s="183" t="s">
        <v>3385</v>
      </c>
      <c r="K240" s="181">
        <v>6204021902</v>
      </c>
    </row>
    <row r="241" spans="1:11">
      <c r="A241" s="181">
        <v>6204021903</v>
      </c>
      <c r="B241" s="181" t="s">
        <v>3290</v>
      </c>
      <c r="C241" s="182" t="s">
        <v>2068</v>
      </c>
      <c r="D241" s="182" t="s">
        <v>376</v>
      </c>
      <c r="E241" s="182" t="s">
        <v>2216</v>
      </c>
      <c r="F241" s="182" t="s">
        <v>2234</v>
      </c>
      <c r="G241" s="182" t="s">
        <v>417</v>
      </c>
      <c r="H241" s="181" t="s">
        <v>2234</v>
      </c>
      <c r="I241" s="181" t="s">
        <v>2075</v>
      </c>
      <c r="J241" s="183" t="s">
        <v>3386</v>
      </c>
      <c r="K241" s="181">
        <v>6204021903</v>
      </c>
    </row>
    <row r="242" spans="1:11">
      <c r="A242" s="181">
        <v>6204022101</v>
      </c>
      <c r="B242" s="181" t="s">
        <v>3294</v>
      </c>
      <c r="C242" s="182" t="s">
        <v>2068</v>
      </c>
      <c r="D242" s="182" t="s">
        <v>376</v>
      </c>
      <c r="E242" s="182" t="s">
        <v>2216</v>
      </c>
      <c r="F242" s="182" t="s">
        <v>2221</v>
      </c>
      <c r="G242" s="182" t="s">
        <v>417</v>
      </c>
      <c r="H242" s="181" t="s">
        <v>2402</v>
      </c>
      <c r="I242" s="181" t="s">
        <v>2075</v>
      </c>
      <c r="J242" s="183" t="s">
        <v>3387</v>
      </c>
      <c r="K242" s="181">
        <v>6204022101</v>
      </c>
    </row>
    <row r="243" spans="1:11">
      <c r="A243" s="181">
        <v>6204022102</v>
      </c>
      <c r="B243" s="181" t="s">
        <v>3293</v>
      </c>
      <c r="C243" s="182" t="s">
        <v>2068</v>
      </c>
      <c r="D243" s="182" t="s">
        <v>376</v>
      </c>
      <c r="E243" s="182" t="s">
        <v>2216</v>
      </c>
      <c r="F243" s="182" t="s">
        <v>2221</v>
      </c>
      <c r="G243" s="182" t="s">
        <v>417</v>
      </c>
      <c r="H243" s="181" t="s">
        <v>2222</v>
      </c>
      <c r="I243" s="181" t="s">
        <v>2075</v>
      </c>
      <c r="J243" s="183" t="s">
        <v>3388</v>
      </c>
      <c r="K243" s="181">
        <v>6204022102</v>
      </c>
    </row>
    <row r="244" spans="1:11">
      <c r="A244" s="181">
        <v>6204022103</v>
      </c>
      <c r="B244" s="181" t="s">
        <v>3305</v>
      </c>
      <c r="C244" s="182" t="s">
        <v>2068</v>
      </c>
      <c r="D244" s="182" t="s">
        <v>376</v>
      </c>
      <c r="E244" s="182" t="s">
        <v>2216</v>
      </c>
      <c r="F244" s="182" t="s">
        <v>2221</v>
      </c>
      <c r="G244" s="182" t="s">
        <v>417</v>
      </c>
      <c r="H244" s="181" t="s">
        <v>2402</v>
      </c>
      <c r="I244" s="181" t="s">
        <v>2075</v>
      </c>
      <c r="J244" s="183" t="s">
        <v>3395</v>
      </c>
      <c r="K244" s="181">
        <v>6204022103</v>
      </c>
    </row>
    <row r="245" spans="1:11">
      <c r="A245" s="181">
        <v>6204030103</v>
      </c>
      <c r="B245" s="181" t="s">
        <v>3291</v>
      </c>
      <c r="C245" s="182" t="s">
        <v>2068</v>
      </c>
      <c r="D245" s="182" t="s">
        <v>376</v>
      </c>
      <c r="E245" s="182" t="s">
        <v>2216</v>
      </c>
      <c r="F245" s="182" t="s">
        <v>2405</v>
      </c>
      <c r="G245" s="182" t="s">
        <v>417</v>
      </c>
      <c r="H245" s="181" t="s">
        <v>2406</v>
      </c>
      <c r="I245" s="181" t="s">
        <v>2407</v>
      </c>
      <c r="J245" s="183" t="s">
        <v>3389</v>
      </c>
      <c r="K245" s="181">
        <v>6204030103</v>
      </c>
    </row>
    <row r="246" spans="1:11">
      <c r="A246" s="181">
        <v>6204030203</v>
      </c>
      <c r="B246" s="181" t="s">
        <v>3291</v>
      </c>
      <c r="C246" s="182" t="s">
        <v>2068</v>
      </c>
      <c r="D246" s="182" t="s">
        <v>376</v>
      </c>
      <c r="E246" s="182" t="s">
        <v>2216</v>
      </c>
      <c r="F246" s="182" t="s">
        <v>2405</v>
      </c>
      <c r="G246" s="182" t="s">
        <v>417</v>
      </c>
      <c r="H246" s="181" t="s">
        <v>2406</v>
      </c>
      <c r="I246" s="181" t="s">
        <v>2408</v>
      </c>
      <c r="J246" s="183" t="s">
        <v>3389</v>
      </c>
      <c r="K246" s="181">
        <v>6204030203</v>
      </c>
    </row>
    <row r="247" spans="1:11">
      <c r="A247" s="181">
        <v>6204030303</v>
      </c>
      <c r="B247" s="181" t="s">
        <v>3291</v>
      </c>
      <c r="C247" s="182" t="s">
        <v>2068</v>
      </c>
      <c r="D247" s="182" t="s">
        <v>376</v>
      </c>
      <c r="E247" s="182" t="s">
        <v>2216</v>
      </c>
      <c r="F247" s="182" t="s">
        <v>2405</v>
      </c>
      <c r="G247" s="182" t="s">
        <v>417</v>
      </c>
      <c r="H247" s="181" t="s">
        <v>2406</v>
      </c>
      <c r="I247" s="181" t="s">
        <v>2409</v>
      </c>
      <c r="J247" s="183" t="s">
        <v>3389</v>
      </c>
      <c r="K247" s="181">
        <v>6204030303</v>
      </c>
    </row>
    <row r="248" spans="1:11">
      <c r="A248" s="181">
        <v>6204030403</v>
      </c>
      <c r="B248" s="181" t="s">
        <v>3291</v>
      </c>
      <c r="C248" s="182" t="s">
        <v>2068</v>
      </c>
      <c r="D248" s="182" t="s">
        <v>376</v>
      </c>
      <c r="E248" s="182" t="s">
        <v>2216</v>
      </c>
      <c r="F248" s="182" t="s">
        <v>2405</v>
      </c>
      <c r="G248" s="182" t="s">
        <v>417</v>
      </c>
      <c r="H248" s="181" t="s">
        <v>2406</v>
      </c>
      <c r="I248" s="181" t="s">
        <v>2410</v>
      </c>
      <c r="J248" s="183" t="s">
        <v>3389</v>
      </c>
      <c r="K248" s="181">
        <v>6204030403</v>
      </c>
    </row>
    <row r="249" spans="1:11">
      <c r="A249" s="181">
        <v>6204100302</v>
      </c>
      <c r="B249" s="181" t="s">
        <v>3292</v>
      </c>
      <c r="C249" s="182" t="s">
        <v>2068</v>
      </c>
      <c r="D249" s="182" t="s">
        <v>376</v>
      </c>
      <c r="E249" s="182" t="s">
        <v>2216</v>
      </c>
      <c r="F249" s="182" t="s">
        <v>2405</v>
      </c>
      <c r="G249" s="182" t="s">
        <v>417</v>
      </c>
      <c r="H249" s="181" t="s">
        <v>2406</v>
      </c>
      <c r="I249" s="181" t="s">
        <v>2407</v>
      </c>
      <c r="J249" s="183" t="s">
        <v>3390</v>
      </c>
      <c r="K249" s="181">
        <v>6204100302</v>
      </c>
    </row>
    <row r="250" spans="1:11">
      <c r="A250" s="181">
        <v>6204100402</v>
      </c>
      <c r="B250" s="181" t="s">
        <v>3292</v>
      </c>
      <c r="C250" s="182" t="s">
        <v>2068</v>
      </c>
      <c r="D250" s="182" t="s">
        <v>376</v>
      </c>
      <c r="E250" s="182" t="s">
        <v>2216</v>
      </c>
      <c r="F250" s="182" t="s">
        <v>2405</v>
      </c>
      <c r="G250" s="182" t="s">
        <v>417</v>
      </c>
      <c r="H250" s="181" t="s">
        <v>2406</v>
      </c>
      <c r="I250" s="181" t="s">
        <v>2407</v>
      </c>
      <c r="J250" s="183" t="s">
        <v>3390</v>
      </c>
      <c r="K250" s="181">
        <v>6204100402</v>
      </c>
    </row>
    <row r="251" spans="1:11">
      <c r="A251" s="187">
        <v>1504050101</v>
      </c>
      <c r="B251" s="187" t="s">
        <v>2245</v>
      </c>
      <c r="C251" s="188" t="s">
        <v>2068</v>
      </c>
      <c r="D251" s="188" t="s">
        <v>376</v>
      </c>
      <c r="E251" s="188" t="s">
        <v>2246</v>
      </c>
      <c r="F251" s="188" t="s">
        <v>2247</v>
      </c>
      <c r="G251" s="188" t="s">
        <v>2248</v>
      </c>
      <c r="H251" s="188" t="s">
        <v>2077</v>
      </c>
      <c r="I251" s="187" t="s">
        <v>2075</v>
      </c>
      <c r="J251" s="187" t="s">
        <v>3324</v>
      </c>
      <c r="K251" s="187">
        <v>1504050101</v>
      </c>
    </row>
    <row r="252" spans="1:11">
      <c r="A252" s="187">
        <v>1504100101</v>
      </c>
      <c r="B252" s="187" t="s">
        <v>2249</v>
      </c>
      <c r="C252" s="188" t="s">
        <v>2068</v>
      </c>
      <c r="D252" s="188" t="s">
        <v>376</v>
      </c>
      <c r="E252" s="188" t="s">
        <v>2246</v>
      </c>
      <c r="F252" s="188" t="s">
        <v>2247</v>
      </c>
      <c r="G252" s="188" t="s">
        <v>2248</v>
      </c>
      <c r="H252" s="188" t="s">
        <v>2077</v>
      </c>
      <c r="I252" s="187" t="s">
        <v>2075</v>
      </c>
      <c r="J252" s="187" t="s">
        <v>3325</v>
      </c>
      <c r="K252" s="187">
        <v>1504100101</v>
      </c>
    </row>
    <row r="253" spans="1:11">
      <c r="A253" s="187">
        <v>1508050101</v>
      </c>
      <c r="B253" s="187" t="s">
        <v>2247</v>
      </c>
      <c r="C253" s="188" t="s">
        <v>2068</v>
      </c>
      <c r="D253" s="188" t="s">
        <v>376</v>
      </c>
      <c r="E253" s="188" t="s">
        <v>2246</v>
      </c>
      <c r="F253" s="188" t="s">
        <v>2247</v>
      </c>
      <c r="G253" s="188" t="s">
        <v>2248</v>
      </c>
      <c r="H253" s="187" t="s">
        <v>2250</v>
      </c>
      <c r="I253" s="187" t="s">
        <v>2075</v>
      </c>
      <c r="J253" s="187" t="s">
        <v>3326</v>
      </c>
      <c r="K253" s="187">
        <v>1508050101</v>
      </c>
    </row>
    <row r="254" spans="1:11">
      <c r="A254" s="187">
        <v>1516050101</v>
      </c>
      <c r="B254" s="187" t="s">
        <v>2079</v>
      </c>
      <c r="C254" s="188" t="s">
        <v>2068</v>
      </c>
      <c r="D254" s="188" t="s">
        <v>376</v>
      </c>
      <c r="E254" s="188" t="s">
        <v>2246</v>
      </c>
      <c r="F254" s="188" t="s">
        <v>2247</v>
      </c>
      <c r="G254" s="188" t="s">
        <v>2248</v>
      </c>
      <c r="H254" s="187" t="s">
        <v>2250</v>
      </c>
      <c r="I254" s="187" t="s">
        <v>2075</v>
      </c>
      <c r="J254" s="187" t="s">
        <v>3327</v>
      </c>
      <c r="K254" s="187">
        <v>1516050101</v>
      </c>
    </row>
    <row r="255" spans="1:11">
      <c r="A255" s="187">
        <v>1516100101</v>
      </c>
      <c r="B255" s="187" t="s">
        <v>2251</v>
      </c>
      <c r="C255" s="188" t="s">
        <v>2068</v>
      </c>
      <c r="D255" s="188" t="s">
        <v>376</v>
      </c>
      <c r="E255" s="188" t="s">
        <v>2246</v>
      </c>
      <c r="F255" s="188" t="s">
        <v>2247</v>
      </c>
      <c r="G255" s="188" t="s">
        <v>2248</v>
      </c>
      <c r="H255" s="187" t="s">
        <v>2250</v>
      </c>
      <c r="I255" s="187" t="s">
        <v>2075</v>
      </c>
      <c r="J255" s="187" t="s">
        <v>3328</v>
      </c>
      <c r="K255" s="187">
        <v>1516100101</v>
      </c>
    </row>
    <row r="256" spans="1:11">
      <c r="A256" s="187">
        <v>1516150101</v>
      </c>
      <c r="B256" s="187" t="s">
        <v>2252</v>
      </c>
      <c r="C256" s="188" t="s">
        <v>2068</v>
      </c>
      <c r="D256" s="188" t="s">
        <v>376</v>
      </c>
      <c r="E256" s="188" t="s">
        <v>2246</v>
      </c>
      <c r="F256" s="188" t="s">
        <v>2247</v>
      </c>
      <c r="G256" s="188" t="s">
        <v>2248</v>
      </c>
      <c r="H256" s="187" t="s">
        <v>2250</v>
      </c>
      <c r="I256" s="187" t="s">
        <v>2075</v>
      </c>
      <c r="J256" s="187" t="s">
        <v>3329</v>
      </c>
      <c r="K256" s="187">
        <v>1516150101</v>
      </c>
    </row>
    <row r="257" spans="1:11">
      <c r="A257" s="187">
        <v>1520050101</v>
      </c>
      <c r="B257" s="187" t="s">
        <v>2253</v>
      </c>
      <c r="C257" s="188" t="s">
        <v>2068</v>
      </c>
      <c r="D257" s="188" t="s">
        <v>376</v>
      </c>
      <c r="E257" s="188" t="s">
        <v>2239</v>
      </c>
      <c r="F257" s="188" t="s">
        <v>2240</v>
      </c>
      <c r="G257" s="188" t="s">
        <v>2248</v>
      </c>
      <c r="H257" s="187" t="s">
        <v>2254</v>
      </c>
      <c r="I257" s="187" t="s">
        <v>2075</v>
      </c>
      <c r="J257" s="187" t="s">
        <v>3330</v>
      </c>
      <c r="K257" s="187">
        <v>1520050101</v>
      </c>
    </row>
    <row r="258" spans="1:11">
      <c r="A258" s="187">
        <v>1520050102</v>
      </c>
      <c r="B258" s="187" t="s">
        <v>2255</v>
      </c>
      <c r="C258" s="188" t="s">
        <v>2068</v>
      </c>
      <c r="D258" s="188" t="s">
        <v>376</v>
      </c>
      <c r="E258" s="188" t="s">
        <v>2239</v>
      </c>
      <c r="F258" s="188" t="s">
        <v>2240</v>
      </c>
      <c r="G258" s="188" t="s">
        <v>2248</v>
      </c>
      <c r="H258" s="187" t="s">
        <v>2254</v>
      </c>
      <c r="I258" s="187" t="s">
        <v>2075</v>
      </c>
      <c r="J258" s="187" t="s">
        <v>3331</v>
      </c>
      <c r="K258" s="187">
        <v>1520050102</v>
      </c>
    </row>
    <row r="259" spans="1:11">
      <c r="A259" s="187">
        <v>1520050103</v>
      </c>
      <c r="B259" s="187" t="s">
        <v>2256</v>
      </c>
      <c r="C259" s="188" t="s">
        <v>2068</v>
      </c>
      <c r="D259" s="188" t="s">
        <v>376</v>
      </c>
      <c r="E259" s="188" t="s">
        <v>2239</v>
      </c>
      <c r="F259" s="188" t="s">
        <v>2240</v>
      </c>
      <c r="G259" s="188" t="s">
        <v>2248</v>
      </c>
      <c r="H259" s="187" t="s">
        <v>2254</v>
      </c>
      <c r="I259" s="187" t="s">
        <v>2075</v>
      </c>
      <c r="J259" s="187" t="s">
        <v>3332</v>
      </c>
      <c r="K259" s="187">
        <v>1520050103</v>
      </c>
    </row>
    <row r="260" spans="1:11">
      <c r="A260" s="187">
        <v>1520050104</v>
      </c>
      <c r="B260" s="187" t="s">
        <v>2257</v>
      </c>
      <c r="C260" s="188" t="s">
        <v>2068</v>
      </c>
      <c r="D260" s="188" t="s">
        <v>376</v>
      </c>
      <c r="E260" s="188" t="s">
        <v>2239</v>
      </c>
      <c r="F260" s="188" t="s">
        <v>2240</v>
      </c>
      <c r="G260" s="188" t="s">
        <v>2248</v>
      </c>
      <c r="H260" s="187" t="s">
        <v>2254</v>
      </c>
      <c r="I260" s="187" t="s">
        <v>2075</v>
      </c>
      <c r="J260" s="187" t="s">
        <v>3333</v>
      </c>
      <c r="K260" s="187">
        <v>1520050104</v>
      </c>
    </row>
    <row r="261" spans="1:11">
      <c r="A261" s="187">
        <v>1520050105</v>
      </c>
      <c r="B261" s="187" t="s">
        <v>2258</v>
      </c>
      <c r="C261" s="188" t="s">
        <v>2068</v>
      </c>
      <c r="D261" s="188" t="s">
        <v>376</v>
      </c>
      <c r="E261" s="188" t="s">
        <v>2239</v>
      </c>
      <c r="F261" s="188" t="s">
        <v>2240</v>
      </c>
      <c r="G261" s="188" t="s">
        <v>2248</v>
      </c>
      <c r="H261" s="187" t="s">
        <v>2254</v>
      </c>
      <c r="I261" s="187" t="s">
        <v>2075</v>
      </c>
      <c r="J261" s="187" t="s">
        <v>3334</v>
      </c>
      <c r="K261" s="187">
        <v>1520050105</v>
      </c>
    </row>
    <row r="262" spans="1:11">
      <c r="A262" s="187">
        <v>1520050106</v>
      </c>
      <c r="B262" s="187" t="s">
        <v>2259</v>
      </c>
      <c r="C262" s="188" t="s">
        <v>2068</v>
      </c>
      <c r="D262" s="188" t="s">
        <v>376</v>
      </c>
      <c r="E262" s="188" t="s">
        <v>2239</v>
      </c>
      <c r="F262" s="188" t="s">
        <v>2240</v>
      </c>
      <c r="G262" s="188" t="s">
        <v>2248</v>
      </c>
      <c r="H262" s="187" t="s">
        <v>2254</v>
      </c>
      <c r="I262" s="187" t="s">
        <v>2075</v>
      </c>
      <c r="J262" s="187" t="s">
        <v>3335</v>
      </c>
      <c r="K262" s="187">
        <v>1520050106</v>
      </c>
    </row>
    <row r="263" spans="1:11">
      <c r="A263" s="187">
        <v>1520050107</v>
      </c>
      <c r="B263" s="187" t="s">
        <v>2260</v>
      </c>
      <c r="C263" s="188" t="s">
        <v>2068</v>
      </c>
      <c r="D263" s="188" t="s">
        <v>376</v>
      </c>
      <c r="E263" s="188" t="s">
        <v>2239</v>
      </c>
      <c r="F263" s="188" t="s">
        <v>2240</v>
      </c>
      <c r="G263" s="188" t="s">
        <v>2248</v>
      </c>
      <c r="H263" s="187" t="s">
        <v>2254</v>
      </c>
      <c r="I263" s="187" t="s">
        <v>2075</v>
      </c>
      <c r="J263" s="187" t="s">
        <v>3336</v>
      </c>
      <c r="K263" s="187">
        <v>1520050107</v>
      </c>
    </row>
    <row r="264" spans="1:11">
      <c r="A264" s="187">
        <v>1520050108</v>
      </c>
      <c r="B264" s="187" t="s">
        <v>2261</v>
      </c>
      <c r="C264" s="188" t="s">
        <v>2068</v>
      </c>
      <c r="D264" s="188" t="s">
        <v>376</v>
      </c>
      <c r="E264" s="188" t="s">
        <v>2239</v>
      </c>
      <c r="F264" s="188" t="s">
        <v>2240</v>
      </c>
      <c r="G264" s="188" t="s">
        <v>2248</v>
      </c>
      <c r="H264" s="187" t="s">
        <v>2254</v>
      </c>
      <c r="I264" s="187" t="s">
        <v>2075</v>
      </c>
      <c r="J264" s="187" t="s">
        <v>3337</v>
      </c>
      <c r="K264" s="187">
        <v>1520050108</v>
      </c>
    </row>
    <row r="265" spans="1:11">
      <c r="A265" s="187">
        <v>1524050101</v>
      </c>
      <c r="B265" s="187" t="s">
        <v>2131</v>
      </c>
      <c r="C265" s="188" t="s">
        <v>2068</v>
      </c>
      <c r="D265" s="188" t="s">
        <v>376</v>
      </c>
      <c r="E265" s="188" t="s">
        <v>2239</v>
      </c>
      <c r="F265" s="188" t="s">
        <v>2231</v>
      </c>
      <c r="G265" s="188" t="s">
        <v>2248</v>
      </c>
      <c r="H265" s="187" t="s">
        <v>2262</v>
      </c>
      <c r="I265" s="187" t="s">
        <v>2075</v>
      </c>
      <c r="J265" s="187" t="s">
        <v>3338</v>
      </c>
      <c r="K265" s="187">
        <v>1524050101</v>
      </c>
    </row>
    <row r="266" spans="1:11">
      <c r="A266" s="187">
        <v>1524100101</v>
      </c>
      <c r="B266" s="187" t="s">
        <v>2263</v>
      </c>
      <c r="C266" s="188" t="s">
        <v>2068</v>
      </c>
      <c r="D266" s="188" t="s">
        <v>376</v>
      </c>
      <c r="E266" s="188" t="s">
        <v>2239</v>
      </c>
      <c r="F266" s="188" t="s">
        <v>2231</v>
      </c>
      <c r="G266" s="188" t="s">
        <v>2248</v>
      </c>
      <c r="H266" s="187" t="s">
        <v>2262</v>
      </c>
      <c r="I266" s="187" t="s">
        <v>2075</v>
      </c>
      <c r="J266" s="187" t="s">
        <v>3339</v>
      </c>
      <c r="K266" s="187">
        <v>1524100101</v>
      </c>
    </row>
    <row r="267" spans="1:11">
      <c r="A267" s="187">
        <v>1524959595</v>
      </c>
      <c r="B267" s="187" t="s">
        <v>2083</v>
      </c>
      <c r="C267" s="188" t="s">
        <v>2068</v>
      </c>
      <c r="D267" s="188" t="s">
        <v>376</v>
      </c>
      <c r="E267" s="188" t="s">
        <v>2239</v>
      </c>
      <c r="F267" s="188" t="s">
        <v>2231</v>
      </c>
      <c r="G267" s="188" t="s">
        <v>2248</v>
      </c>
      <c r="H267" s="187" t="s">
        <v>2262</v>
      </c>
      <c r="I267" s="187" t="s">
        <v>2075</v>
      </c>
      <c r="J267" s="187" t="s">
        <v>3340</v>
      </c>
      <c r="K267" s="187">
        <v>1524959595</v>
      </c>
    </row>
    <row r="268" spans="1:11">
      <c r="A268" s="187">
        <v>1528050101</v>
      </c>
      <c r="B268" s="187" t="s">
        <v>2264</v>
      </c>
      <c r="C268" s="188" t="s">
        <v>2068</v>
      </c>
      <c r="D268" s="188" t="s">
        <v>376</v>
      </c>
      <c r="E268" s="188" t="s">
        <v>2239</v>
      </c>
      <c r="F268" s="188" t="s">
        <v>2243</v>
      </c>
      <c r="G268" s="188" t="s">
        <v>2248</v>
      </c>
      <c r="H268" s="187" t="s">
        <v>2265</v>
      </c>
      <c r="I268" s="187" t="s">
        <v>2075</v>
      </c>
      <c r="J268" s="187" t="s">
        <v>3341</v>
      </c>
      <c r="K268" s="187">
        <v>1528050101</v>
      </c>
    </row>
    <row r="269" spans="1:11">
      <c r="A269" s="187">
        <v>1528100101</v>
      </c>
      <c r="B269" s="187" t="s">
        <v>2266</v>
      </c>
      <c r="C269" s="188" t="s">
        <v>2068</v>
      </c>
      <c r="D269" s="188" t="s">
        <v>376</v>
      </c>
      <c r="E269" s="188" t="s">
        <v>2239</v>
      </c>
      <c r="F269" s="188" t="s">
        <v>2243</v>
      </c>
      <c r="G269" s="188" t="s">
        <v>2248</v>
      </c>
      <c r="H269" s="187" t="s">
        <v>2267</v>
      </c>
      <c r="I269" s="187" t="s">
        <v>2075</v>
      </c>
      <c r="J269" s="187" t="s">
        <v>3342</v>
      </c>
      <c r="K269" s="187">
        <v>1528100101</v>
      </c>
    </row>
    <row r="270" spans="1:11">
      <c r="A270" s="187">
        <v>1528150101</v>
      </c>
      <c r="B270" s="187" t="s">
        <v>2133</v>
      </c>
      <c r="C270" s="188" t="s">
        <v>2068</v>
      </c>
      <c r="D270" s="188" t="s">
        <v>376</v>
      </c>
      <c r="E270" s="188" t="s">
        <v>2239</v>
      </c>
      <c r="F270" s="188" t="s">
        <v>2243</v>
      </c>
      <c r="G270" s="188" t="s">
        <v>2248</v>
      </c>
      <c r="H270" s="187" t="s">
        <v>2267</v>
      </c>
      <c r="I270" s="187" t="s">
        <v>2075</v>
      </c>
      <c r="J270" s="187" t="s">
        <v>3343</v>
      </c>
      <c r="K270" s="187">
        <v>1528150101</v>
      </c>
    </row>
    <row r="271" spans="1:11">
      <c r="A271" s="187">
        <v>1528250101</v>
      </c>
      <c r="B271" s="187" t="s">
        <v>2268</v>
      </c>
      <c r="C271" s="188" t="s">
        <v>2068</v>
      </c>
      <c r="D271" s="188" t="s">
        <v>376</v>
      </c>
      <c r="E271" s="188" t="s">
        <v>2239</v>
      </c>
      <c r="F271" s="188" t="s">
        <v>2243</v>
      </c>
      <c r="G271" s="188" t="s">
        <v>2248</v>
      </c>
      <c r="H271" s="187" t="s">
        <v>2267</v>
      </c>
      <c r="I271" s="187" t="s">
        <v>2075</v>
      </c>
      <c r="J271" s="187" t="s">
        <v>3344</v>
      </c>
      <c r="K271" s="187">
        <v>1528250101</v>
      </c>
    </row>
    <row r="272" spans="1:11">
      <c r="A272" s="187">
        <v>1528959595</v>
      </c>
      <c r="B272" s="187" t="s">
        <v>2083</v>
      </c>
      <c r="C272" s="188" t="s">
        <v>2068</v>
      </c>
      <c r="D272" s="188" t="s">
        <v>376</v>
      </c>
      <c r="E272" s="188" t="s">
        <v>2239</v>
      </c>
      <c r="F272" s="188" t="s">
        <v>2243</v>
      </c>
      <c r="G272" s="188" t="s">
        <v>2248</v>
      </c>
      <c r="H272" s="187" t="s">
        <v>2267</v>
      </c>
      <c r="I272" s="187" t="s">
        <v>2075</v>
      </c>
      <c r="J272" s="187" t="s">
        <v>3345</v>
      </c>
      <c r="K272" s="187">
        <v>1528959595</v>
      </c>
    </row>
    <row r="273" spans="1:11">
      <c r="A273" s="187">
        <v>1532050101</v>
      </c>
      <c r="B273" s="187" t="s">
        <v>2269</v>
      </c>
      <c r="C273" s="188" t="s">
        <v>2068</v>
      </c>
      <c r="D273" s="188" t="s">
        <v>376</v>
      </c>
      <c r="E273" s="188" t="s">
        <v>2239</v>
      </c>
      <c r="F273" s="188" t="s">
        <v>2240</v>
      </c>
      <c r="G273" s="188" t="s">
        <v>2248</v>
      </c>
      <c r="H273" s="187" t="s">
        <v>2241</v>
      </c>
      <c r="I273" s="187" t="s">
        <v>2075</v>
      </c>
      <c r="J273" s="187" t="s">
        <v>3346</v>
      </c>
      <c r="K273" s="187">
        <v>1532050101</v>
      </c>
    </row>
    <row r="274" spans="1:11">
      <c r="A274" s="187">
        <v>1532100101</v>
      </c>
      <c r="B274" s="187" t="s">
        <v>2270</v>
      </c>
      <c r="C274" s="188" t="s">
        <v>2068</v>
      </c>
      <c r="D274" s="188" t="s">
        <v>376</v>
      </c>
      <c r="E274" s="188" t="s">
        <v>2239</v>
      </c>
      <c r="F274" s="188" t="s">
        <v>2240</v>
      </c>
      <c r="G274" s="188" t="s">
        <v>2248</v>
      </c>
      <c r="H274" s="187" t="s">
        <v>2241</v>
      </c>
      <c r="I274" s="187" t="s">
        <v>2075</v>
      </c>
      <c r="J274" s="187" t="s">
        <v>3347</v>
      </c>
      <c r="K274" s="187">
        <v>1532100101</v>
      </c>
    </row>
    <row r="275" spans="1:11">
      <c r="A275" s="187">
        <v>1532150101</v>
      </c>
      <c r="B275" s="187" t="s">
        <v>2090</v>
      </c>
      <c r="C275" s="188" t="s">
        <v>2068</v>
      </c>
      <c r="D275" s="188" t="s">
        <v>376</v>
      </c>
      <c r="E275" s="188" t="s">
        <v>2239</v>
      </c>
      <c r="F275" s="188" t="s">
        <v>2240</v>
      </c>
      <c r="G275" s="188" t="s">
        <v>2248</v>
      </c>
      <c r="H275" s="187" t="s">
        <v>2241</v>
      </c>
      <c r="I275" s="187" t="s">
        <v>2075</v>
      </c>
      <c r="J275" s="187" t="s">
        <v>3348</v>
      </c>
      <c r="K275" s="187">
        <v>1532150101</v>
      </c>
    </row>
    <row r="276" spans="1:11">
      <c r="A276" s="187">
        <v>1532200101</v>
      </c>
      <c r="B276" s="187" t="s">
        <v>2091</v>
      </c>
      <c r="C276" s="188" t="s">
        <v>2068</v>
      </c>
      <c r="D276" s="188" t="s">
        <v>376</v>
      </c>
      <c r="E276" s="188" t="s">
        <v>2239</v>
      </c>
      <c r="F276" s="188" t="s">
        <v>2240</v>
      </c>
      <c r="G276" s="188" t="s">
        <v>2248</v>
      </c>
      <c r="H276" s="187" t="s">
        <v>2241</v>
      </c>
      <c r="I276" s="187" t="s">
        <v>2075</v>
      </c>
      <c r="J276" s="187" t="s">
        <v>3349</v>
      </c>
      <c r="K276" s="187">
        <v>1532200101</v>
      </c>
    </row>
    <row r="277" spans="1:11">
      <c r="A277" s="187">
        <v>1532959595</v>
      </c>
      <c r="B277" s="187" t="s">
        <v>2083</v>
      </c>
      <c r="C277" s="188" t="s">
        <v>2068</v>
      </c>
      <c r="D277" s="188" t="s">
        <v>376</v>
      </c>
      <c r="E277" s="188" t="s">
        <v>2239</v>
      </c>
      <c r="F277" s="188" t="s">
        <v>2240</v>
      </c>
      <c r="G277" s="188" t="s">
        <v>2248</v>
      </c>
      <c r="H277" s="187" t="s">
        <v>2241</v>
      </c>
      <c r="I277" s="187" t="s">
        <v>2075</v>
      </c>
      <c r="J277" s="187" t="s">
        <v>3350</v>
      </c>
      <c r="K277" s="187">
        <v>1532959595</v>
      </c>
    </row>
    <row r="278" spans="1:11">
      <c r="A278" s="187">
        <v>1540050101</v>
      </c>
      <c r="B278" s="187" t="s">
        <v>2092</v>
      </c>
      <c r="C278" s="188" t="s">
        <v>2068</v>
      </c>
      <c r="D278" s="188" t="s">
        <v>376</v>
      </c>
      <c r="E278" s="188" t="s">
        <v>2239</v>
      </c>
      <c r="F278" s="188" t="s">
        <v>2271</v>
      </c>
      <c r="G278" s="188" t="s">
        <v>2248</v>
      </c>
      <c r="H278" s="187" t="s">
        <v>2272</v>
      </c>
      <c r="I278" s="187" t="s">
        <v>2075</v>
      </c>
      <c r="J278" s="187" t="s">
        <v>3351</v>
      </c>
      <c r="K278" s="187">
        <v>1540050101</v>
      </c>
    </row>
    <row r="279" spans="1:11">
      <c r="A279" s="187">
        <v>1556050101</v>
      </c>
      <c r="B279" s="187" t="s">
        <v>2273</v>
      </c>
      <c r="C279" s="188" t="s">
        <v>2068</v>
      </c>
      <c r="D279" s="188" t="s">
        <v>376</v>
      </c>
      <c r="E279" s="188" t="s">
        <v>2239</v>
      </c>
      <c r="F279" s="188" t="s">
        <v>2247</v>
      </c>
      <c r="G279" s="188" t="s">
        <v>2248</v>
      </c>
      <c r="H279" s="187" t="s">
        <v>2274</v>
      </c>
      <c r="I279" s="187" t="s">
        <v>2075</v>
      </c>
      <c r="J279" s="187" t="s">
        <v>3352</v>
      </c>
      <c r="K279" s="187">
        <v>1556050101</v>
      </c>
    </row>
    <row r="280" spans="1:11">
      <c r="A280" s="187">
        <v>1556100101</v>
      </c>
      <c r="B280" s="187" t="s">
        <v>2094</v>
      </c>
      <c r="C280" s="188" t="s">
        <v>2068</v>
      </c>
      <c r="D280" s="188" t="s">
        <v>376</v>
      </c>
      <c r="E280" s="188" t="s">
        <v>2239</v>
      </c>
      <c r="F280" s="188" t="s">
        <v>2247</v>
      </c>
      <c r="G280" s="188" t="s">
        <v>2248</v>
      </c>
      <c r="H280" s="187" t="s">
        <v>2274</v>
      </c>
      <c r="I280" s="187" t="s">
        <v>2075</v>
      </c>
      <c r="J280" s="187" t="s">
        <v>3353</v>
      </c>
      <c r="K280" s="187">
        <v>1556100101</v>
      </c>
    </row>
    <row r="281" spans="1:11">
      <c r="A281" s="187">
        <v>1556150101</v>
      </c>
      <c r="B281" s="187" t="s">
        <v>2275</v>
      </c>
      <c r="C281" s="188" t="s">
        <v>2068</v>
      </c>
      <c r="D281" s="188" t="s">
        <v>376</v>
      </c>
      <c r="E281" s="188" t="s">
        <v>2239</v>
      </c>
      <c r="F281" s="188" t="s">
        <v>2247</v>
      </c>
      <c r="G281" s="188" t="s">
        <v>2248</v>
      </c>
      <c r="H281" s="187" t="s">
        <v>2274</v>
      </c>
      <c r="I281" s="187" t="s">
        <v>2075</v>
      </c>
      <c r="J281" s="187" t="s">
        <v>3354</v>
      </c>
      <c r="K281" s="187">
        <v>1556150101</v>
      </c>
    </row>
    <row r="282" spans="1:11">
      <c r="A282" s="187">
        <v>1556280101</v>
      </c>
      <c r="B282" s="187" t="s">
        <v>2276</v>
      </c>
      <c r="C282" s="188" t="s">
        <v>2068</v>
      </c>
      <c r="D282" s="188" t="s">
        <v>376</v>
      </c>
      <c r="E282" s="188" t="s">
        <v>2239</v>
      </c>
      <c r="F282" s="188" t="s">
        <v>2247</v>
      </c>
      <c r="G282" s="188" t="s">
        <v>2248</v>
      </c>
      <c r="H282" s="187" t="s">
        <v>2274</v>
      </c>
      <c r="I282" s="187" t="s">
        <v>2075</v>
      </c>
      <c r="J282" s="187" t="s">
        <v>3355</v>
      </c>
      <c r="K282" s="187">
        <v>1556280101</v>
      </c>
    </row>
    <row r="283" spans="1:11">
      <c r="A283" s="187">
        <v>1556300101</v>
      </c>
      <c r="B283" s="187" t="s">
        <v>2277</v>
      </c>
      <c r="C283" s="188" t="s">
        <v>2068</v>
      </c>
      <c r="D283" s="188" t="s">
        <v>376</v>
      </c>
      <c r="E283" s="188" t="s">
        <v>2239</v>
      </c>
      <c r="F283" s="188" t="s">
        <v>2243</v>
      </c>
      <c r="G283" s="188" t="s">
        <v>2248</v>
      </c>
      <c r="H283" s="187" t="s">
        <v>2278</v>
      </c>
      <c r="I283" s="187" t="s">
        <v>2075</v>
      </c>
      <c r="J283" s="187" t="s">
        <v>3356</v>
      </c>
      <c r="K283" s="187">
        <v>1556300101</v>
      </c>
    </row>
    <row r="284" spans="1:11">
      <c r="A284" s="187">
        <v>1556500101</v>
      </c>
      <c r="B284" s="187" t="s">
        <v>2279</v>
      </c>
      <c r="C284" s="188" t="s">
        <v>2068</v>
      </c>
      <c r="D284" s="188" t="s">
        <v>376</v>
      </c>
      <c r="E284" s="188" t="s">
        <v>2239</v>
      </c>
      <c r="F284" s="188" t="s">
        <v>2243</v>
      </c>
      <c r="G284" s="188" t="s">
        <v>2248</v>
      </c>
      <c r="H284" s="187" t="s">
        <v>2278</v>
      </c>
      <c r="I284" s="187" t="s">
        <v>2075</v>
      </c>
      <c r="J284" s="187" t="s">
        <v>3357</v>
      </c>
      <c r="K284" s="187">
        <v>1556500101</v>
      </c>
    </row>
    <row r="285" spans="1:11">
      <c r="A285" s="187">
        <v>1556959595</v>
      </c>
      <c r="B285" s="187" t="s">
        <v>2083</v>
      </c>
      <c r="C285" s="188" t="s">
        <v>2068</v>
      </c>
      <c r="D285" s="188" t="s">
        <v>376</v>
      </c>
      <c r="E285" s="188" t="s">
        <v>2239</v>
      </c>
      <c r="F285" s="188" t="s">
        <v>2243</v>
      </c>
      <c r="G285" s="188" t="s">
        <v>2248</v>
      </c>
      <c r="H285" s="187" t="s">
        <v>2278</v>
      </c>
      <c r="I285" s="187" t="s">
        <v>2075</v>
      </c>
      <c r="J285" s="187" t="s">
        <v>3358</v>
      </c>
      <c r="K285" s="187">
        <v>1556959595</v>
      </c>
    </row>
    <row r="286" spans="1:11">
      <c r="A286" s="187">
        <v>1560050101</v>
      </c>
      <c r="B286" s="187" t="s">
        <v>2280</v>
      </c>
      <c r="C286" s="188" t="s">
        <v>2068</v>
      </c>
      <c r="D286" s="188" t="s">
        <v>376</v>
      </c>
      <c r="E286" s="188" t="s">
        <v>2239</v>
      </c>
      <c r="F286" s="188" t="s">
        <v>2281</v>
      </c>
      <c r="G286" s="188" t="s">
        <v>2248</v>
      </c>
      <c r="H286" s="187" t="s">
        <v>2282</v>
      </c>
      <c r="I286" s="187" t="s">
        <v>2075</v>
      </c>
      <c r="J286" s="187" t="s">
        <v>3359</v>
      </c>
      <c r="K286" s="187">
        <v>1560050101</v>
      </c>
    </row>
    <row r="287" spans="1:11">
      <c r="A287" s="187">
        <v>1584050101</v>
      </c>
      <c r="B287" s="187" t="s">
        <v>2283</v>
      </c>
      <c r="C287" s="188" t="s">
        <v>2068</v>
      </c>
      <c r="D287" s="188" t="s">
        <v>376</v>
      </c>
      <c r="E287" s="188" t="s">
        <v>2239</v>
      </c>
      <c r="F287" s="188" t="s">
        <v>2281</v>
      </c>
      <c r="G287" s="188" t="s">
        <v>2248</v>
      </c>
      <c r="H287" s="187" t="s">
        <v>2284</v>
      </c>
      <c r="I287" s="187" t="s">
        <v>2075</v>
      </c>
      <c r="J287" s="187" t="s">
        <v>3360</v>
      </c>
      <c r="K287" s="187">
        <v>1584050101</v>
      </c>
    </row>
    <row r="288" spans="1:11">
      <c r="A288" s="187">
        <v>1584050102</v>
      </c>
      <c r="B288" s="187" t="s">
        <v>2285</v>
      </c>
      <c r="C288" s="188" t="s">
        <v>2068</v>
      </c>
      <c r="D288" s="188" t="s">
        <v>376</v>
      </c>
      <c r="E288" s="188" t="s">
        <v>2239</v>
      </c>
      <c r="F288" s="188" t="s">
        <v>2281</v>
      </c>
      <c r="G288" s="188" t="s">
        <v>2248</v>
      </c>
      <c r="H288" s="187" t="s">
        <v>2284</v>
      </c>
      <c r="I288" s="187" t="s">
        <v>2075</v>
      </c>
      <c r="J288" s="187" t="s">
        <v>3361</v>
      </c>
      <c r="K288" s="187">
        <v>1584050102</v>
      </c>
    </row>
    <row r="289" spans="1:11">
      <c r="A289" s="187">
        <v>1805050101</v>
      </c>
      <c r="B289" s="187" t="s">
        <v>2286</v>
      </c>
      <c r="C289" s="188" t="s">
        <v>2068</v>
      </c>
      <c r="D289" s="188" t="s">
        <v>376</v>
      </c>
      <c r="E289" s="188" t="s">
        <v>2216</v>
      </c>
      <c r="F289" s="187" t="s">
        <v>2237</v>
      </c>
      <c r="G289" s="188" t="s">
        <v>2248</v>
      </c>
      <c r="H289" s="187" t="s">
        <v>2237</v>
      </c>
      <c r="I289" s="187" t="s">
        <v>2075</v>
      </c>
      <c r="J289" s="187" t="s">
        <v>3362</v>
      </c>
      <c r="K289" s="187">
        <v>1805050101</v>
      </c>
    </row>
    <row r="290" spans="1:11">
      <c r="A290" s="187">
        <v>1805050102</v>
      </c>
      <c r="B290" s="187" t="s">
        <v>2287</v>
      </c>
      <c r="C290" s="188" t="s">
        <v>2068</v>
      </c>
      <c r="D290" s="188" t="s">
        <v>376</v>
      </c>
      <c r="E290" s="188" t="s">
        <v>2216</v>
      </c>
      <c r="F290" s="187" t="s">
        <v>2237</v>
      </c>
      <c r="G290" s="188" t="s">
        <v>2248</v>
      </c>
      <c r="H290" s="187" t="s">
        <v>2237</v>
      </c>
      <c r="I290" s="187" t="s">
        <v>2075</v>
      </c>
      <c r="J290" s="187" t="s">
        <v>3363</v>
      </c>
      <c r="K290" s="187">
        <v>1805050102</v>
      </c>
    </row>
    <row r="291" spans="1:11">
      <c r="A291" s="187">
        <v>1805050103</v>
      </c>
      <c r="B291" s="187" t="s">
        <v>2288</v>
      </c>
      <c r="C291" s="188" t="s">
        <v>2068</v>
      </c>
      <c r="D291" s="188" t="s">
        <v>376</v>
      </c>
      <c r="E291" s="188" t="s">
        <v>2216</v>
      </c>
      <c r="F291" s="187" t="s">
        <v>2237</v>
      </c>
      <c r="G291" s="188" t="s">
        <v>2248</v>
      </c>
      <c r="H291" s="187" t="s">
        <v>2237</v>
      </c>
      <c r="I291" s="187" t="s">
        <v>2075</v>
      </c>
      <c r="J291" s="187" t="s">
        <v>3364</v>
      </c>
      <c r="K291" s="187">
        <v>1805050103</v>
      </c>
    </row>
    <row r="292" spans="1:11">
      <c r="A292" s="187">
        <v>1805100101</v>
      </c>
      <c r="B292" s="187" t="s">
        <v>2289</v>
      </c>
      <c r="C292" s="188" t="s">
        <v>2068</v>
      </c>
      <c r="D292" s="188" t="s">
        <v>376</v>
      </c>
      <c r="E292" s="188" t="s">
        <v>2216</v>
      </c>
      <c r="F292" s="187" t="s">
        <v>2237</v>
      </c>
      <c r="G292" s="188" t="s">
        <v>2248</v>
      </c>
      <c r="H292" s="187" t="s">
        <v>2237</v>
      </c>
      <c r="I292" s="187" t="s">
        <v>2075</v>
      </c>
      <c r="J292" s="187" t="s">
        <v>3365</v>
      </c>
      <c r="K292" s="187">
        <v>1805100101</v>
      </c>
    </row>
    <row r="293" spans="1:11">
      <c r="A293" s="187">
        <v>1805100102</v>
      </c>
      <c r="B293" s="187" t="s">
        <v>2290</v>
      </c>
      <c r="C293" s="188" t="s">
        <v>2068</v>
      </c>
      <c r="D293" s="188" t="s">
        <v>376</v>
      </c>
      <c r="E293" s="188" t="s">
        <v>2216</v>
      </c>
      <c r="F293" s="187" t="s">
        <v>2237</v>
      </c>
      <c r="G293" s="188" t="s">
        <v>2248</v>
      </c>
      <c r="H293" s="187" t="s">
        <v>2237</v>
      </c>
      <c r="I293" s="187" t="s">
        <v>2075</v>
      </c>
      <c r="J293" s="187" t="s">
        <v>3366</v>
      </c>
      <c r="K293" s="187">
        <v>1805100102</v>
      </c>
    </row>
    <row r="294" spans="1:11">
      <c r="A294" s="187">
        <v>1805100103</v>
      </c>
      <c r="B294" s="187" t="s">
        <v>2291</v>
      </c>
      <c r="C294" s="188" t="s">
        <v>2068</v>
      </c>
      <c r="D294" s="188" t="s">
        <v>376</v>
      </c>
      <c r="E294" s="188" t="s">
        <v>2216</v>
      </c>
      <c r="F294" s="187" t="s">
        <v>2237</v>
      </c>
      <c r="G294" s="188" t="s">
        <v>2248</v>
      </c>
      <c r="H294" s="187" t="s">
        <v>2237</v>
      </c>
      <c r="I294" s="187" t="s">
        <v>2075</v>
      </c>
      <c r="J294" s="187" t="s">
        <v>3367</v>
      </c>
      <c r="K294" s="187">
        <v>1805100103</v>
      </c>
    </row>
    <row r="295" spans="1:11">
      <c r="A295" s="187">
        <v>1805959501</v>
      </c>
      <c r="B295" s="187" t="s">
        <v>2292</v>
      </c>
      <c r="C295" s="188" t="s">
        <v>2068</v>
      </c>
      <c r="D295" s="188" t="s">
        <v>376</v>
      </c>
      <c r="E295" s="188" t="s">
        <v>2216</v>
      </c>
      <c r="F295" s="188" t="s">
        <v>2234</v>
      </c>
      <c r="G295" s="188" t="s">
        <v>2248</v>
      </c>
      <c r="H295" s="187" t="s">
        <v>2234</v>
      </c>
      <c r="I295" s="187" t="s">
        <v>2075</v>
      </c>
      <c r="J295" s="187" t="s">
        <v>3368</v>
      </c>
      <c r="K295" s="187">
        <v>1805959501</v>
      </c>
    </row>
    <row r="296" spans="1:11">
      <c r="A296" s="187">
        <v>1805959502</v>
      </c>
      <c r="B296" s="187" t="s">
        <v>2290</v>
      </c>
      <c r="C296" s="188" t="s">
        <v>2068</v>
      </c>
      <c r="D296" s="188" t="s">
        <v>376</v>
      </c>
      <c r="E296" s="188" t="s">
        <v>2216</v>
      </c>
      <c r="F296" s="187" t="s">
        <v>2237</v>
      </c>
      <c r="G296" s="188" t="s">
        <v>2248</v>
      </c>
      <c r="H296" s="187" t="s">
        <v>2237</v>
      </c>
      <c r="I296" s="187" t="s">
        <v>2075</v>
      </c>
      <c r="J296" s="187" t="s">
        <v>3366</v>
      </c>
      <c r="K296" s="187">
        <v>1805959502</v>
      </c>
    </row>
    <row r="297" spans="1:11">
      <c r="A297" s="187">
        <v>1805959503</v>
      </c>
      <c r="B297" s="187" t="s">
        <v>2291</v>
      </c>
      <c r="C297" s="188" t="s">
        <v>2068</v>
      </c>
      <c r="D297" s="188" t="s">
        <v>376</v>
      </c>
      <c r="E297" s="188" t="s">
        <v>2216</v>
      </c>
      <c r="F297" s="187" t="s">
        <v>2237</v>
      </c>
      <c r="G297" s="188" t="s">
        <v>2248</v>
      </c>
      <c r="H297" s="187" t="s">
        <v>2237</v>
      </c>
      <c r="I297" s="187" t="s">
        <v>2075</v>
      </c>
      <c r="J297" s="187" t="s">
        <v>3367</v>
      </c>
      <c r="K297" s="187">
        <v>1805959503</v>
      </c>
    </row>
    <row r="298" spans="1:11">
      <c r="A298" s="187">
        <v>1805959504</v>
      </c>
      <c r="B298" s="187" t="s">
        <v>2173</v>
      </c>
      <c r="C298" s="188" t="s">
        <v>2068</v>
      </c>
      <c r="D298" s="188" t="s">
        <v>376</v>
      </c>
      <c r="E298" s="188" t="s">
        <v>2216</v>
      </c>
      <c r="F298" s="188" t="s">
        <v>2234</v>
      </c>
      <c r="G298" s="188" t="s">
        <v>2248</v>
      </c>
      <c r="H298" s="187" t="s">
        <v>2234</v>
      </c>
      <c r="I298" s="187" t="s">
        <v>2075</v>
      </c>
      <c r="J298" s="187" t="s">
        <v>3369</v>
      </c>
      <c r="K298" s="187">
        <v>1805959504</v>
      </c>
    </row>
    <row r="299" spans="1:11">
      <c r="A299" s="187">
        <v>1805959595</v>
      </c>
      <c r="B299" s="187" t="s">
        <v>2293</v>
      </c>
      <c r="C299" s="188" t="s">
        <v>2068</v>
      </c>
      <c r="D299" s="188" t="s">
        <v>376</v>
      </c>
      <c r="E299" s="188" t="s">
        <v>2216</v>
      </c>
      <c r="F299" s="187" t="s">
        <v>2237</v>
      </c>
      <c r="G299" s="188" t="s">
        <v>2248</v>
      </c>
      <c r="H299" s="187" t="s">
        <v>2237</v>
      </c>
      <c r="I299" s="187" t="s">
        <v>2075</v>
      </c>
      <c r="J299" s="187" t="s">
        <v>3370</v>
      </c>
      <c r="K299" s="187">
        <v>1805959595</v>
      </c>
    </row>
    <row r="300" spans="1:11">
      <c r="A300" s="187">
        <v>1895200101</v>
      </c>
      <c r="B300" s="187" t="s">
        <v>2294</v>
      </c>
      <c r="C300" s="188" t="s">
        <v>2068</v>
      </c>
      <c r="D300" s="188" t="s">
        <v>376</v>
      </c>
      <c r="E300" s="188" t="s">
        <v>2216</v>
      </c>
      <c r="F300" s="187" t="s">
        <v>2237</v>
      </c>
      <c r="G300" s="188" t="s">
        <v>2248</v>
      </c>
      <c r="H300" s="187" t="s">
        <v>2237</v>
      </c>
      <c r="I300" s="187" t="s">
        <v>2075</v>
      </c>
      <c r="J300" s="187" t="s">
        <v>3371</v>
      </c>
      <c r="K300" s="187">
        <v>1895200101</v>
      </c>
    </row>
    <row r="301" spans="1:11">
      <c r="A301" s="187">
        <v>1895959595</v>
      </c>
      <c r="B301" s="187" t="s">
        <v>2083</v>
      </c>
      <c r="C301" s="188" t="s">
        <v>2068</v>
      </c>
      <c r="D301" s="188" t="s">
        <v>376</v>
      </c>
      <c r="E301" s="188" t="s">
        <v>2216</v>
      </c>
      <c r="F301" s="187" t="s">
        <v>2237</v>
      </c>
      <c r="G301" s="188" t="s">
        <v>2248</v>
      </c>
      <c r="H301" s="187" t="s">
        <v>2237</v>
      </c>
      <c r="I301" s="187" t="s">
        <v>2075</v>
      </c>
      <c r="J301" s="187" t="s">
        <v>3372</v>
      </c>
      <c r="K301" s="187">
        <v>1895959595</v>
      </c>
    </row>
    <row r="302" spans="1:11">
      <c r="A302" s="187">
        <v>1899050101</v>
      </c>
      <c r="B302" s="187" t="s">
        <v>2295</v>
      </c>
      <c r="C302" s="188" t="s">
        <v>2068</v>
      </c>
      <c r="D302" s="188" t="s">
        <v>376</v>
      </c>
      <c r="E302" s="188" t="s">
        <v>2216</v>
      </c>
      <c r="F302" s="187" t="s">
        <v>2237</v>
      </c>
      <c r="G302" s="188" t="s">
        <v>2248</v>
      </c>
      <c r="H302" s="187" t="s">
        <v>2237</v>
      </c>
      <c r="I302" s="187" t="s">
        <v>2075</v>
      </c>
      <c r="J302" s="187" t="s">
        <v>3373</v>
      </c>
      <c r="K302" s="187">
        <v>1899050101</v>
      </c>
    </row>
    <row r="303" spans="1:11">
      <c r="A303" s="187">
        <v>1899959595</v>
      </c>
      <c r="B303" s="187" t="s">
        <v>2296</v>
      </c>
      <c r="C303" s="188" t="s">
        <v>2068</v>
      </c>
      <c r="D303" s="188" t="s">
        <v>376</v>
      </c>
      <c r="E303" s="188" t="s">
        <v>2216</v>
      </c>
      <c r="F303" s="187" t="s">
        <v>2237</v>
      </c>
      <c r="G303" s="188" t="s">
        <v>2248</v>
      </c>
      <c r="H303" s="187" t="s">
        <v>2237</v>
      </c>
      <c r="I303" s="187" t="s">
        <v>2075</v>
      </c>
      <c r="J303" s="187" t="s">
        <v>3374</v>
      </c>
      <c r="K303" s="187">
        <v>1899959595</v>
      </c>
    </row>
    <row r="304" spans="1:11" s="191" customFormat="1">
      <c r="A304" s="189"/>
      <c r="B304" s="189"/>
      <c r="C304" s="190"/>
      <c r="D304" s="190"/>
      <c r="E304" s="190"/>
      <c r="F304" s="190"/>
      <c r="G304" s="190"/>
      <c r="H304" s="189"/>
      <c r="I304" s="189"/>
      <c r="J304" s="189"/>
      <c r="K304" s="189"/>
    </row>
    <row r="305" spans="1:11" s="191" customFormat="1">
      <c r="A305" s="189"/>
      <c r="B305" s="189"/>
      <c r="C305" s="190"/>
      <c r="D305" s="190"/>
      <c r="E305" s="190"/>
      <c r="F305" s="190"/>
      <c r="G305" s="190"/>
      <c r="H305" s="189"/>
      <c r="I305" s="189"/>
      <c r="J305" s="189"/>
      <c r="K305" s="189"/>
    </row>
    <row r="306" spans="1:11">
      <c r="A306" s="181">
        <v>6209020502</v>
      </c>
      <c r="B306" s="181" t="s">
        <v>3299</v>
      </c>
      <c r="C306" s="182" t="s">
        <v>2068</v>
      </c>
      <c r="D306" s="182" t="s">
        <v>376</v>
      </c>
      <c r="E306" s="182" t="s">
        <v>2216</v>
      </c>
      <c r="F306" s="182" t="s">
        <v>2217</v>
      </c>
      <c r="G306" s="181" t="s">
        <v>382</v>
      </c>
      <c r="H306" s="181" t="s">
        <v>2218</v>
      </c>
      <c r="I306" s="181" t="s">
        <v>2075</v>
      </c>
      <c r="J306" s="183" t="s">
        <v>3375</v>
      </c>
      <c r="K306" s="181">
        <v>6209020502</v>
      </c>
    </row>
    <row r="307" spans="1:11">
      <c r="A307" s="181">
        <v>6209020504</v>
      </c>
      <c r="B307" s="181" t="s">
        <v>3300</v>
      </c>
      <c r="C307" s="182" t="s">
        <v>2068</v>
      </c>
      <c r="D307" s="182" t="s">
        <v>376</v>
      </c>
      <c r="E307" s="182" t="s">
        <v>2216</v>
      </c>
      <c r="F307" s="182" t="s">
        <v>2217</v>
      </c>
      <c r="G307" s="181" t="s">
        <v>382</v>
      </c>
      <c r="H307" s="181" t="s">
        <v>2218</v>
      </c>
      <c r="I307" s="181" t="s">
        <v>2075</v>
      </c>
      <c r="J307" s="183" t="s">
        <v>3376</v>
      </c>
      <c r="K307" s="181">
        <v>6209020504</v>
      </c>
    </row>
    <row r="308" spans="1:11">
      <c r="A308" s="181">
        <v>6209021101</v>
      </c>
      <c r="B308" s="181" t="s">
        <v>3297</v>
      </c>
      <c r="C308" s="182" t="s">
        <v>2068</v>
      </c>
      <c r="D308" s="182" t="s">
        <v>376</v>
      </c>
      <c r="E308" s="182" t="s">
        <v>2216</v>
      </c>
      <c r="F308" s="182" t="s">
        <v>2228</v>
      </c>
      <c r="G308" s="181" t="s">
        <v>382</v>
      </c>
      <c r="H308" s="181" t="s">
        <v>2229</v>
      </c>
      <c r="I308" s="181" t="s">
        <v>2075</v>
      </c>
      <c r="J308" s="183" t="s">
        <v>3377</v>
      </c>
      <c r="K308" s="181">
        <v>6209021101</v>
      </c>
    </row>
    <row r="309" spans="1:11">
      <c r="A309" s="181">
        <v>6209021102</v>
      </c>
      <c r="B309" s="181" t="s">
        <v>2158</v>
      </c>
      <c r="C309" s="182" t="s">
        <v>2068</v>
      </c>
      <c r="D309" s="182" t="s">
        <v>376</v>
      </c>
      <c r="E309" s="182" t="s">
        <v>2216</v>
      </c>
      <c r="F309" s="182" t="s">
        <v>2228</v>
      </c>
      <c r="G309" s="181" t="s">
        <v>382</v>
      </c>
      <c r="H309" s="181" t="s">
        <v>2229</v>
      </c>
      <c r="I309" s="181" t="s">
        <v>2075</v>
      </c>
      <c r="J309" s="183" t="s">
        <v>3378</v>
      </c>
      <c r="K309" s="181">
        <v>6209021102</v>
      </c>
    </row>
    <row r="310" spans="1:11">
      <c r="A310" s="181">
        <v>6209021103</v>
      </c>
      <c r="B310" s="181" t="s">
        <v>2225</v>
      </c>
      <c r="C310" s="182" t="s">
        <v>2068</v>
      </c>
      <c r="D310" s="182" t="s">
        <v>376</v>
      </c>
      <c r="E310" s="182" t="s">
        <v>2216</v>
      </c>
      <c r="F310" s="182" t="s">
        <v>389</v>
      </c>
      <c r="G310" s="181" t="s">
        <v>382</v>
      </c>
      <c r="H310" s="181" t="s">
        <v>2226</v>
      </c>
      <c r="I310" s="181" t="s">
        <v>2075</v>
      </c>
      <c r="J310" s="183" t="s">
        <v>3316</v>
      </c>
      <c r="K310" s="181">
        <v>6209021103</v>
      </c>
    </row>
    <row r="311" spans="1:11">
      <c r="A311" s="181">
        <v>6209021104</v>
      </c>
      <c r="B311" s="181" t="s">
        <v>3298</v>
      </c>
      <c r="C311" s="182" t="s">
        <v>2068</v>
      </c>
      <c r="D311" s="182" t="s">
        <v>376</v>
      </c>
      <c r="E311" s="182" t="s">
        <v>2216</v>
      </c>
      <c r="F311" s="182" t="s">
        <v>2228</v>
      </c>
      <c r="G311" s="181" t="s">
        <v>382</v>
      </c>
      <c r="H311" s="181" t="s">
        <v>2229</v>
      </c>
      <c r="I311" s="181" t="s">
        <v>2075</v>
      </c>
      <c r="J311" s="183" t="s">
        <v>3379</v>
      </c>
      <c r="K311" s="181">
        <v>6209021104</v>
      </c>
    </row>
    <row r="312" spans="1:11">
      <c r="A312" s="181">
        <v>6209021701</v>
      </c>
      <c r="B312" s="181" t="s">
        <v>3301</v>
      </c>
      <c r="C312" s="182" t="s">
        <v>2068</v>
      </c>
      <c r="D312" s="182" t="s">
        <v>376</v>
      </c>
      <c r="E312" s="182" t="s">
        <v>2239</v>
      </c>
      <c r="F312" s="182" t="s">
        <v>2243</v>
      </c>
      <c r="G312" s="181" t="s">
        <v>382</v>
      </c>
      <c r="H312" s="181" t="s">
        <v>2244</v>
      </c>
      <c r="I312" s="181" t="s">
        <v>2075</v>
      </c>
      <c r="J312" s="183" t="s">
        <v>3380</v>
      </c>
      <c r="K312" s="181">
        <v>6209021701</v>
      </c>
    </row>
    <row r="313" spans="1:11">
      <c r="A313" s="181">
        <v>6209021811</v>
      </c>
      <c r="B313" s="181" t="s">
        <v>3287</v>
      </c>
      <c r="C313" s="182" t="s">
        <v>2068</v>
      </c>
      <c r="D313" s="182" t="s">
        <v>376</v>
      </c>
      <c r="E313" s="182" t="s">
        <v>2216</v>
      </c>
      <c r="F313" s="182" t="s">
        <v>2234</v>
      </c>
      <c r="G313" s="181" t="s">
        <v>382</v>
      </c>
      <c r="H313" s="181" t="s">
        <v>2234</v>
      </c>
      <c r="I313" s="181" t="s">
        <v>2075</v>
      </c>
      <c r="J313" s="183" t="s">
        <v>3381</v>
      </c>
      <c r="K313" s="181">
        <v>6209021811</v>
      </c>
    </row>
    <row r="314" spans="1:11">
      <c r="A314" s="181">
        <v>6209021812</v>
      </c>
      <c r="B314" s="181" t="s">
        <v>2236</v>
      </c>
      <c r="C314" s="182" t="s">
        <v>2068</v>
      </c>
      <c r="D314" s="182" t="s">
        <v>376</v>
      </c>
      <c r="E314" s="182" t="s">
        <v>2216</v>
      </c>
      <c r="F314" s="181" t="s">
        <v>2237</v>
      </c>
      <c r="G314" s="181" t="s">
        <v>382</v>
      </c>
      <c r="H314" s="181" t="s">
        <v>2237</v>
      </c>
      <c r="I314" s="181" t="s">
        <v>2075</v>
      </c>
      <c r="J314" s="183" t="s">
        <v>3321</v>
      </c>
      <c r="K314" s="181">
        <v>6209021812</v>
      </c>
    </row>
    <row r="315" spans="1:11">
      <c r="A315" s="181">
        <v>6209021813</v>
      </c>
      <c r="B315" s="181" t="s">
        <v>3295</v>
      </c>
      <c r="C315" s="182" t="s">
        <v>2068</v>
      </c>
      <c r="D315" s="182" t="s">
        <v>376</v>
      </c>
      <c r="E315" s="182" t="s">
        <v>2239</v>
      </c>
      <c r="F315" s="182" t="s">
        <v>2240</v>
      </c>
      <c r="G315" s="181" t="s">
        <v>382</v>
      </c>
      <c r="H315" s="181" t="s">
        <v>2241</v>
      </c>
      <c r="I315" s="181" t="s">
        <v>2075</v>
      </c>
      <c r="J315" s="183" t="s">
        <v>3382</v>
      </c>
      <c r="K315" s="181">
        <v>6209021813</v>
      </c>
    </row>
    <row r="316" spans="1:11">
      <c r="A316" s="181">
        <v>6209021815</v>
      </c>
      <c r="B316" s="181" t="s">
        <v>3277</v>
      </c>
      <c r="C316" s="182" t="s">
        <v>2068</v>
      </c>
      <c r="D316" s="182" t="s">
        <v>376</v>
      </c>
      <c r="E316" s="182" t="s">
        <v>2216</v>
      </c>
      <c r="F316" s="182" t="s">
        <v>2231</v>
      </c>
      <c r="G316" s="181" t="s">
        <v>382</v>
      </c>
      <c r="H316" s="181" t="s">
        <v>2232</v>
      </c>
      <c r="I316" s="181" t="s">
        <v>2075</v>
      </c>
      <c r="J316" s="183" t="s">
        <v>3396</v>
      </c>
      <c r="K316" s="181">
        <v>6209021815</v>
      </c>
    </row>
    <row r="317" spans="1:11">
      <c r="A317" s="181">
        <v>6209021901</v>
      </c>
      <c r="B317" s="181" t="s">
        <v>3288</v>
      </c>
      <c r="C317" s="182" t="s">
        <v>2068</v>
      </c>
      <c r="D317" s="182" t="s">
        <v>376</v>
      </c>
      <c r="E317" s="182" t="s">
        <v>2216</v>
      </c>
      <c r="F317" s="182" t="s">
        <v>2234</v>
      </c>
      <c r="G317" s="181" t="s">
        <v>382</v>
      </c>
      <c r="H317" s="181" t="s">
        <v>2234</v>
      </c>
      <c r="I317" s="181" t="s">
        <v>2075</v>
      </c>
      <c r="J317" s="183" t="s">
        <v>3384</v>
      </c>
      <c r="K317" s="181">
        <v>6209021901</v>
      </c>
    </row>
    <row r="318" spans="1:11">
      <c r="A318" s="181">
        <v>6209021902</v>
      </c>
      <c r="B318" s="181" t="s">
        <v>3289</v>
      </c>
      <c r="C318" s="182" t="s">
        <v>2068</v>
      </c>
      <c r="D318" s="182" t="s">
        <v>376</v>
      </c>
      <c r="E318" s="182" t="s">
        <v>2216</v>
      </c>
      <c r="F318" s="182" t="s">
        <v>2234</v>
      </c>
      <c r="G318" s="181" t="s">
        <v>382</v>
      </c>
      <c r="H318" s="181" t="s">
        <v>2234</v>
      </c>
      <c r="I318" s="181" t="s">
        <v>2075</v>
      </c>
      <c r="J318" s="183" t="s">
        <v>3385</v>
      </c>
      <c r="K318" s="181">
        <v>6209021902</v>
      </c>
    </row>
    <row r="319" spans="1:11">
      <c r="A319" s="181">
        <v>6209021903</v>
      </c>
      <c r="B319" s="181" t="s">
        <v>3290</v>
      </c>
      <c r="C319" s="182" t="s">
        <v>2068</v>
      </c>
      <c r="D319" s="182" t="s">
        <v>376</v>
      </c>
      <c r="E319" s="182" t="s">
        <v>2216</v>
      </c>
      <c r="F319" s="182" t="s">
        <v>2234</v>
      </c>
      <c r="G319" s="181" t="s">
        <v>382</v>
      </c>
      <c r="H319" s="181" t="s">
        <v>2234</v>
      </c>
      <c r="I319" s="181" t="s">
        <v>2075</v>
      </c>
      <c r="J319" s="183" t="s">
        <v>3386</v>
      </c>
      <c r="K319" s="181">
        <v>6209021903</v>
      </c>
    </row>
    <row r="320" spans="1:11">
      <c r="A320" s="181">
        <v>6209022101</v>
      </c>
      <c r="B320" s="181" t="s">
        <v>3294</v>
      </c>
      <c r="C320" s="182" t="s">
        <v>2068</v>
      </c>
      <c r="D320" s="182" t="s">
        <v>376</v>
      </c>
      <c r="E320" s="182" t="s">
        <v>2216</v>
      </c>
      <c r="F320" s="182" t="s">
        <v>2221</v>
      </c>
      <c r="G320" s="181" t="s">
        <v>382</v>
      </c>
      <c r="H320" s="181" t="s">
        <v>2402</v>
      </c>
      <c r="I320" s="181" t="s">
        <v>2075</v>
      </c>
      <c r="J320" s="183" t="s">
        <v>3387</v>
      </c>
      <c r="K320" s="181">
        <v>6209022101</v>
      </c>
    </row>
    <row r="321" spans="1:11">
      <c r="A321" s="181">
        <v>6209022102</v>
      </c>
      <c r="B321" s="181" t="s">
        <v>3293</v>
      </c>
      <c r="C321" s="182" t="s">
        <v>2068</v>
      </c>
      <c r="D321" s="182" t="s">
        <v>376</v>
      </c>
      <c r="E321" s="182" t="s">
        <v>2216</v>
      </c>
      <c r="F321" s="182" t="s">
        <v>2221</v>
      </c>
      <c r="G321" s="181" t="s">
        <v>382</v>
      </c>
      <c r="H321" s="181" t="s">
        <v>2222</v>
      </c>
      <c r="I321" s="181" t="s">
        <v>2075</v>
      </c>
      <c r="J321" s="183" t="s">
        <v>3388</v>
      </c>
      <c r="K321" s="181">
        <v>6209022102</v>
      </c>
    </row>
    <row r="322" spans="1:11">
      <c r="A322" s="181">
        <v>6209022103</v>
      </c>
      <c r="B322" s="181" t="s">
        <v>3307</v>
      </c>
      <c r="C322" s="182" t="s">
        <v>2068</v>
      </c>
      <c r="D322" s="182" t="s">
        <v>376</v>
      </c>
      <c r="E322" s="182" t="s">
        <v>2216</v>
      </c>
      <c r="F322" s="182" t="s">
        <v>2221</v>
      </c>
      <c r="G322" s="181" t="s">
        <v>382</v>
      </c>
      <c r="H322" s="181" t="s">
        <v>2402</v>
      </c>
      <c r="I322" s="181" t="s">
        <v>2075</v>
      </c>
      <c r="J322" s="183" t="s">
        <v>3397</v>
      </c>
      <c r="K322" s="181">
        <v>6209022103</v>
      </c>
    </row>
    <row r="323" spans="1:11">
      <c r="A323" s="181">
        <v>6209022104</v>
      </c>
      <c r="B323" s="181" t="s">
        <v>3308</v>
      </c>
      <c r="C323" s="182" t="s">
        <v>2068</v>
      </c>
      <c r="D323" s="182" t="s">
        <v>376</v>
      </c>
      <c r="E323" s="182" t="s">
        <v>2216</v>
      </c>
      <c r="F323" s="182" t="s">
        <v>2221</v>
      </c>
      <c r="G323" s="181" t="s">
        <v>382</v>
      </c>
      <c r="H323" s="181" t="s">
        <v>2402</v>
      </c>
      <c r="I323" s="181" t="s">
        <v>2075</v>
      </c>
      <c r="J323" s="183" t="s">
        <v>3398</v>
      </c>
      <c r="K323" s="181">
        <v>6209022104</v>
      </c>
    </row>
    <row r="324" spans="1:11">
      <c r="A324" s="181">
        <v>6209022105</v>
      </c>
      <c r="B324" s="181" t="s">
        <v>3306</v>
      </c>
      <c r="C324" s="182" t="s">
        <v>2068</v>
      </c>
      <c r="D324" s="182" t="s">
        <v>376</v>
      </c>
      <c r="E324" s="182" t="s">
        <v>2216</v>
      </c>
      <c r="F324" s="182" t="s">
        <v>2221</v>
      </c>
      <c r="G324" s="181" t="s">
        <v>382</v>
      </c>
      <c r="H324" s="181" t="s">
        <v>2222</v>
      </c>
      <c r="I324" s="181" t="s">
        <v>2075</v>
      </c>
      <c r="J324" s="183" t="s">
        <v>3399</v>
      </c>
      <c r="K324" s="181">
        <v>6209022105</v>
      </c>
    </row>
    <row r="325" spans="1:11">
      <c r="A325" s="181">
        <v>6209030103</v>
      </c>
      <c r="B325" s="181" t="s">
        <v>3291</v>
      </c>
      <c r="C325" s="182" t="s">
        <v>2068</v>
      </c>
      <c r="D325" s="182" t="s">
        <v>376</v>
      </c>
      <c r="E325" s="182" t="s">
        <v>2216</v>
      </c>
      <c r="F325" s="182" t="s">
        <v>2405</v>
      </c>
      <c r="G325" s="181" t="s">
        <v>382</v>
      </c>
      <c r="H325" s="181" t="s">
        <v>2406</v>
      </c>
      <c r="I325" s="181" t="s">
        <v>2407</v>
      </c>
      <c r="J325" s="183" t="s">
        <v>3389</v>
      </c>
      <c r="K325" s="181">
        <v>6209030103</v>
      </c>
    </row>
    <row r="326" spans="1:11">
      <c r="A326" s="181">
        <v>6209030203</v>
      </c>
      <c r="B326" s="181" t="s">
        <v>3291</v>
      </c>
      <c r="C326" s="182" t="s">
        <v>2068</v>
      </c>
      <c r="D326" s="182" t="s">
        <v>376</v>
      </c>
      <c r="E326" s="182" t="s">
        <v>2216</v>
      </c>
      <c r="F326" s="182" t="s">
        <v>2405</v>
      </c>
      <c r="G326" s="181" t="s">
        <v>382</v>
      </c>
      <c r="H326" s="181" t="s">
        <v>2406</v>
      </c>
      <c r="I326" s="181" t="s">
        <v>2408</v>
      </c>
      <c r="J326" s="183" t="s">
        <v>3389</v>
      </c>
      <c r="K326" s="181">
        <v>6209030203</v>
      </c>
    </row>
    <row r="327" spans="1:11">
      <c r="A327" s="181">
        <v>6209030303</v>
      </c>
      <c r="B327" s="181" t="s">
        <v>3291</v>
      </c>
      <c r="C327" s="182" t="s">
        <v>2068</v>
      </c>
      <c r="D327" s="182" t="s">
        <v>376</v>
      </c>
      <c r="E327" s="182" t="s">
        <v>2216</v>
      </c>
      <c r="F327" s="182" t="s">
        <v>2405</v>
      </c>
      <c r="G327" s="181" t="s">
        <v>382</v>
      </c>
      <c r="H327" s="181" t="s">
        <v>2406</v>
      </c>
      <c r="I327" s="181" t="s">
        <v>2409</v>
      </c>
      <c r="J327" s="183" t="s">
        <v>3389</v>
      </c>
      <c r="K327" s="181">
        <v>6209030303</v>
      </c>
    </row>
    <row r="328" spans="1:11">
      <c r="A328" s="181">
        <v>6209030403</v>
      </c>
      <c r="B328" s="181" t="s">
        <v>3291</v>
      </c>
      <c r="C328" s="182" t="s">
        <v>2068</v>
      </c>
      <c r="D328" s="182" t="s">
        <v>376</v>
      </c>
      <c r="E328" s="182" t="s">
        <v>2216</v>
      </c>
      <c r="F328" s="182" t="s">
        <v>2405</v>
      </c>
      <c r="G328" s="181" t="s">
        <v>382</v>
      </c>
      <c r="H328" s="181" t="s">
        <v>2406</v>
      </c>
      <c r="I328" s="181" t="s">
        <v>2410</v>
      </c>
      <c r="J328" s="183" t="s">
        <v>3389</v>
      </c>
      <c r="K328" s="181">
        <v>6209030403</v>
      </c>
    </row>
    <row r="329" spans="1:11">
      <c r="A329" s="181">
        <v>6209100302</v>
      </c>
      <c r="B329" s="181" t="s">
        <v>3292</v>
      </c>
      <c r="C329" s="182" t="s">
        <v>2068</v>
      </c>
      <c r="D329" s="182" t="s">
        <v>376</v>
      </c>
      <c r="E329" s="182" t="s">
        <v>2216</v>
      </c>
      <c r="F329" s="182" t="s">
        <v>2405</v>
      </c>
      <c r="G329" s="181" t="s">
        <v>382</v>
      </c>
      <c r="H329" s="181" t="s">
        <v>2406</v>
      </c>
      <c r="I329" s="181" t="s">
        <v>2407</v>
      </c>
      <c r="J329" s="183" t="s">
        <v>3390</v>
      </c>
      <c r="K329" s="181">
        <v>6209100302</v>
      </c>
    </row>
    <row r="330" spans="1:11">
      <c r="A330" s="181">
        <v>6209100402</v>
      </c>
      <c r="B330" s="181" t="s">
        <v>3292</v>
      </c>
      <c r="C330" s="182" t="s">
        <v>2068</v>
      </c>
      <c r="D330" s="182" t="s">
        <v>376</v>
      </c>
      <c r="E330" s="182" t="s">
        <v>2216</v>
      </c>
      <c r="F330" s="182" t="s">
        <v>2405</v>
      </c>
      <c r="G330" s="181" t="s">
        <v>382</v>
      </c>
      <c r="H330" s="181" t="s">
        <v>2406</v>
      </c>
      <c r="I330" s="181" t="s">
        <v>2407</v>
      </c>
      <c r="J330" s="183" t="s">
        <v>3390</v>
      </c>
      <c r="K330" s="181">
        <v>6209100402</v>
      </c>
    </row>
    <row r="331" spans="1:11">
      <c r="A331" s="187">
        <v>1504050101</v>
      </c>
      <c r="B331" s="187" t="s">
        <v>2245</v>
      </c>
      <c r="C331" s="188" t="s">
        <v>2068</v>
      </c>
      <c r="D331" s="188" t="s">
        <v>376</v>
      </c>
      <c r="E331" s="188" t="s">
        <v>2246</v>
      </c>
      <c r="F331" s="188" t="s">
        <v>2247</v>
      </c>
      <c r="G331" s="188" t="s">
        <v>2248</v>
      </c>
      <c r="H331" s="188" t="s">
        <v>2077</v>
      </c>
      <c r="I331" s="187" t="s">
        <v>2075</v>
      </c>
      <c r="J331" s="187" t="s">
        <v>3324</v>
      </c>
      <c r="K331" s="187">
        <v>1504050101</v>
      </c>
    </row>
    <row r="332" spans="1:11">
      <c r="A332" s="187">
        <v>1504100101</v>
      </c>
      <c r="B332" s="187" t="s">
        <v>2249</v>
      </c>
      <c r="C332" s="188" t="s">
        <v>2068</v>
      </c>
      <c r="D332" s="188" t="s">
        <v>376</v>
      </c>
      <c r="E332" s="188" t="s">
        <v>2246</v>
      </c>
      <c r="F332" s="188" t="s">
        <v>2247</v>
      </c>
      <c r="G332" s="188" t="s">
        <v>2248</v>
      </c>
      <c r="H332" s="188" t="s">
        <v>2077</v>
      </c>
      <c r="I332" s="187" t="s">
        <v>2075</v>
      </c>
      <c r="J332" s="187" t="s">
        <v>3325</v>
      </c>
      <c r="K332" s="187">
        <v>1504100101</v>
      </c>
    </row>
    <row r="333" spans="1:11">
      <c r="A333" s="187">
        <v>1508050101</v>
      </c>
      <c r="B333" s="187" t="s">
        <v>2247</v>
      </c>
      <c r="C333" s="188" t="s">
        <v>2068</v>
      </c>
      <c r="D333" s="188" t="s">
        <v>376</v>
      </c>
      <c r="E333" s="188" t="s">
        <v>2246</v>
      </c>
      <c r="F333" s="188" t="s">
        <v>2247</v>
      </c>
      <c r="G333" s="188" t="s">
        <v>2248</v>
      </c>
      <c r="H333" s="187" t="s">
        <v>2250</v>
      </c>
      <c r="I333" s="187" t="s">
        <v>2075</v>
      </c>
      <c r="J333" s="187" t="s">
        <v>3326</v>
      </c>
      <c r="K333" s="187">
        <v>1508050101</v>
      </c>
    </row>
    <row r="334" spans="1:11">
      <c r="A334" s="187">
        <v>1516050101</v>
      </c>
      <c r="B334" s="187" t="s">
        <v>2079</v>
      </c>
      <c r="C334" s="188" t="s">
        <v>2068</v>
      </c>
      <c r="D334" s="188" t="s">
        <v>376</v>
      </c>
      <c r="E334" s="188" t="s">
        <v>2246</v>
      </c>
      <c r="F334" s="188" t="s">
        <v>2247</v>
      </c>
      <c r="G334" s="188" t="s">
        <v>2248</v>
      </c>
      <c r="H334" s="187" t="s">
        <v>2250</v>
      </c>
      <c r="I334" s="187" t="s">
        <v>2075</v>
      </c>
      <c r="J334" s="187" t="s">
        <v>3327</v>
      </c>
      <c r="K334" s="187">
        <v>1516050101</v>
      </c>
    </row>
    <row r="335" spans="1:11">
      <c r="A335" s="187">
        <v>1516100101</v>
      </c>
      <c r="B335" s="187" t="s">
        <v>2251</v>
      </c>
      <c r="C335" s="188" t="s">
        <v>2068</v>
      </c>
      <c r="D335" s="188" t="s">
        <v>376</v>
      </c>
      <c r="E335" s="188" t="s">
        <v>2246</v>
      </c>
      <c r="F335" s="188" t="s">
        <v>2247</v>
      </c>
      <c r="G335" s="188" t="s">
        <v>2248</v>
      </c>
      <c r="H335" s="187" t="s">
        <v>2250</v>
      </c>
      <c r="I335" s="187" t="s">
        <v>2075</v>
      </c>
      <c r="J335" s="187" t="s">
        <v>3328</v>
      </c>
      <c r="K335" s="187">
        <v>1516100101</v>
      </c>
    </row>
    <row r="336" spans="1:11">
      <c r="A336" s="187">
        <v>1516150101</v>
      </c>
      <c r="B336" s="187" t="s">
        <v>2252</v>
      </c>
      <c r="C336" s="188" t="s">
        <v>2068</v>
      </c>
      <c r="D336" s="188" t="s">
        <v>376</v>
      </c>
      <c r="E336" s="188" t="s">
        <v>2246</v>
      </c>
      <c r="F336" s="188" t="s">
        <v>2247</v>
      </c>
      <c r="G336" s="188" t="s">
        <v>2248</v>
      </c>
      <c r="H336" s="187" t="s">
        <v>2250</v>
      </c>
      <c r="I336" s="187" t="s">
        <v>2075</v>
      </c>
      <c r="J336" s="187" t="s">
        <v>3329</v>
      </c>
      <c r="K336" s="187">
        <v>1516150101</v>
      </c>
    </row>
    <row r="337" spans="1:11">
      <c r="A337" s="187">
        <v>1520050101</v>
      </c>
      <c r="B337" s="187" t="s">
        <v>2253</v>
      </c>
      <c r="C337" s="188" t="s">
        <v>2068</v>
      </c>
      <c r="D337" s="188" t="s">
        <v>376</v>
      </c>
      <c r="E337" s="188" t="s">
        <v>2239</v>
      </c>
      <c r="F337" s="188" t="s">
        <v>2240</v>
      </c>
      <c r="G337" s="188" t="s">
        <v>2248</v>
      </c>
      <c r="H337" s="187" t="s">
        <v>2254</v>
      </c>
      <c r="I337" s="187" t="s">
        <v>2075</v>
      </c>
      <c r="J337" s="187" t="s">
        <v>3330</v>
      </c>
      <c r="K337" s="187">
        <v>1520050101</v>
      </c>
    </row>
    <row r="338" spans="1:11">
      <c r="A338" s="187">
        <v>1520050102</v>
      </c>
      <c r="B338" s="187" t="s">
        <v>2255</v>
      </c>
      <c r="C338" s="188" t="s">
        <v>2068</v>
      </c>
      <c r="D338" s="188" t="s">
        <v>376</v>
      </c>
      <c r="E338" s="188" t="s">
        <v>2239</v>
      </c>
      <c r="F338" s="188" t="s">
        <v>2240</v>
      </c>
      <c r="G338" s="188" t="s">
        <v>2248</v>
      </c>
      <c r="H338" s="187" t="s">
        <v>2254</v>
      </c>
      <c r="I338" s="187" t="s">
        <v>2075</v>
      </c>
      <c r="J338" s="187" t="s">
        <v>3331</v>
      </c>
      <c r="K338" s="187">
        <v>1520050102</v>
      </c>
    </row>
    <row r="339" spans="1:11">
      <c r="A339" s="187">
        <v>1520050103</v>
      </c>
      <c r="B339" s="187" t="s">
        <v>2256</v>
      </c>
      <c r="C339" s="188" t="s">
        <v>2068</v>
      </c>
      <c r="D339" s="188" t="s">
        <v>376</v>
      </c>
      <c r="E339" s="188" t="s">
        <v>2239</v>
      </c>
      <c r="F339" s="188" t="s">
        <v>2240</v>
      </c>
      <c r="G339" s="188" t="s">
        <v>2248</v>
      </c>
      <c r="H339" s="187" t="s">
        <v>2254</v>
      </c>
      <c r="I339" s="187" t="s">
        <v>2075</v>
      </c>
      <c r="J339" s="187" t="s">
        <v>3332</v>
      </c>
      <c r="K339" s="187">
        <v>1520050103</v>
      </c>
    </row>
    <row r="340" spans="1:11">
      <c r="A340" s="187">
        <v>1520050104</v>
      </c>
      <c r="B340" s="187" t="s">
        <v>2257</v>
      </c>
      <c r="C340" s="188" t="s">
        <v>2068</v>
      </c>
      <c r="D340" s="188" t="s">
        <v>376</v>
      </c>
      <c r="E340" s="188" t="s">
        <v>2239</v>
      </c>
      <c r="F340" s="188" t="s">
        <v>2240</v>
      </c>
      <c r="G340" s="188" t="s">
        <v>2248</v>
      </c>
      <c r="H340" s="187" t="s">
        <v>2254</v>
      </c>
      <c r="I340" s="187" t="s">
        <v>2075</v>
      </c>
      <c r="J340" s="187" t="s">
        <v>3333</v>
      </c>
      <c r="K340" s="187">
        <v>1520050104</v>
      </c>
    </row>
    <row r="341" spans="1:11">
      <c r="A341" s="187">
        <v>1520050105</v>
      </c>
      <c r="B341" s="187" t="s">
        <v>2258</v>
      </c>
      <c r="C341" s="188" t="s">
        <v>2068</v>
      </c>
      <c r="D341" s="188" t="s">
        <v>376</v>
      </c>
      <c r="E341" s="188" t="s">
        <v>2239</v>
      </c>
      <c r="F341" s="188" t="s">
        <v>2240</v>
      </c>
      <c r="G341" s="188" t="s">
        <v>2248</v>
      </c>
      <c r="H341" s="187" t="s">
        <v>2254</v>
      </c>
      <c r="I341" s="187" t="s">
        <v>2075</v>
      </c>
      <c r="J341" s="187" t="s">
        <v>3334</v>
      </c>
      <c r="K341" s="187">
        <v>1520050105</v>
      </c>
    </row>
    <row r="342" spans="1:11">
      <c r="A342" s="187">
        <v>1520050106</v>
      </c>
      <c r="B342" s="187" t="s">
        <v>2259</v>
      </c>
      <c r="C342" s="188" t="s">
        <v>2068</v>
      </c>
      <c r="D342" s="188" t="s">
        <v>376</v>
      </c>
      <c r="E342" s="188" t="s">
        <v>2239</v>
      </c>
      <c r="F342" s="188" t="s">
        <v>2240</v>
      </c>
      <c r="G342" s="188" t="s">
        <v>2248</v>
      </c>
      <c r="H342" s="187" t="s">
        <v>2254</v>
      </c>
      <c r="I342" s="187" t="s">
        <v>2075</v>
      </c>
      <c r="J342" s="187" t="s">
        <v>3335</v>
      </c>
      <c r="K342" s="187">
        <v>1520050106</v>
      </c>
    </row>
    <row r="343" spans="1:11">
      <c r="A343" s="187">
        <v>1520050107</v>
      </c>
      <c r="B343" s="187" t="s">
        <v>2260</v>
      </c>
      <c r="C343" s="188" t="s">
        <v>2068</v>
      </c>
      <c r="D343" s="188" t="s">
        <v>376</v>
      </c>
      <c r="E343" s="188" t="s">
        <v>2239</v>
      </c>
      <c r="F343" s="188" t="s">
        <v>2240</v>
      </c>
      <c r="G343" s="188" t="s">
        <v>2248</v>
      </c>
      <c r="H343" s="187" t="s">
        <v>2254</v>
      </c>
      <c r="I343" s="187" t="s">
        <v>2075</v>
      </c>
      <c r="J343" s="187" t="s">
        <v>3336</v>
      </c>
      <c r="K343" s="187">
        <v>1520050107</v>
      </c>
    </row>
    <row r="344" spans="1:11">
      <c r="A344" s="187">
        <v>1520050108</v>
      </c>
      <c r="B344" s="187" t="s">
        <v>2261</v>
      </c>
      <c r="C344" s="188" t="s">
        <v>2068</v>
      </c>
      <c r="D344" s="188" t="s">
        <v>376</v>
      </c>
      <c r="E344" s="188" t="s">
        <v>2239</v>
      </c>
      <c r="F344" s="188" t="s">
        <v>2240</v>
      </c>
      <c r="G344" s="188" t="s">
        <v>2248</v>
      </c>
      <c r="H344" s="187" t="s">
        <v>2254</v>
      </c>
      <c r="I344" s="187" t="s">
        <v>2075</v>
      </c>
      <c r="J344" s="187" t="s">
        <v>3337</v>
      </c>
      <c r="K344" s="187">
        <v>1520050108</v>
      </c>
    </row>
    <row r="345" spans="1:11">
      <c r="A345" s="187">
        <v>1524050101</v>
      </c>
      <c r="B345" s="187" t="s">
        <v>2131</v>
      </c>
      <c r="C345" s="188" t="s">
        <v>2068</v>
      </c>
      <c r="D345" s="188" t="s">
        <v>376</v>
      </c>
      <c r="E345" s="188" t="s">
        <v>2239</v>
      </c>
      <c r="F345" s="188" t="s">
        <v>2231</v>
      </c>
      <c r="G345" s="188" t="s">
        <v>2248</v>
      </c>
      <c r="H345" s="187" t="s">
        <v>2262</v>
      </c>
      <c r="I345" s="187" t="s">
        <v>2075</v>
      </c>
      <c r="J345" s="187" t="s">
        <v>3338</v>
      </c>
      <c r="K345" s="187">
        <v>1524050101</v>
      </c>
    </row>
    <row r="346" spans="1:11">
      <c r="A346" s="187">
        <v>1524100101</v>
      </c>
      <c r="B346" s="187" t="s">
        <v>2263</v>
      </c>
      <c r="C346" s="188" t="s">
        <v>2068</v>
      </c>
      <c r="D346" s="188" t="s">
        <v>376</v>
      </c>
      <c r="E346" s="188" t="s">
        <v>2239</v>
      </c>
      <c r="F346" s="188" t="s">
        <v>2231</v>
      </c>
      <c r="G346" s="188" t="s">
        <v>2248</v>
      </c>
      <c r="H346" s="187" t="s">
        <v>2262</v>
      </c>
      <c r="I346" s="187" t="s">
        <v>2075</v>
      </c>
      <c r="J346" s="187" t="s">
        <v>3339</v>
      </c>
      <c r="K346" s="187">
        <v>1524100101</v>
      </c>
    </row>
    <row r="347" spans="1:11">
      <c r="A347" s="187">
        <v>1524959595</v>
      </c>
      <c r="B347" s="187" t="s">
        <v>2083</v>
      </c>
      <c r="C347" s="188" t="s">
        <v>2068</v>
      </c>
      <c r="D347" s="188" t="s">
        <v>376</v>
      </c>
      <c r="E347" s="188" t="s">
        <v>2239</v>
      </c>
      <c r="F347" s="188" t="s">
        <v>2231</v>
      </c>
      <c r="G347" s="188" t="s">
        <v>2248</v>
      </c>
      <c r="H347" s="187" t="s">
        <v>2262</v>
      </c>
      <c r="I347" s="187" t="s">
        <v>2075</v>
      </c>
      <c r="J347" s="187" t="s">
        <v>3340</v>
      </c>
      <c r="K347" s="187">
        <v>1524959595</v>
      </c>
    </row>
    <row r="348" spans="1:11">
      <c r="A348" s="187">
        <v>1528050101</v>
      </c>
      <c r="B348" s="187" t="s">
        <v>2264</v>
      </c>
      <c r="C348" s="188" t="s">
        <v>2068</v>
      </c>
      <c r="D348" s="188" t="s">
        <v>376</v>
      </c>
      <c r="E348" s="188" t="s">
        <v>2239</v>
      </c>
      <c r="F348" s="188" t="s">
        <v>2243</v>
      </c>
      <c r="G348" s="188" t="s">
        <v>2248</v>
      </c>
      <c r="H348" s="187" t="s">
        <v>2265</v>
      </c>
      <c r="I348" s="187" t="s">
        <v>2075</v>
      </c>
      <c r="J348" s="187" t="s">
        <v>3341</v>
      </c>
      <c r="K348" s="187">
        <v>1528050101</v>
      </c>
    </row>
    <row r="349" spans="1:11">
      <c r="A349" s="187">
        <v>1528100101</v>
      </c>
      <c r="B349" s="187" t="s">
        <v>2266</v>
      </c>
      <c r="C349" s="188" t="s">
        <v>2068</v>
      </c>
      <c r="D349" s="188" t="s">
        <v>376</v>
      </c>
      <c r="E349" s="188" t="s">
        <v>2239</v>
      </c>
      <c r="F349" s="188" t="s">
        <v>2243</v>
      </c>
      <c r="G349" s="188" t="s">
        <v>2248</v>
      </c>
      <c r="H349" s="187" t="s">
        <v>2267</v>
      </c>
      <c r="I349" s="187" t="s">
        <v>2075</v>
      </c>
      <c r="J349" s="187" t="s">
        <v>3342</v>
      </c>
      <c r="K349" s="187">
        <v>1528100101</v>
      </c>
    </row>
    <row r="350" spans="1:11">
      <c r="A350" s="187">
        <v>1528150101</v>
      </c>
      <c r="B350" s="187" t="s">
        <v>2133</v>
      </c>
      <c r="C350" s="188" t="s">
        <v>2068</v>
      </c>
      <c r="D350" s="188" t="s">
        <v>376</v>
      </c>
      <c r="E350" s="188" t="s">
        <v>2239</v>
      </c>
      <c r="F350" s="188" t="s">
        <v>2243</v>
      </c>
      <c r="G350" s="188" t="s">
        <v>2248</v>
      </c>
      <c r="H350" s="187" t="s">
        <v>2267</v>
      </c>
      <c r="I350" s="187" t="s">
        <v>2075</v>
      </c>
      <c r="J350" s="187" t="s">
        <v>3343</v>
      </c>
      <c r="K350" s="187">
        <v>1528150101</v>
      </c>
    </row>
    <row r="351" spans="1:11">
      <c r="A351" s="187">
        <v>1528250101</v>
      </c>
      <c r="B351" s="187" t="s">
        <v>2268</v>
      </c>
      <c r="C351" s="188" t="s">
        <v>2068</v>
      </c>
      <c r="D351" s="188" t="s">
        <v>376</v>
      </c>
      <c r="E351" s="188" t="s">
        <v>2239</v>
      </c>
      <c r="F351" s="188" t="s">
        <v>2243</v>
      </c>
      <c r="G351" s="188" t="s">
        <v>2248</v>
      </c>
      <c r="H351" s="187" t="s">
        <v>2267</v>
      </c>
      <c r="I351" s="187" t="s">
        <v>2075</v>
      </c>
      <c r="J351" s="187" t="s">
        <v>3344</v>
      </c>
      <c r="K351" s="187">
        <v>1528250101</v>
      </c>
    </row>
    <row r="352" spans="1:11">
      <c r="A352" s="187">
        <v>1528959595</v>
      </c>
      <c r="B352" s="187" t="s">
        <v>2083</v>
      </c>
      <c r="C352" s="188" t="s">
        <v>2068</v>
      </c>
      <c r="D352" s="188" t="s">
        <v>376</v>
      </c>
      <c r="E352" s="188" t="s">
        <v>2239</v>
      </c>
      <c r="F352" s="188" t="s">
        <v>2243</v>
      </c>
      <c r="G352" s="188" t="s">
        <v>2248</v>
      </c>
      <c r="H352" s="187" t="s">
        <v>2267</v>
      </c>
      <c r="I352" s="187" t="s">
        <v>2075</v>
      </c>
      <c r="J352" s="187" t="s">
        <v>3345</v>
      </c>
      <c r="K352" s="187">
        <v>1528959595</v>
      </c>
    </row>
    <row r="353" spans="1:11">
      <c r="A353" s="187">
        <v>1532050101</v>
      </c>
      <c r="B353" s="187" t="s">
        <v>2269</v>
      </c>
      <c r="C353" s="188" t="s">
        <v>2068</v>
      </c>
      <c r="D353" s="188" t="s">
        <v>376</v>
      </c>
      <c r="E353" s="188" t="s">
        <v>2239</v>
      </c>
      <c r="F353" s="188" t="s">
        <v>2240</v>
      </c>
      <c r="G353" s="188" t="s">
        <v>2248</v>
      </c>
      <c r="H353" s="187" t="s">
        <v>2241</v>
      </c>
      <c r="I353" s="187" t="s">
        <v>2075</v>
      </c>
      <c r="J353" s="187" t="s">
        <v>3346</v>
      </c>
      <c r="K353" s="187">
        <v>1532050101</v>
      </c>
    </row>
    <row r="354" spans="1:11">
      <c r="A354" s="187">
        <v>1532100101</v>
      </c>
      <c r="B354" s="187" t="s">
        <v>2270</v>
      </c>
      <c r="C354" s="188" t="s">
        <v>2068</v>
      </c>
      <c r="D354" s="188" t="s">
        <v>376</v>
      </c>
      <c r="E354" s="188" t="s">
        <v>2239</v>
      </c>
      <c r="F354" s="188" t="s">
        <v>2240</v>
      </c>
      <c r="G354" s="188" t="s">
        <v>2248</v>
      </c>
      <c r="H354" s="187" t="s">
        <v>2241</v>
      </c>
      <c r="I354" s="187" t="s">
        <v>2075</v>
      </c>
      <c r="J354" s="187" t="s">
        <v>3347</v>
      </c>
      <c r="K354" s="187">
        <v>1532100101</v>
      </c>
    </row>
    <row r="355" spans="1:11">
      <c r="A355" s="187">
        <v>1532150101</v>
      </c>
      <c r="B355" s="187" t="s">
        <v>2090</v>
      </c>
      <c r="C355" s="188" t="s">
        <v>2068</v>
      </c>
      <c r="D355" s="188" t="s">
        <v>376</v>
      </c>
      <c r="E355" s="188" t="s">
        <v>2239</v>
      </c>
      <c r="F355" s="188" t="s">
        <v>2240</v>
      </c>
      <c r="G355" s="188" t="s">
        <v>2248</v>
      </c>
      <c r="H355" s="187" t="s">
        <v>2241</v>
      </c>
      <c r="I355" s="187" t="s">
        <v>2075</v>
      </c>
      <c r="J355" s="187" t="s">
        <v>3348</v>
      </c>
      <c r="K355" s="187">
        <v>1532150101</v>
      </c>
    </row>
    <row r="356" spans="1:11">
      <c r="A356" s="187">
        <v>1532200101</v>
      </c>
      <c r="B356" s="187" t="s">
        <v>2091</v>
      </c>
      <c r="C356" s="188" t="s">
        <v>2068</v>
      </c>
      <c r="D356" s="188" t="s">
        <v>376</v>
      </c>
      <c r="E356" s="188" t="s">
        <v>2239</v>
      </c>
      <c r="F356" s="188" t="s">
        <v>2240</v>
      </c>
      <c r="G356" s="188" t="s">
        <v>2248</v>
      </c>
      <c r="H356" s="187" t="s">
        <v>2241</v>
      </c>
      <c r="I356" s="187" t="s">
        <v>2075</v>
      </c>
      <c r="J356" s="187" t="s">
        <v>3349</v>
      </c>
      <c r="K356" s="187">
        <v>1532200101</v>
      </c>
    </row>
    <row r="357" spans="1:11">
      <c r="A357" s="187">
        <v>1532959595</v>
      </c>
      <c r="B357" s="187" t="s">
        <v>2083</v>
      </c>
      <c r="C357" s="188" t="s">
        <v>2068</v>
      </c>
      <c r="D357" s="188" t="s">
        <v>376</v>
      </c>
      <c r="E357" s="188" t="s">
        <v>2239</v>
      </c>
      <c r="F357" s="188" t="s">
        <v>2240</v>
      </c>
      <c r="G357" s="188" t="s">
        <v>2248</v>
      </c>
      <c r="H357" s="187" t="s">
        <v>2241</v>
      </c>
      <c r="I357" s="187" t="s">
        <v>2075</v>
      </c>
      <c r="J357" s="187" t="s">
        <v>3350</v>
      </c>
      <c r="K357" s="187">
        <v>1532959595</v>
      </c>
    </row>
    <row r="358" spans="1:11">
      <c r="A358" s="187">
        <v>1540050101</v>
      </c>
      <c r="B358" s="187" t="s">
        <v>2092</v>
      </c>
      <c r="C358" s="188" t="s">
        <v>2068</v>
      </c>
      <c r="D358" s="188" t="s">
        <v>376</v>
      </c>
      <c r="E358" s="188" t="s">
        <v>2239</v>
      </c>
      <c r="F358" s="188" t="s">
        <v>2271</v>
      </c>
      <c r="G358" s="188" t="s">
        <v>2248</v>
      </c>
      <c r="H358" s="187" t="s">
        <v>2272</v>
      </c>
      <c r="I358" s="187" t="s">
        <v>2075</v>
      </c>
      <c r="J358" s="187" t="s">
        <v>3351</v>
      </c>
      <c r="K358" s="187">
        <v>1540050101</v>
      </c>
    </row>
    <row r="359" spans="1:11">
      <c r="A359" s="187">
        <v>1556050101</v>
      </c>
      <c r="B359" s="187" t="s">
        <v>2273</v>
      </c>
      <c r="C359" s="188" t="s">
        <v>2068</v>
      </c>
      <c r="D359" s="188" t="s">
        <v>376</v>
      </c>
      <c r="E359" s="188" t="s">
        <v>2239</v>
      </c>
      <c r="F359" s="188" t="s">
        <v>2247</v>
      </c>
      <c r="G359" s="188" t="s">
        <v>2248</v>
      </c>
      <c r="H359" s="187" t="s">
        <v>2274</v>
      </c>
      <c r="I359" s="187" t="s">
        <v>2075</v>
      </c>
      <c r="J359" s="187" t="s">
        <v>3352</v>
      </c>
      <c r="K359" s="187">
        <v>1556050101</v>
      </c>
    </row>
    <row r="360" spans="1:11">
      <c r="A360" s="187">
        <v>1556100101</v>
      </c>
      <c r="B360" s="187" t="s">
        <v>2094</v>
      </c>
      <c r="C360" s="188" t="s">
        <v>2068</v>
      </c>
      <c r="D360" s="188" t="s">
        <v>376</v>
      </c>
      <c r="E360" s="188" t="s">
        <v>2239</v>
      </c>
      <c r="F360" s="188" t="s">
        <v>2247</v>
      </c>
      <c r="G360" s="188" t="s">
        <v>2248</v>
      </c>
      <c r="H360" s="187" t="s">
        <v>2274</v>
      </c>
      <c r="I360" s="187" t="s">
        <v>2075</v>
      </c>
      <c r="J360" s="187" t="s">
        <v>3353</v>
      </c>
      <c r="K360" s="187">
        <v>1556100101</v>
      </c>
    </row>
    <row r="361" spans="1:11">
      <c r="A361" s="187">
        <v>1556150101</v>
      </c>
      <c r="B361" s="187" t="s">
        <v>2275</v>
      </c>
      <c r="C361" s="188" t="s">
        <v>2068</v>
      </c>
      <c r="D361" s="188" t="s">
        <v>376</v>
      </c>
      <c r="E361" s="188" t="s">
        <v>2239</v>
      </c>
      <c r="F361" s="188" t="s">
        <v>2247</v>
      </c>
      <c r="G361" s="188" t="s">
        <v>2248</v>
      </c>
      <c r="H361" s="187" t="s">
        <v>2274</v>
      </c>
      <c r="I361" s="187" t="s">
        <v>2075</v>
      </c>
      <c r="J361" s="187" t="s">
        <v>3354</v>
      </c>
      <c r="K361" s="187">
        <v>1556150101</v>
      </c>
    </row>
    <row r="362" spans="1:11">
      <c r="A362" s="187">
        <v>1556280101</v>
      </c>
      <c r="B362" s="187" t="s">
        <v>2276</v>
      </c>
      <c r="C362" s="188" t="s">
        <v>2068</v>
      </c>
      <c r="D362" s="188" t="s">
        <v>376</v>
      </c>
      <c r="E362" s="188" t="s">
        <v>2239</v>
      </c>
      <c r="F362" s="188" t="s">
        <v>2247</v>
      </c>
      <c r="G362" s="188" t="s">
        <v>2248</v>
      </c>
      <c r="H362" s="187" t="s">
        <v>2274</v>
      </c>
      <c r="I362" s="187" t="s">
        <v>2075</v>
      </c>
      <c r="J362" s="187" t="s">
        <v>3355</v>
      </c>
      <c r="K362" s="187">
        <v>1556280101</v>
      </c>
    </row>
    <row r="363" spans="1:11">
      <c r="A363" s="187">
        <v>1556300101</v>
      </c>
      <c r="B363" s="187" t="s">
        <v>2277</v>
      </c>
      <c r="C363" s="188" t="s">
        <v>2068</v>
      </c>
      <c r="D363" s="188" t="s">
        <v>376</v>
      </c>
      <c r="E363" s="188" t="s">
        <v>2239</v>
      </c>
      <c r="F363" s="188" t="s">
        <v>2243</v>
      </c>
      <c r="G363" s="188" t="s">
        <v>2248</v>
      </c>
      <c r="H363" s="187" t="s">
        <v>2278</v>
      </c>
      <c r="I363" s="187" t="s">
        <v>2075</v>
      </c>
      <c r="J363" s="187" t="s">
        <v>3356</v>
      </c>
      <c r="K363" s="187">
        <v>1556300101</v>
      </c>
    </row>
    <row r="364" spans="1:11">
      <c r="A364" s="187">
        <v>1556500101</v>
      </c>
      <c r="B364" s="187" t="s">
        <v>2279</v>
      </c>
      <c r="C364" s="188" t="s">
        <v>2068</v>
      </c>
      <c r="D364" s="188" t="s">
        <v>376</v>
      </c>
      <c r="E364" s="188" t="s">
        <v>2239</v>
      </c>
      <c r="F364" s="188" t="s">
        <v>2243</v>
      </c>
      <c r="G364" s="188" t="s">
        <v>2248</v>
      </c>
      <c r="H364" s="187" t="s">
        <v>2278</v>
      </c>
      <c r="I364" s="187" t="s">
        <v>2075</v>
      </c>
      <c r="J364" s="187" t="s">
        <v>3357</v>
      </c>
      <c r="K364" s="187">
        <v>1556500101</v>
      </c>
    </row>
    <row r="365" spans="1:11">
      <c r="A365" s="187">
        <v>1556959595</v>
      </c>
      <c r="B365" s="187" t="s">
        <v>2083</v>
      </c>
      <c r="C365" s="188" t="s">
        <v>2068</v>
      </c>
      <c r="D365" s="188" t="s">
        <v>376</v>
      </c>
      <c r="E365" s="188" t="s">
        <v>2239</v>
      </c>
      <c r="F365" s="188" t="s">
        <v>2243</v>
      </c>
      <c r="G365" s="188" t="s">
        <v>2248</v>
      </c>
      <c r="H365" s="187" t="s">
        <v>2278</v>
      </c>
      <c r="I365" s="187" t="s">
        <v>2075</v>
      </c>
      <c r="J365" s="187" t="s">
        <v>3358</v>
      </c>
      <c r="K365" s="187">
        <v>1556959595</v>
      </c>
    </row>
    <row r="366" spans="1:11">
      <c r="A366" s="187">
        <v>1560050101</v>
      </c>
      <c r="B366" s="187" t="s">
        <v>2280</v>
      </c>
      <c r="C366" s="188" t="s">
        <v>2068</v>
      </c>
      <c r="D366" s="188" t="s">
        <v>376</v>
      </c>
      <c r="E366" s="188" t="s">
        <v>2239</v>
      </c>
      <c r="F366" s="188" t="s">
        <v>2281</v>
      </c>
      <c r="G366" s="188" t="s">
        <v>2248</v>
      </c>
      <c r="H366" s="187" t="s">
        <v>2282</v>
      </c>
      <c r="I366" s="187" t="s">
        <v>2075</v>
      </c>
      <c r="J366" s="187" t="s">
        <v>3359</v>
      </c>
      <c r="K366" s="187">
        <v>1560050101</v>
      </c>
    </row>
    <row r="367" spans="1:11">
      <c r="A367" s="187">
        <v>1584050101</v>
      </c>
      <c r="B367" s="187" t="s">
        <v>2283</v>
      </c>
      <c r="C367" s="188" t="s">
        <v>2068</v>
      </c>
      <c r="D367" s="188" t="s">
        <v>376</v>
      </c>
      <c r="E367" s="188" t="s">
        <v>2239</v>
      </c>
      <c r="F367" s="188" t="s">
        <v>2281</v>
      </c>
      <c r="G367" s="188" t="s">
        <v>2248</v>
      </c>
      <c r="H367" s="187" t="s">
        <v>2284</v>
      </c>
      <c r="I367" s="187" t="s">
        <v>2075</v>
      </c>
      <c r="J367" s="187" t="s">
        <v>3360</v>
      </c>
      <c r="K367" s="187">
        <v>1584050101</v>
      </c>
    </row>
    <row r="368" spans="1:11">
      <c r="A368" s="187">
        <v>1584050102</v>
      </c>
      <c r="B368" s="187" t="s">
        <v>2285</v>
      </c>
      <c r="C368" s="188" t="s">
        <v>2068</v>
      </c>
      <c r="D368" s="188" t="s">
        <v>376</v>
      </c>
      <c r="E368" s="188" t="s">
        <v>2239</v>
      </c>
      <c r="F368" s="188" t="s">
        <v>2281</v>
      </c>
      <c r="G368" s="188" t="s">
        <v>2248</v>
      </c>
      <c r="H368" s="187" t="s">
        <v>2284</v>
      </c>
      <c r="I368" s="187" t="s">
        <v>2075</v>
      </c>
      <c r="J368" s="187" t="s">
        <v>3361</v>
      </c>
      <c r="K368" s="187">
        <v>1584050102</v>
      </c>
    </row>
    <row r="369" spans="1:11">
      <c r="A369" s="187">
        <v>1805050101</v>
      </c>
      <c r="B369" s="187" t="s">
        <v>2286</v>
      </c>
      <c r="C369" s="188" t="s">
        <v>2068</v>
      </c>
      <c r="D369" s="188" t="s">
        <v>376</v>
      </c>
      <c r="E369" s="188" t="s">
        <v>2216</v>
      </c>
      <c r="F369" s="187" t="s">
        <v>2237</v>
      </c>
      <c r="G369" s="188" t="s">
        <v>2248</v>
      </c>
      <c r="H369" s="187" t="s">
        <v>2237</v>
      </c>
      <c r="I369" s="187" t="s">
        <v>2075</v>
      </c>
      <c r="J369" s="187" t="s">
        <v>3362</v>
      </c>
      <c r="K369" s="187">
        <v>1805050101</v>
      </c>
    </row>
    <row r="370" spans="1:11">
      <c r="A370" s="187">
        <v>1805050102</v>
      </c>
      <c r="B370" s="187" t="s">
        <v>2287</v>
      </c>
      <c r="C370" s="188" t="s">
        <v>2068</v>
      </c>
      <c r="D370" s="188" t="s">
        <v>376</v>
      </c>
      <c r="E370" s="188" t="s">
        <v>2216</v>
      </c>
      <c r="F370" s="187" t="s">
        <v>2237</v>
      </c>
      <c r="G370" s="188" t="s">
        <v>2248</v>
      </c>
      <c r="H370" s="187" t="s">
        <v>2237</v>
      </c>
      <c r="I370" s="187" t="s">
        <v>2075</v>
      </c>
      <c r="J370" s="187" t="s">
        <v>3363</v>
      </c>
      <c r="K370" s="187">
        <v>1805050102</v>
      </c>
    </row>
    <row r="371" spans="1:11">
      <c r="A371" s="187">
        <v>1805050103</v>
      </c>
      <c r="B371" s="187" t="s">
        <v>2288</v>
      </c>
      <c r="C371" s="188" t="s">
        <v>2068</v>
      </c>
      <c r="D371" s="188" t="s">
        <v>376</v>
      </c>
      <c r="E371" s="188" t="s">
        <v>2216</v>
      </c>
      <c r="F371" s="187" t="s">
        <v>2237</v>
      </c>
      <c r="G371" s="188" t="s">
        <v>2248</v>
      </c>
      <c r="H371" s="187" t="s">
        <v>2237</v>
      </c>
      <c r="I371" s="187" t="s">
        <v>2075</v>
      </c>
      <c r="J371" s="187" t="s">
        <v>3364</v>
      </c>
      <c r="K371" s="187">
        <v>1805050103</v>
      </c>
    </row>
    <row r="372" spans="1:11">
      <c r="A372" s="187">
        <v>1805100101</v>
      </c>
      <c r="B372" s="187" t="s">
        <v>2289</v>
      </c>
      <c r="C372" s="188" t="s">
        <v>2068</v>
      </c>
      <c r="D372" s="188" t="s">
        <v>376</v>
      </c>
      <c r="E372" s="188" t="s">
        <v>2216</v>
      </c>
      <c r="F372" s="187" t="s">
        <v>2237</v>
      </c>
      <c r="G372" s="188" t="s">
        <v>2248</v>
      </c>
      <c r="H372" s="187" t="s">
        <v>2237</v>
      </c>
      <c r="I372" s="187" t="s">
        <v>2075</v>
      </c>
      <c r="J372" s="187" t="s">
        <v>3365</v>
      </c>
      <c r="K372" s="187">
        <v>1805100101</v>
      </c>
    </row>
    <row r="373" spans="1:11">
      <c r="A373" s="187">
        <v>1805100102</v>
      </c>
      <c r="B373" s="187" t="s">
        <v>2290</v>
      </c>
      <c r="C373" s="188" t="s">
        <v>2068</v>
      </c>
      <c r="D373" s="188" t="s">
        <v>376</v>
      </c>
      <c r="E373" s="188" t="s">
        <v>2216</v>
      </c>
      <c r="F373" s="187" t="s">
        <v>2237</v>
      </c>
      <c r="G373" s="188" t="s">
        <v>2248</v>
      </c>
      <c r="H373" s="187" t="s">
        <v>2237</v>
      </c>
      <c r="I373" s="187" t="s">
        <v>2075</v>
      </c>
      <c r="J373" s="187" t="s">
        <v>3366</v>
      </c>
      <c r="K373" s="187">
        <v>1805100102</v>
      </c>
    </row>
    <row r="374" spans="1:11">
      <c r="A374" s="187">
        <v>1805100103</v>
      </c>
      <c r="B374" s="187" t="s">
        <v>2291</v>
      </c>
      <c r="C374" s="188" t="s">
        <v>2068</v>
      </c>
      <c r="D374" s="188" t="s">
        <v>376</v>
      </c>
      <c r="E374" s="188" t="s">
        <v>2216</v>
      </c>
      <c r="F374" s="187" t="s">
        <v>2237</v>
      </c>
      <c r="G374" s="188" t="s">
        <v>2248</v>
      </c>
      <c r="H374" s="187" t="s">
        <v>2237</v>
      </c>
      <c r="I374" s="187" t="s">
        <v>2075</v>
      </c>
      <c r="J374" s="187" t="s">
        <v>3367</v>
      </c>
      <c r="K374" s="187">
        <v>1805100103</v>
      </c>
    </row>
    <row r="375" spans="1:11">
      <c r="A375" s="187">
        <v>1805959501</v>
      </c>
      <c r="B375" s="187" t="s">
        <v>2292</v>
      </c>
      <c r="C375" s="188" t="s">
        <v>2068</v>
      </c>
      <c r="D375" s="188" t="s">
        <v>376</v>
      </c>
      <c r="E375" s="188" t="s">
        <v>2216</v>
      </c>
      <c r="F375" s="188" t="s">
        <v>2234</v>
      </c>
      <c r="G375" s="188" t="s">
        <v>2248</v>
      </c>
      <c r="H375" s="187" t="s">
        <v>2234</v>
      </c>
      <c r="I375" s="187" t="s">
        <v>2075</v>
      </c>
      <c r="J375" s="187" t="s">
        <v>3368</v>
      </c>
      <c r="K375" s="187">
        <v>1805959501</v>
      </c>
    </row>
    <row r="376" spans="1:11">
      <c r="A376" s="187">
        <v>1805959502</v>
      </c>
      <c r="B376" s="187" t="s">
        <v>2290</v>
      </c>
      <c r="C376" s="188" t="s">
        <v>2068</v>
      </c>
      <c r="D376" s="188" t="s">
        <v>376</v>
      </c>
      <c r="E376" s="188" t="s">
        <v>2216</v>
      </c>
      <c r="F376" s="187" t="s">
        <v>2237</v>
      </c>
      <c r="G376" s="188" t="s">
        <v>2248</v>
      </c>
      <c r="H376" s="187" t="s">
        <v>2237</v>
      </c>
      <c r="I376" s="187" t="s">
        <v>2075</v>
      </c>
      <c r="J376" s="187" t="s">
        <v>3366</v>
      </c>
      <c r="K376" s="187">
        <v>1805959502</v>
      </c>
    </row>
    <row r="377" spans="1:11">
      <c r="A377" s="187">
        <v>1805959503</v>
      </c>
      <c r="B377" s="187" t="s">
        <v>2291</v>
      </c>
      <c r="C377" s="188" t="s">
        <v>2068</v>
      </c>
      <c r="D377" s="188" t="s">
        <v>376</v>
      </c>
      <c r="E377" s="188" t="s">
        <v>2216</v>
      </c>
      <c r="F377" s="187" t="s">
        <v>2237</v>
      </c>
      <c r="G377" s="188" t="s">
        <v>2248</v>
      </c>
      <c r="H377" s="187" t="s">
        <v>2237</v>
      </c>
      <c r="I377" s="187" t="s">
        <v>2075</v>
      </c>
      <c r="J377" s="187" t="s">
        <v>3367</v>
      </c>
      <c r="K377" s="187">
        <v>1805959503</v>
      </c>
    </row>
    <row r="378" spans="1:11">
      <c r="A378" s="187">
        <v>1805959504</v>
      </c>
      <c r="B378" s="187" t="s">
        <v>2173</v>
      </c>
      <c r="C378" s="188" t="s">
        <v>2068</v>
      </c>
      <c r="D378" s="188" t="s">
        <v>376</v>
      </c>
      <c r="E378" s="188" t="s">
        <v>2216</v>
      </c>
      <c r="F378" s="188" t="s">
        <v>2234</v>
      </c>
      <c r="G378" s="188" t="s">
        <v>2248</v>
      </c>
      <c r="H378" s="187" t="s">
        <v>2234</v>
      </c>
      <c r="I378" s="187" t="s">
        <v>2075</v>
      </c>
      <c r="J378" s="187" t="s">
        <v>3369</v>
      </c>
      <c r="K378" s="187">
        <v>1805959504</v>
      </c>
    </row>
    <row r="379" spans="1:11">
      <c r="A379" s="187">
        <v>1805959595</v>
      </c>
      <c r="B379" s="187" t="s">
        <v>2293</v>
      </c>
      <c r="C379" s="188" t="s">
        <v>2068</v>
      </c>
      <c r="D379" s="188" t="s">
        <v>376</v>
      </c>
      <c r="E379" s="188" t="s">
        <v>2216</v>
      </c>
      <c r="F379" s="187" t="s">
        <v>2237</v>
      </c>
      <c r="G379" s="188" t="s">
        <v>2248</v>
      </c>
      <c r="H379" s="187" t="s">
        <v>2237</v>
      </c>
      <c r="I379" s="187" t="s">
        <v>2075</v>
      </c>
      <c r="J379" s="187" t="s">
        <v>3370</v>
      </c>
      <c r="K379" s="187">
        <v>1805959595</v>
      </c>
    </row>
    <row r="380" spans="1:11">
      <c r="A380" s="187">
        <v>1895200101</v>
      </c>
      <c r="B380" s="187" t="s">
        <v>2294</v>
      </c>
      <c r="C380" s="188" t="s">
        <v>2068</v>
      </c>
      <c r="D380" s="188" t="s">
        <v>376</v>
      </c>
      <c r="E380" s="188" t="s">
        <v>2216</v>
      </c>
      <c r="F380" s="187" t="s">
        <v>2237</v>
      </c>
      <c r="G380" s="188" t="s">
        <v>2248</v>
      </c>
      <c r="H380" s="187" t="s">
        <v>2237</v>
      </c>
      <c r="I380" s="187" t="s">
        <v>2075</v>
      </c>
      <c r="J380" s="187" t="s">
        <v>3371</v>
      </c>
      <c r="K380" s="187">
        <v>1895200101</v>
      </c>
    </row>
    <row r="381" spans="1:11">
      <c r="A381" s="187">
        <v>1895959595</v>
      </c>
      <c r="B381" s="187" t="s">
        <v>2083</v>
      </c>
      <c r="C381" s="188" t="s">
        <v>2068</v>
      </c>
      <c r="D381" s="188" t="s">
        <v>376</v>
      </c>
      <c r="E381" s="188" t="s">
        <v>2216</v>
      </c>
      <c r="F381" s="187" t="s">
        <v>2237</v>
      </c>
      <c r="G381" s="188" t="s">
        <v>2248</v>
      </c>
      <c r="H381" s="187" t="s">
        <v>2237</v>
      </c>
      <c r="I381" s="187" t="s">
        <v>2075</v>
      </c>
      <c r="J381" s="187" t="s">
        <v>3372</v>
      </c>
      <c r="K381" s="187">
        <v>1895959595</v>
      </c>
    </row>
    <row r="382" spans="1:11">
      <c r="A382" s="187">
        <v>1899050101</v>
      </c>
      <c r="B382" s="187" t="s">
        <v>2295</v>
      </c>
      <c r="C382" s="188" t="s">
        <v>2068</v>
      </c>
      <c r="D382" s="188" t="s">
        <v>376</v>
      </c>
      <c r="E382" s="188" t="s">
        <v>2216</v>
      </c>
      <c r="F382" s="187" t="s">
        <v>2237</v>
      </c>
      <c r="G382" s="188" t="s">
        <v>2248</v>
      </c>
      <c r="H382" s="187" t="s">
        <v>2237</v>
      </c>
      <c r="I382" s="187" t="s">
        <v>2075</v>
      </c>
      <c r="J382" s="187" t="s">
        <v>3373</v>
      </c>
      <c r="K382" s="187">
        <v>1899050101</v>
      </c>
    </row>
    <row r="383" spans="1:11">
      <c r="A383" s="187">
        <v>1899959595</v>
      </c>
      <c r="B383" s="187" t="s">
        <v>2296</v>
      </c>
      <c r="C383" s="188" t="s">
        <v>2068</v>
      </c>
      <c r="D383" s="188" t="s">
        <v>376</v>
      </c>
      <c r="E383" s="188" t="s">
        <v>2216</v>
      </c>
      <c r="F383" s="187" t="s">
        <v>2237</v>
      </c>
      <c r="G383" s="188" t="s">
        <v>2248</v>
      </c>
      <c r="H383" s="187" t="s">
        <v>2237</v>
      </c>
      <c r="I383" s="187" t="s">
        <v>2075</v>
      </c>
      <c r="J383" s="187" t="s">
        <v>3374</v>
      </c>
      <c r="K383" s="187">
        <v>1899959595</v>
      </c>
    </row>
    <row r="384" spans="1:11" s="191" customFormat="1">
      <c r="A384" s="189"/>
      <c r="B384" s="189"/>
      <c r="C384" s="190"/>
      <c r="D384" s="190"/>
      <c r="E384" s="190"/>
      <c r="F384" s="190"/>
      <c r="G384" s="189"/>
      <c r="H384" s="189"/>
      <c r="I384" s="189"/>
      <c r="J384" s="189"/>
      <c r="K384" s="189"/>
    </row>
    <row r="385" spans="1:11" s="191" customFormat="1">
      <c r="A385" s="189"/>
      <c r="B385" s="189"/>
      <c r="C385" s="190"/>
      <c r="D385" s="190"/>
      <c r="E385" s="190"/>
      <c r="F385" s="190"/>
      <c r="G385" s="189"/>
      <c r="H385" s="189"/>
      <c r="I385" s="189"/>
      <c r="J385" s="189"/>
      <c r="K385" s="189"/>
    </row>
    <row r="386" spans="1:11">
      <c r="A386" s="181">
        <v>6201020502</v>
      </c>
      <c r="B386" s="181" t="s">
        <v>3299</v>
      </c>
      <c r="C386" s="182" t="s">
        <v>2068</v>
      </c>
      <c r="D386" s="182" t="s">
        <v>376</v>
      </c>
      <c r="E386" s="182" t="s">
        <v>2216</v>
      </c>
      <c r="F386" s="182" t="s">
        <v>2217</v>
      </c>
      <c r="G386" s="181" t="s">
        <v>404</v>
      </c>
      <c r="H386" s="181" t="s">
        <v>2218</v>
      </c>
      <c r="I386" s="181" t="s">
        <v>2075</v>
      </c>
      <c r="J386" s="183" t="s">
        <v>3375</v>
      </c>
      <c r="K386" s="181">
        <v>6201020502</v>
      </c>
    </row>
    <row r="387" spans="1:11">
      <c r="A387" s="181">
        <v>6201020504</v>
      </c>
      <c r="B387" s="181" t="s">
        <v>3300</v>
      </c>
      <c r="C387" s="182" t="s">
        <v>2068</v>
      </c>
      <c r="D387" s="182" t="s">
        <v>376</v>
      </c>
      <c r="E387" s="182" t="s">
        <v>2216</v>
      </c>
      <c r="F387" s="182" t="s">
        <v>2217</v>
      </c>
      <c r="G387" s="181" t="s">
        <v>404</v>
      </c>
      <c r="H387" s="181" t="s">
        <v>2218</v>
      </c>
      <c r="I387" s="181" t="s">
        <v>2075</v>
      </c>
      <c r="J387" s="183" t="s">
        <v>3376</v>
      </c>
      <c r="K387" s="181">
        <v>6201020504</v>
      </c>
    </row>
    <row r="388" spans="1:11">
      <c r="A388" s="181">
        <v>6201021101</v>
      </c>
      <c r="B388" s="181" t="s">
        <v>3297</v>
      </c>
      <c r="C388" s="182" t="s">
        <v>2068</v>
      </c>
      <c r="D388" s="182" t="s">
        <v>376</v>
      </c>
      <c r="E388" s="182" t="s">
        <v>2216</v>
      </c>
      <c r="F388" s="182" t="s">
        <v>2228</v>
      </c>
      <c r="G388" s="181" t="s">
        <v>404</v>
      </c>
      <c r="H388" s="181" t="s">
        <v>2229</v>
      </c>
      <c r="I388" s="181" t="s">
        <v>2075</v>
      </c>
      <c r="J388" s="183" t="s">
        <v>3377</v>
      </c>
      <c r="K388" s="181">
        <v>6201021101</v>
      </c>
    </row>
    <row r="389" spans="1:11">
      <c r="A389" s="181">
        <v>6201021102</v>
      </c>
      <c r="B389" s="181" t="s">
        <v>2158</v>
      </c>
      <c r="C389" s="182" t="s">
        <v>2068</v>
      </c>
      <c r="D389" s="182" t="s">
        <v>376</v>
      </c>
      <c r="E389" s="182" t="s">
        <v>2216</v>
      </c>
      <c r="F389" s="182" t="s">
        <v>2228</v>
      </c>
      <c r="G389" s="181" t="s">
        <v>404</v>
      </c>
      <c r="H389" s="181" t="s">
        <v>2229</v>
      </c>
      <c r="I389" s="181" t="s">
        <v>2075</v>
      </c>
      <c r="J389" s="183" t="s">
        <v>3378</v>
      </c>
      <c r="K389" s="181">
        <v>6201021102</v>
      </c>
    </row>
    <row r="390" spans="1:11">
      <c r="A390" s="181">
        <v>6201021103</v>
      </c>
      <c r="B390" s="181" t="s">
        <v>2225</v>
      </c>
      <c r="C390" s="182" t="s">
        <v>2068</v>
      </c>
      <c r="D390" s="182" t="s">
        <v>376</v>
      </c>
      <c r="E390" s="182" t="s">
        <v>2216</v>
      </c>
      <c r="F390" s="182" t="s">
        <v>389</v>
      </c>
      <c r="G390" s="181" t="s">
        <v>404</v>
      </c>
      <c r="H390" s="181" t="s">
        <v>2226</v>
      </c>
      <c r="I390" s="181" t="s">
        <v>2075</v>
      </c>
      <c r="J390" s="183" t="s">
        <v>3316</v>
      </c>
      <c r="K390" s="181">
        <v>6201021103</v>
      </c>
    </row>
    <row r="391" spans="1:11">
      <c r="A391" s="181">
        <v>6201021104</v>
      </c>
      <c r="B391" s="181" t="s">
        <v>3298</v>
      </c>
      <c r="C391" s="182" t="s">
        <v>2068</v>
      </c>
      <c r="D391" s="182" t="s">
        <v>376</v>
      </c>
      <c r="E391" s="182" t="s">
        <v>2216</v>
      </c>
      <c r="F391" s="182" t="s">
        <v>2228</v>
      </c>
      <c r="G391" s="181" t="s">
        <v>404</v>
      </c>
      <c r="H391" s="181" t="s">
        <v>2229</v>
      </c>
      <c r="I391" s="181" t="s">
        <v>2075</v>
      </c>
      <c r="J391" s="183" t="s">
        <v>3379</v>
      </c>
      <c r="K391" s="181">
        <v>6201021104</v>
      </c>
    </row>
    <row r="392" spans="1:11">
      <c r="A392" s="181">
        <v>6201021701</v>
      </c>
      <c r="B392" s="181" t="s">
        <v>3301</v>
      </c>
      <c r="C392" s="182" t="s">
        <v>2068</v>
      </c>
      <c r="D392" s="182" t="s">
        <v>376</v>
      </c>
      <c r="E392" s="182" t="s">
        <v>2239</v>
      </c>
      <c r="F392" s="182" t="s">
        <v>2243</v>
      </c>
      <c r="G392" s="181" t="s">
        <v>404</v>
      </c>
      <c r="H392" s="181" t="s">
        <v>2244</v>
      </c>
      <c r="I392" s="181" t="s">
        <v>2075</v>
      </c>
      <c r="J392" s="183" t="s">
        <v>3380</v>
      </c>
      <c r="K392" s="181">
        <v>6201021701</v>
      </c>
    </row>
    <row r="393" spans="1:11">
      <c r="A393" s="181">
        <v>6201021811</v>
      </c>
      <c r="B393" s="181" t="s">
        <v>3287</v>
      </c>
      <c r="C393" s="182" t="s">
        <v>2068</v>
      </c>
      <c r="D393" s="182" t="s">
        <v>376</v>
      </c>
      <c r="E393" s="182" t="s">
        <v>2216</v>
      </c>
      <c r="F393" s="182" t="s">
        <v>2234</v>
      </c>
      <c r="G393" s="181" t="s">
        <v>404</v>
      </c>
      <c r="H393" s="181" t="s">
        <v>2234</v>
      </c>
      <c r="I393" s="181" t="s">
        <v>2075</v>
      </c>
      <c r="J393" s="183" t="s">
        <v>3381</v>
      </c>
      <c r="K393" s="181">
        <v>6201021811</v>
      </c>
    </row>
    <row r="394" spans="1:11">
      <c r="A394" s="181">
        <v>6201021812</v>
      </c>
      <c r="B394" s="181" t="s">
        <v>2236</v>
      </c>
      <c r="C394" s="182" t="s">
        <v>2068</v>
      </c>
      <c r="D394" s="182" t="s">
        <v>376</v>
      </c>
      <c r="E394" s="182" t="s">
        <v>2216</v>
      </c>
      <c r="F394" s="181" t="s">
        <v>2237</v>
      </c>
      <c r="G394" s="181" t="s">
        <v>404</v>
      </c>
      <c r="H394" s="181" t="s">
        <v>2237</v>
      </c>
      <c r="I394" s="181" t="s">
        <v>2075</v>
      </c>
      <c r="J394" s="183" t="s">
        <v>3321</v>
      </c>
      <c r="K394" s="181">
        <v>6201021812</v>
      </c>
    </row>
    <row r="395" spans="1:11">
      <c r="A395" s="181">
        <v>6201021813</v>
      </c>
      <c r="B395" s="181" t="s">
        <v>3295</v>
      </c>
      <c r="C395" s="182" t="s">
        <v>2068</v>
      </c>
      <c r="D395" s="182" t="s">
        <v>376</v>
      </c>
      <c r="E395" s="182" t="s">
        <v>2239</v>
      </c>
      <c r="F395" s="182" t="s">
        <v>2240</v>
      </c>
      <c r="G395" s="181" t="s">
        <v>404</v>
      </c>
      <c r="H395" s="181" t="s">
        <v>2241</v>
      </c>
      <c r="I395" s="181" t="s">
        <v>2075</v>
      </c>
      <c r="J395" s="183" t="s">
        <v>3382</v>
      </c>
      <c r="K395" s="181">
        <v>6201021813</v>
      </c>
    </row>
    <row r="396" spans="1:11">
      <c r="A396" s="181">
        <v>6201021815</v>
      </c>
      <c r="B396" s="181" t="s">
        <v>3304</v>
      </c>
      <c r="C396" s="182" t="s">
        <v>2068</v>
      </c>
      <c r="D396" s="182" t="s">
        <v>376</v>
      </c>
      <c r="E396" s="182" t="s">
        <v>2216</v>
      </c>
      <c r="F396" s="182" t="s">
        <v>2231</v>
      </c>
      <c r="G396" s="181" t="s">
        <v>404</v>
      </c>
      <c r="H396" s="181" t="s">
        <v>2232</v>
      </c>
      <c r="I396" s="181" t="s">
        <v>2075</v>
      </c>
      <c r="J396" s="183" t="s">
        <v>3394</v>
      </c>
      <c r="K396" s="181">
        <v>6201021815</v>
      </c>
    </row>
    <row r="397" spans="1:11">
      <c r="A397" s="181">
        <v>6201021901</v>
      </c>
      <c r="B397" s="181" t="s">
        <v>3288</v>
      </c>
      <c r="C397" s="182" t="s">
        <v>2068</v>
      </c>
      <c r="D397" s="182" t="s">
        <v>376</v>
      </c>
      <c r="E397" s="182" t="s">
        <v>2216</v>
      </c>
      <c r="F397" s="182" t="s">
        <v>2234</v>
      </c>
      <c r="G397" s="181" t="s">
        <v>404</v>
      </c>
      <c r="H397" s="181" t="s">
        <v>2234</v>
      </c>
      <c r="I397" s="181" t="s">
        <v>2075</v>
      </c>
      <c r="J397" s="183" t="s">
        <v>3384</v>
      </c>
      <c r="K397" s="181">
        <v>6201021901</v>
      </c>
    </row>
    <row r="398" spans="1:11">
      <c r="A398" s="181">
        <v>6201021902</v>
      </c>
      <c r="B398" s="181" t="s">
        <v>3289</v>
      </c>
      <c r="C398" s="182" t="s">
        <v>2068</v>
      </c>
      <c r="D398" s="182" t="s">
        <v>376</v>
      </c>
      <c r="E398" s="182" t="s">
        <v>2216</v>
      </c>
      <c r="F398" s="182" t="s">
        <v>2234</v>
      </c>
      <c r="G398" s="181" t="s">
        <v>404</v>
      </c>
      <c r="H398" s="181" t="s">
        <v>2234</v>
      </c>
      <c r="I398" s="181" t="s">
        <v>2075</v>
      </c>
      <c r="J398" s="183" t="s">
        <v>3385</v>
      </c>
      <c r="K398" s="181">
        <v>6201021902</v>
      </c>
    </row>
    <row r="399" spans="1:11">
      <c r="A399" s="181">
        <v>6201021903</v>
      </c>
      <c r="B399" s="181" t="s">
        <v>3290</v>
      </c>
      <c r="C399" s="182" t="s">
        <v>2068</v>
      </c>
      <c r="D399" s="182" t="s">
        <v>376</v>
      </c>
      <c r="E399" s="182" t="s">
        <v>2216</v>
      </c>
      <c r="F399" s="182" t="s">
        <v>2234</v>
      </c>
      <c r="G399" s="181" t="s">
        <v>404</v>
      </c>
      <c r="H399" s="181" t="s">
        <v>2234</v>
      </c>
      <c r="I399" s="181" t="s">
        <v>2075</v>
      </c>
      <c r="J399" s="183" t="s">
        <v>3386</v>
      </c>
      <c r="K399" s="181">
        <v>6201021903</v>
      </c>
    </row>
    <row r="400" spans="1:11">
      <c r="A400" s="181">
        <v>6201022101</v>
      </c>
      <c r="B400" s="181" t="s">
        <v>3294</v>
      </c>
      <c r="C400" s="182" t="s">
        <v>2068</v>
      </c>
      <c r="D400" s="182" t="s">
        <v>376</v>
      </c>
      <c r="E400" s="182" t="s">
        <v>2216</v>
      </c>
      <c r="F400" s="182" t="s">
        <v>2221</v>
      </c>
      <c r="G400" s="181" t="s">
        <v>404</v>
      </c>
      <c r="H400" s="181" t="s">
        <v>2402</v>
      </c>
      <c r="I400" s="181" t="s">
        <v>2075</v>
      </c>
      <c r="J400" s="183" t="s">
        <v>3387</v>
      </c>
      <c r="K400" s="181">
        <v>6201022101</v>
      </c>
    </row>
    <row r="401" spans="1:11">
      <c r="A401" s="181">
        <v>6201022102</v>
      </c>
      <c r="B401" s="181" t="s">
        <v>3293</v>
      </c>
      <c r="C401" s="182" t="s">
        <v>2068</v>
      </c>
      <c r="D401" s="182" t="s">
        <v>376</v>
      </c>
      <c r="E401" s="182" t="s">
        <v>2216</v>
      </c>
      <c r="F401" s="182" t="s">
        <v>2221</v>
      </c>
      <c r="G401" s="181" t="s">
        <v>404</v>
      </c>
      <c r="H401" s="181" t="s">
        <v>2222</v>
      </c>
      <c r="I401" s="181" t="s">
        <v>2075</v>
      </c>
      <c r="J401" s="183" t="s">
        <v>3388</v>
      </c>
      <c r="K401" s="181">
        <v>6201022102</v>
      </c>
    </row>
    <row r="402" spans="1:11">
      <c r="A402" s="181">
        <v>6201030103</v>
      </c>
      <c r="B402" s="181" t="s">
        <v>3291</v>
      </c>
      <c r="C402" s="182" t="s">
        <v>2068</v>
      </c>
      <c r="D402" s="182" t="s">
        <v>376</v>
      </c>
      <c r="E402" s="182" t="s">
        <v>2216</v>
      </c>
      <c r="F402" s="182" t="s">
        <v>2405</v>
      </c>
      <c r="G402" s="181" t="s">
        <v>404</v>
      </c>
      <c r="H402" s="181" t="s">
        <v>2406</v>
      </c>
      <c r="I402" s="181" t="s">
        <v>2407</v>
      </c>
      <c r="J402" s="183" t="s">
        <v>3389</v>
      </c>
      <c r="K402" s="181">
        <v>6201030103</v>
      </c>
    </row>
    <row r="403" spans="1:11">
      <c r="A403" s="181">
        <v>6201030203</v>
      </c>
      <c r="B403" s="181" t="s">
        <v>3291</v>
      </c>
      <c r="C403" s="182" t="s">
        <v>2068</v>
      </c>
      <c r="D403" s="182" t="s">
        <v>376</v>
      </c>
      <c r="E403" s="182" t="s">
        <v>2216</v>
      </c>
      <c r="F403" s="182" t="s">
        <v>2405</v>
      </c>
      <c r="G403" s="181" t="s">
        <v>404</v>
      </c>
      <c r="H403" s="181" t="s">
        <v>2406</v>
      </c>
      <c r="I403" s="181" t="s">
        <v>2408</v>
      </c>
      <c r="J403" s="183" t="s">
        <v>3389</v>
      </c>
      <c r="K403" s="181">
        <v>6201030203</v>
      </c>
    </row>
    <row r="404" spans="1:11">
      <c r="A404" s="181">
        <v>6201030303</v>
      </c>
      <c r="B404" s="181" t="s">
        <v>3291</v>
      </c>
      <c r="C404" s="182" t="s">
        <v>2068</v>
      </c>
      <c r="D404" s="182" t="s">
        <v>376</v>
      </c>
      <c r="E404" s="182" t="s">
        <v>2216</v>
      </c>
      <c r="F404" s="182" t="s">
        <v>2405</v>
      </c>
      <c r="G404" s="181" t="s">
        <v>404</v>
      </c>
      <c r="H404" s="181" t="s">
        <v>2406</v>
      </c>
      <c r="I404" s="181" t="s">
        <v>2409</v>
      </c>
      <c r="J404" s="183" t="s">
        <v>3389</v>
      </c>
      <c r="K404" s="181">
        <v>6201030303</v>
      </c>
    </row>
    <row r="405" spans="1:11">
      <c r="A405" s="181">
        <v>6201030403</v>
      </c>
      <c r="B405" s="181" t="s">
        <v>3291</v>
      </c>
      <c r="C405" s="182" t="s">
        <v>2068</v>
      </c>
      <c r="D405" s="182" t="s">
        <v>376</v>
      </c>
      <c r="E405" s="182" t="s">
        <v>2216</v>
      </c>
      <c r="F405" s="182" t="s">
        <v>2405</v>
      </c>
      <c r="G405" s="181" t="s">
        <v>404</v>
      </c>
      <c r="H405" s="181" t="s">
        <v>2406</v>
      </c>
      <c r="I405" s="181" t="s">
        <v>2410</v>
      </c>
      <c r="J405" s="183" t="s">
        <v>3389</v>
      </c>
      <c r="K405" s="181">
        <v>6201030403</v>
      </c>
    </row>
    <row r="406" spans="1:11">
      <c r="A406" s="181">
        <v>6201100302</v>
      </c>
      <c r="B406" s="181" t="s">
        <v>3292</v>
      </c>
      <c r="C406" s="182" t="s">
        <v>2068</v>
      </c>
      <c r="D406" s="182" t="s">
        <v>376</v>
      </c>
      <c r="E406" s="182" t="s">
        <v>2216</v>
      </c>
      <c r="F406" s="182" t="s">
        <v>2405</v>
      </c>
      <c r="G406" s="181" t="s">
        <v>404</v>
      </c>
      <c r="H406" s="181" t="s">
        <v>2406</v>
      </c>
      <c r="I406" s="181" t="s">
        <v>2410</v>
      </c>
      <c r="J406" s="183" t="s">
        <v>3390</v>
      </c>
      <c r="K406" s="181">
        <v>6201100302</v>
      </c>
    </row>
    <row r="407" spans="1:11">
      <c r="A407" s="181">
        <v>6201100402</v>
      </c>
      <c r="B407" s="181" t="s">
        <v>3292</v>
      </c>
      <c r="C407" s="182" t="s">
        <v>2068</v>
      </c>
      <c r="D407" s="182" t="s">
        <v>376</v>
      </c>
      <c r="E407" s="182" t="s">
        <v>2216</v>
      </c>
      <c r="F407" s="182" t="s">
        <v>2405</v>
      </c>
      <c r="G407" s="181" t="s">
        <v>404</v>
      </c>
      <c r="H407" s="181" t="s">
        <v>2406</v>
      </c>
      <c r="I407" s="181" t="s">
        <v>2410</v>
      </c>
      <c r="J407" s="183" t="s">
        <v>3390</v>
      </c>
      <c r="K407" s="181">
        <v>6201100402</v>
      </c>
    </row>
    <row r="408" spans="1:11">
      <c r="A408" s="187">
        <v>1504050101</v>
      </c>
      <c r="B408" s="187" t="s">
        <v>2245</v>
      </c>
      <c r="C408" s="188" t="s">
        <v>2068</v>
      </c>
      <c r="D408" s="188" t="s">
        <v>376</v>
      </c>
      <c r="E408" s="188" t="s">
        <v>2246</v>
      </c>
      <c r="F408" s="188" t="s">
        <v>2247</v>
      </c>
      <c r="G408" s="188" t="s">
        <v>2248</v>
      </c>
      <c r="H408" s="188" t="s">
        <v>2077</v>
      </c>
      <c r="I408" s="187" t="s">
        <v>2075</v>
      </c>
      <c r="J408" s="187" t="s">
        <v>3324</v>
      </c>
      <c r="K408" s="187">
        <v>1504050101</v>
      </c>
    </row>
    <row r="409" spans="1:11">
      <c r="A409" s="187">
        <v>1504100101</v>
      </c>
      <c r="B409" s="187" t="s">
        <v>2249</v>
      </c>
      <c r="C409" s="188" t="s">
        <v>2068</v>
      </c>
      <c r="D409" s="188" t="s">
        <v>376</v>
      </c>
      <c r="E409" s="188" t="s">
        <v>2246</v>
      </c>
      <c r="F409" s="188" t="s">
        <v>2247</v>
      </c>
      <c r="G409" s="188" t="s">
        <v>2248</v>
      </c>
      <c r="H409" s="188" t="s">
        <v>2077</v>
      </c>
      <c r="I409" s="187" t="s">
        <v>2075</v>
      </c>
      <c r="J409" s="187" t="s">
        <v>3325</v>
      </c>
      <c r="K409" s="187">
        <v>1504100101</v>
      </c>
    </row>
    <row r="410" spans="1:11">
      <c r="A410" s="187">
        <v>1508050101</v>
      </c>
      <c r="B410" s="187" t="s">
        <v>2247</v>
      </c>
      <c r="C410" s="188" t="s">
        <v>2068</v>
      </c>
      <c r="D410" s="188" t="s">
        <v>376</v>
      </c>
      <c r="E410" s="188" t="s">
        <v>2246</v>
      </c>
      <c r="F410" s="188" t="s">
        <v>2247</v>
      </c>
      <c r="G410" s="188" t="s">
        <v>2248</v>
      </c>
      <c r="H410" s="187" t="s">
        <v>2250</v>
      </c>
      <c r="I410" s="187" t="s">
        <v>2075</v>
      </c>
      <c r="J410" s="187" t="s">
        <v>3326</v>
      </c>
      <c r="K410" s="187">
        <v>1508050101</v>
      </c>
    </row>
    <row r="411" spans="1:11">
      <c r="A411" s="187">
        <v>1516050101</v>
      </c>
      <c r="B411" s="187" t="s">
        <v>2079</v>
      </c>
      <c r="C411" s="188" t="s">
        <v>2068</v>
      </c>
      <c r="D411" s="188" t="s">
        <v>376</v>
      </c>
      <c r="E411" s="188" t="s">
        <v>2246</v>
      </c>
      <c r="F411" s="188" t="s">
        <v>2247</v>
      </c>
      <c r="G411" s="188" t="s">
        <v>2248</v>
      </c>
      <c r="H411" s="187" t="s">
        <v>2250</v>
      </c>
      <c r="I411" s="187" t="s">
        <v>2075</v>
      </c>
      <c r="J411" s="187" t="s">
        <v>3327</v>
      </c>
      <c r="K411" s="187">
        <v>1516050101</v>
      </c>
    </row>
    <row r="412" spans="1:11">
      <c r="A412" s="187">
        <v>1516100101</v>
      </c>
      <c r="B412" s="187" t="s">
        <v>2251</v>
      </c>
      <c r="C412" s="188" t="s">
        <v>2068</v>
      </c>
      <c r="D412" s="188" t="s">
        <v>376</v>
      </c>
      <c r="E412" s="188" t="s">
        <v>2246</v>
      </c>
      <c r="F412" s="188" t="s">
        <v>2247</v>
      </c>
      <c r="G412" s="188" t="s">
        <v>2248</v>
      </c>
      <c r="H412" s="187" t="s">
        <v>2250</v>
      </c>
      <c r="I412" s="187" t="s">
        <v>2075</v>
      </c>
      <c r="J412" s="187" t="s">
        <v>3328</v>
      </c>
      <c r="K412" s="187">
        <v>1516100101</v>
      </c>
    </row>
    <row r="413" spans="1:11">
      <c r="A413" s="187">
        <v>1516150101</v>
      </c>
      <c r="B413" s="187" t="s">
        <v>2252</v>
      </c>
      <c r="C413" s="188" t="s">
        <v>2068</v>
      </c>
      <c r="D413" s="188" t="s">
        <v>376</v>
      </c>
      <c r="E413" s="188" t="s">
        <v>2246</v>
      </c>
      <c r="F413" s="188" t="s">
        <v>2247</v>
      </c>
      <c r="G413" s="188" t="s">
        <v>2248</v>
      </c>
      <c r="H413" s="187" t="s">
        <v>2250</v>
      </c>
      <c r="I413" s="187" t="s">
        <v>2075</v>
      </c>
      <c r="J413" s="187" t="s">
        <v>3329</v>
      </c>
      <c r="K413" s="187">
        <v>1516150101</v>
      </c>
    </row>
    <row r="414" spans="1:11">
      <c r="A414" s="187">
        <v>1520050101</v>
      </c>
      <c r="B414" s="187" t="s">
        <v>2253</v>
      </c>
      <c r="C414" s="188" t="s">
        <v>2068</v>
      </c>
      <c r="D414" s="188" t="s">
        <v>376</v>
      </c>
      <c r="E414" s="188" t="s">
        <v>2239</v>
      </c>
      <c r="F414" s="188" t="s">
        <v>2240</v>
      </c>
      <c r="G414" s="188" t="s">
        <v>2248</v>
      </c>
      <c r="H414" s="187" t="s">
        <v>2254</v>
      </c>
      <c r="I414" s="187" t="s">
        <v>2075</v>
      </c>
      <c r="J414" s="187" t="s">
        <v>3330</v>
      </c>
      <c r="K414" s="187">
        <v>1520050101</v>
      </c>
    </row>
    <row r="415" spans="1:11">
      <c r="A415" s="187">
        <v>1520050102</v>
      </c>
      <c r="B415" s="187" t="s">
        <v>2255</v>
      </c>
      <c r="C415" s="188" t="s">
        <v>2068</v>
      </c>
      <c r="D415" s="188" t="s">
        <v>376</v>
      </c>
      <c r="E415" s="188" t="s">
        <v>2239</v>
      </c>
      <c r="F415" s="188" t="s">
        <v>2240</v>
      </c>
      <c r="G415" s="188" t="s">
        <v>2248</v>
      </c>
      <c r="H415" s="187" t="s">
        <v>2254</v>
      </c>
      <c r="I415" s="187" t="s">
        <v>2075</v>
      </c>
      <c r="J415" s="187" t="s">
        <v>3331</v>
      </c>
      <c r="K415" s="187">
        <v>1520050102</v>
      </c>
    </row>
    <row r="416" spans="1:11">
      <c r="A416" s="187">
        <v>1520050103</v>
      </c>
      <c r="B416" s="187" t="s">
        <v>2256</v>
      </c>
      <c r="C416" s="188" t="s">
        <v>2068</v>
      </c>
      <c r="D416" s="188" t="s">
        <v>376</v>
      </c>
      <c r="E416" s="188" t="s">
        <v>2239</v>
      </c>
      <c r="F416" s="188" t="s">
        <v>2240</v>
      </c>
      <c r="G416" s="188" t="s">
        <v>2248</v>
      </c>
      <c r="H416" s="187" t="s">
        <v>2254</v>
      </c>
      <c r="I416" s="187" t="s">
        <v>2075</v>
      </c>
      <c r="J416" s="187" t="s">
        <v>3332</v>
      </c>
      <c r="K416" s="187">
        <v>1520050103</v>
      </c>
    </row>
    <row r="417" spans="1:11">
      <c r="A417" s="187">
        <v>1520050104</v>
      </c>
      <c r="B417" s="187" t="s">
        <v>2257</v>
      </c>
      <c r="C417" s="188" t="s">
        <v>2068</v>
      </c>
      <c r="D417" s="188" t="s">
        <v>376</v>
      </c>
      <c r="E417" s="188" t="s">
        <v>2239</v>
      </c>
      <c r="F417" s="188" t="s">
        <v>2240</v>
      </c>
      <c r="G417" s="188" t="s">
        <v>2248</v>
      </c>
      <c r="H417" s="187" t="s">
        <v>2254</v>
      </c>
      <c r="I417" s="187" t="s">
        <v>2075</v>
      </c>
      <c r="J417" s="187" t="s">
        <v>3333</v>
      </c>
      <c r="K417" s="187">
        <v>1520050104</v>
      </c>
    </row>
    <row r="418" spans="1:11">
      <c r="A418" s="187">
        <v>1520050105</v>
      </c>
      <c r="B418" s="187" t="s">
        <v>2258</v>
      </c>
      <c r="C418" s="188" t="s">
        <v>2068</v>
      </c>
      <c r="D418" s="188" t="s">
        <v>376</v>
      </c>
      <c r="E418" s="188" t="s">
        <v>2239</v>
      </c>
      <c r="F418" s="188" t="s">
        <v>2240</v>
      </c>
      <c r="G418" s="188" t="s">
        <v>2248</v>
      </c>
      <c r="H418" s="187" t="s">
        <v>2254</v>
      </c>
      <c r="I418" s="187" t="s">
        <v>2075</v>
      </c>
      <c r="J418" s="187" t="s">
        <v>3334</v>
      </c>
      <c r="K418" s="187">
        <v>1520050105</v>
      </c>
    </row>
    <row r="419" spans="1:11">
      <c r="A419" s="187">
        <v>1520050106</v>
      </c>
      <c r="B419" s="187" t="s">
        <v>2259</v>
      </c>
      <c r="C419" s="188" t="s">
        <v>2068</v>
      </c>
      <c r="D419" s="188" t="s">
        <v>376</v>
      </c>
      <c r="E419" s="188" t="s">
        <v>2239</v>
      </c>
      <c r="F419" s="188" t="s">
        <v>2240</v>
      </c>
      <c r="G419" s="188" t="s">
        <v>2248</v>
      </c>
      <c r="H419" s="187" t="s">
        <v>2254</v>
      </c>
      <c r="I419" s="187" t="s">
        <v>2075</v>
      </c>
      <c r="J419" s="187" t="s">
        <v>3335</v>
      </c>
      <c r="K419" s="187">
        <v>1520050106</v>
      </c>
    </row>
    <row r="420" spans="1:11">
      <c r="A420" s="187">
        <v>1520050107</v>
      </c>
      <c r="B420" s="187" t="s">
        <v>2260</v>
      </c>
      <c r="C420" s="188" t="s">
        <v>2068</v>
      </c>
      <c r="D420" s="188" t="s">
        <v>376</v>
      </c>
      <c r="E420" s="188" t="s">
        <v>2239</v>
      </c>
      <c r="F420" s="188" t="s">
        <v>2240</v>
      </c>
      <c r="G420" s="188" t="s">
        <v>2248</v>
      </c>
      <c r="H420" s="187" t="s">
        <v>2254</v>
      </c>
      <c r="I420" s="187" t="s">
        <v>2075</v>
      </c>
      <c r="J420" s="187" t="s">
        <v>3336</v>
      </c>
      <c r="K420" s="187">
        <v>1520050107</v>
      </c>
    </row>
    <row r="421" spans="1:11">
      <c r="A421" s="187">
        <v>1520050108</v>
      </c>
      <c r="B421" s="187" t="s">
        <v>2261</v>
      </c>
      <c r="C421" s="188" t="s">
        <v>2068</v>
      </c>
      <c r="D421" s="188" t="s">
        <v>376</v>
      </c>
      <c r="E421" s="188" t="s">
        <v>2239</v>
      </c>
      <c r="F421" s="188" t="s">
        <v>2240</v>
      </c>
      <c r="G421" s="188" t="s">
        <v>2248</v>
      </c>
      <c r="H421" s="187" t="s">
        <v>2254</v>
      </c>
      <c r="I421" s="187" t="s">
        <v>2075</v>
      </c>
      <c r="J421" s="187" t="s">
        <v>3337</v>
      </c>
      <c r="K421" s="187">
        <v>1520050108</v>
      </c>
    </row>
    <row r="422" spans="1:11">
      <c r="A422" s="187">
        <v>1524050101</v>
      </c>
      <c r="B422" s="187" t="s">
        <v>2131</v>
      </c>
      <c r="C422" s="188" t="s">
        <v>2068</v>
      </c>
      <c r="D422" s="188" t="s">
        <v>376</v>
      </c>
      <c r="E422" s="188" t="s">
        <v>2239</v>
      </c>
      <c r="F422" s="188" t="s">
        <v>2231</v>
      </c>
      <c r="G422" s="188" t="s">
        <v>2248</v>
      </c>
      <c r="H422" s="187" t="s">
        <v>2262</v>
      </c>
      <c r="I422" s="187" t="s">
        <v>2075</v>
      </c>
      <c r="J422" s="187" t="s">
        <v>3338</v>
      </c>
      <c r="K422" s="187">
        <v>1524050101</v>
      </c>
    </row>
    <row r="423" spans="1:11">
      <c r="A423" s="187">
        <v>1524100101</v>
      </c>
      <c r="B423" s="187" t="s">
        <v>2263</v>
      </c>
      <c r="C423" s="188" t="s">
        <v>2068</v>
      </c>
      <c r="D423" s="188" t="s">
        <v>376</v>
      </c>
      <c r="E423" s="188" t="s">
        <v>2239</v>
      </c>
      <c r="F423" s="188" t="s">
        <v>2231</v>
      </c>
      <c r="G423" s="188" t="s">
        <v>2248</v>
      </c>
      <c r="H423" s="187" t="s">
        <v>2262</v>
      </c>
      <c r="I423" s="187" t="s">
        <v>2075</v>
      </c>
      <c r="J423" s="187" t="s">
        <v>3339</v>
      </c>
      <c r="K423" s="187">
        <v>1524100101</v>
      </c>
    </row>
    <row r="424" spans="1:11">
      <c r="A424" s="187">
        <v>1524959595</v>
      </c>
      <c r="B424" s="187" t="s">
        <v>2083</v>
      </c>
      <c r="C424" s="188" t="s">
        <v>2068</v>
      </c>
      <c r="D424" s="188" t="s">
        <v>376</v>
      </c>
      <c r="E424" s="188" t="s">
        <v>2239</v>
      </c>
      <c r="F424" s="188" t="s">
        <v>2231</v>
      </c>
      <c r="G424" s="188" t="s">
        <v>2248</v>
      </c>
      <c r="H424" s="187" t="s">
        <v>2262</v>
      </c>
      <c r="I424" s="187" t="s">
        <v>2075</v>
      </c>
      <c r="J424" s="187" t="s">
        <v>3340</v>
      </c>
      <c r="K424" s="187">
        <v>1524959595</v>
      </c>
    </row>
    <row r="425" spans="1:11">
      <c r="A425" s="187">
        <v>1528050101</v>
      </c>
      <c r="B425" s="187" t="s">
        <v>2264</v>
      </c>
      <c r="C425" s="188" t="s">
        <v>2068</v>
      </c>
      <c r="D425" s="188" t="s">
        <v>376</v>
      </c>
      <c r="E425" s="188" t="s">
        <v>2239</v>
      </c>
      <c r="F425" s="188" t="s">
        <v>2243</v>
      </c>
      <c r="G425" s="188" t="s">
        <v>2248</v>
      </c>
      <c r="H425" s="187" t="s">
        <v>2265</v>
      </c>
      <c r="I425" s="187" t="s">
        <v>2075</v>
      </c>
      <c r="J425" s="187" t="s">
        <v>3341</v>
      </c>
      <c r="K425" s="187">
        <v>1528050101</v>
      </c>
    </row>
    <row r="426" spans="1:11">
      <c r="A426" s="187">
        <v>1528100101</v>
      </c>
      <c r="B426" s="187" t="s">
        <v>2266</v>
      </c>
      <c r="C426" s="188" t="s">
        <v>2068</v>
      </c>
      <c r="D426" s="188" t="s">
        <v>376</v>
      </c>
      <c r="E426" s="188" t="s">
        <v>2239</v>
      </c>
      <c r="F426" s="188" t="s">
        <v>2243</v>
      </c>
      <c r="G426" s="188" t="s">
        <v>2248</v>
      </c>
      <c r="H426" s="187" t="s">
        <v>2267</v>
      </c>
      <c r="I426" s="187" t="s">
        <v>2075</v>
      </c>
      <c r="J426" s="187" t="s">
        <v>3342</v>
      </c>
      <c r="K426" s="187">
        <v>1528100101</v>
      </c>
    </row>
    <row r="427" spans="1:11">
      <c r="A427" s="187">
        <v>1528150101</v>
      </c>
      <c r="B427" s="187" t="s">
        <v>2133</v>
      </c>
      <c r="C427" s="188" t="s">
        <v>2068</v>
      </c>
      <c r="D427" s="188" t="s">
        <v>376</v>
      </c>
      <c r="E427" s="188" t="s">
        <v>2239</v>
      </c>
      <c r="F427" s="188" t="s">
        <v>2243</v>
      </c>
      <c r="G427" s="188" t="s">
        <v>2248</v>
      </c>
      <c r="H427" s="187" t="s">
        <v>2267</v>
      </c>
      <c r="I427" s="187" t="s">
        <v>2075</v>
      </c>
      <c r="J427" s="187" t="s">
        <v>3343</v>
      </c>
      <c r="K427" s="187">
        <v>1528150101</v>
      </c>
    </row>
    <row r="428" spans="1:11">
      <c r="A428" s="187">
        <v>1528250101</v>
      </c>
      <c r="B428" s="187" t="s">
        <v>2268</v>
      </c>
      <c r="C428" s="188" t="s">
        <v>2068</v>
      </c>
      <c r="D428" s="188" t="s">
        <v>376</v>
      </c>
      <c r="E428" s="188" t="s">
        <v>2239</v>
      </c>
      <c r="F428" s="188" t="s">
        <v>2243</v>
      </c>
      <c r="G428" s="188" t="s">
        <v>2248</v>
      </c>
      <c r="H428" s="187" t="s">
        <v>2267</v>
      </c>
      <c r="I428" s="187" t="s">
        <v>2075</v>
      </c>
      <c r="J428" s="187" t="s">
        <v>3344</v>
      </c>
      <c r="K428" s="187">
        <v>1528250101</v>
      </c>
    </row>
    <row r="429" spans="1:11">
      <c r="A429" s="187">
        <v>1528959595</v>
      </c>
      <c r="B429" s="187" t="s">
        <v>2083</v>
      </c>
      <c r="C429" s="188" t="s">
        <v>2068</v>
      </c>
      <c r="D429" s="188" t="s">
        <v>376</v>
      </c>
      <c r="E429" s="188" t="s">
        <v>2239</v>
      </c>
      <c r="F429" s="188" t="s">
        <v>2243</v>
      </c>
      <c r="G429" s="188" t="s">
        <v>2248</v>
      </c>
      <c r="H429" s="187" t="s">
        <v>2267</v>
      </c>
      <c r="I429" s="187" t="s">
        <v>2075</v>
      </c>
      <c r="J429" s="187" t="s">
        <v>3345</v>
      </c>
      <c r="K429" s="187">
        <v>1528959595</v>
      </c>
    </row>
    <row r="430" spans="1:11">
      <c r="A430" s="187">
        <v>1532050101</v>
      </c>
      <c r="B430" s="187" t="s">
        <v>2269</v>
      </c>
      <c r="C430" s="188" t="s">
        <v>2068</v>
      </c>
      <c r="D430" s="188" t="s">
        <v>376</v>
      </c>
      <c r="E430" s="188" t="s">
        <v>2239</v>
      </c>
      <c r="F430" s="188" t="s">
        <v>2240</v>
      </c>
      <c r="G430" s="188" t="s">
        <v>2248</v>
      </c>
      <c r="H430" s="187" t="s">
        <v>2241</v>
      </c>
      <c r="I430" s="187" t="s">
        <v>2075</v>
      </c>
      <c r="J430" s="187" t="s">
        <v>3346</v>
      </c>
      <c r="K430" s="187">
        <v>1532050101</v>
      </c>
    </row>
    <row r="431" spans="1:11">
      <c r="A431" s="187">
        <v>1532100101</v>
      </c>
      <c r="B431" s="187" t="s">
        <v>2270</v>
      </c>
      <c r="C431" s="188" t="s">
        <v>2068</v>
      </c>
      <c r="D431" s="188" t="s">
        <v>376</v>
      </c>
      <c r="E431" s="188" t="s">
        <v>2239</v>
      </c>
      <c r="F431" s="188" t="s">
        <v>2240</v>
      </c>
      <c r="G431" s="188" t="s">
        <v>2248</v>
      </c>
      <c r="H431" s="187" t="s">
        <v>2241</v>
      </c>
      <c r="I431" s="187" t="s">
        <v>2075</v>
      </c>
      <c r="J431" s="187" t="s">
        <v>3347</v>
      </c>
      <c r="K431" s="187">
        <v>1532100101</v>
      </c>
    </row>
    <row r="432" spans="1:11">
      <c r="A432" s="187">
        <v>1532150101</v>
      </c>
      <c r="B432" s="187" t="s">
        <v>2090</v>
      </c>
      <c r="C432" s="188" t="s">
        <v>2068</v>
      </c>
      <c r="D432" s="188" t="s">
        <v>376</v>
      </c>
      <c r="E432" s="188" t="s">
        <v>2239</v>
      </c>
      <c r="F432" s="188" t="s">
        <v>2240</v>
      </c>
      <c r="G432" s="188" t="s">
        <v>2248</v>
      </c>
      <c r="H432" s="187" t="s">
        <v>2241</v>
      </c>
      <c r="I432" s="187" t="s">
        <v>2075</v>
      </c>
      <c r="J432" s="187" t="s">
        <v>3348</v>
      </c>
      <c r="K432" s="187">
        <v>1532150101</v>
      </c>
    </row>
    <row r="433" spans="1:11">
      <c r="A433" s="187">
        <v>1532200101</v>
      </c>
      <c r="B433" s="187" t="s">
        <v>2091</v>
      </c>
      <c r="C433" s="188" t="s">
        <v>2068</v>
      </c>
      <c r="D433" s="188" t="s">
        <v>376</v>
      </c>
      <c r="E433" s="188" t="s">
        <v>2239</v>
      </c>
      <c r="F433" s="188" t="s">
        <v>2240</v>
      </c>
      <c r="G433" s="188" t="s">
        <v>2248</v>
      </c>
      <c r="H433" s="187" t="s">
        <v>2241</v>
      </c>
      <c r="I433" s="187" t="s">
        <v>2075</v>
      </c>
      <c r="J433" s="187" t="s">
        <v>3349</v>
      </c>
      <c r="K433" s="187">
        <v>1532200101</v>
      </c>
    </row>
    <row r="434" spans="1:11">
      <c r="A434" s="187">
        <v>1532959595</v>
      </c>
      <c r="B434" s="187" t="s">
        <v>2083</v>
      </c>
      <c r="C434" s="188" t="s">
        <v>2068</v>
      </c>
      <c r="D434" s="188" t="s">
        <v>376</v>
      </c>
      <c r="E434" s="188" t="s">
        <v>2239</v>
      </c>
      <c r="F434" s="188" t="s">
        <v>2240</v>
      </c>
      <c r="G434" s="188" t="s">
        <v>2248</v>
      </c>
      <c r="H434" s="187" t="s">
        <v>2241</v>
      </c>
      <c r="I434" s="187" t="s">
        <v>2075</v>
      </c>
      <c r="J434" s="187" t="s">
        <v>3350</v>
      </c>
      <c r="K434" s="187">
        <v>1532959595</v>
      </c>
    </row>
    <row r="435" spans="1:11">
      <c r="A435" s="187">
        <v>1540050101</v>
      </c>
      <c r="B435" s="187" t="s">
        <v>2092</v>
      </c>
      <c r="C435" s="188" t="s">
        <v>2068</v>
      </c>
      <c r="D435" s="188" t="s">
        <v>376</v>
      </c>
      <c r="E435" s="188" t="s">
        <v>2239</v>
      </c>
      <c r="F435" s="188" t="s">
        <v>2271</v>
      </c>
      <c r="G435" s="188" t="s">
        <v>2248</v>
      </c>
      <c r="H435" s="187" t="s">
        <v>2272</v>
      </c>
      <c r="I435" s="187" t="s">
        <v>2075</v>
      </c>
      <c r="J435" s="187" t="s">
        <v>3351</v>
      </c>
      <c r="K435" s="187">
        <v>1540050101</v>
      </c>
    </row>
    <row r="436" spans="1:11">
      <c r="A436" s="187">
        <v>1556050101</v>
      </c>
      <c r="B436" s="187" t="s">
        <v>2273</v>
      </c>
      <c r="C436" s="188" t="s">
        <v>2068</v>
      </c>
      <c r="D436" s="188" t="s">
        <v>376</v>
      </c>
      <c r="E436" s="188" t="s">
        <v>2239</v>
      </c>
      <c r="F436" s="188" t="s">
        <v>2247</v>
      </c>
      <c r="G436" s="188" t="s">
        <v>2248</v>
      </c>
      <c r="H436" s="187" t="s">
        <v>2274</v>
      </c>
      <c r="I436" s="187" t="s">
        <v>2075</v>
      </c>
      <c r="J436" s="187" t="s">
        <v>3352</v>
      </c>
      <c r="K436" s="187">
        <v>1556050101</v>
      </c>
    </row>
    <row r="437" spans="1:11">
      <c r="A437" s="187">
        <v>1556100101</v>
      </c>
      <c r="B437" s="187" t="s">
        <v>2094</v>
      </c>
      <c r="C437" s="188" t="s">
        <v>2068</v>
      </c>
      <c r="D437" s="188" t="s">
        <v>376</v>
      </c>
      <c r="E437" s="188" t="s">
        <v>2239</v>
      </c>
      <c r="F437" s="188" t="s">
        <v>2247</v>
      </c>
      <c r="G437" s="188" t="s">
        <v>2248</v>
      </c>
      <c r="H437" s="187" t="s">
        <v>2274</v>
      </c>
      <c r="I437" s="187" t="s">
        <v>2075</v>
      </c>
      <c r="J437" s="187" t="s">
        <v>3353</v>
      </c>
      <c r="K437" s="187">
        <v>1556100101</v>
      </c>
    </row>
    <row r="438" spans="1:11">
      <c r="A438" s="187">
        <v>1556150101</v>
      </c>
      <c r="B438" s="187" t="s">
        <v>2275</v>
      </c>
      <c r="C438" s="188" t="s">
        <v>2068</v>
      </c>
      <c r="D438" s="188" t="s">
        <v>376</v>
      </c>
      <c r="E438" s="188" t="s">
        <v>2239</v>
      </c>
      <c r="F438" s="188" t="s">
        <v>2247</v>
      </c>
      <c r="G438" s="188" t="s">
        <v>2248</v>
      </c>
      <c r="H438" s="187" t="s">
        <v>2274</v>
      </c>
      <c r="I438" s="187" t="s">
        <v>2075</v>
      </c>
      <c r="J438" s="187" t="s">
        <v>3354</v>
      </c>
      <c r="K438" s="187">
        <v>1556150101</v>
      </c>
    </row>
    <row r="439" spans="1:11">
      <c r="A439" s="187">
        <v>1556280101</v>
      </c>
      <c r="B439" s="187" t="s">
        <v>2276</v>
      </c>
      <c r="C439" s="188" t="s">
        <v>2068</v>
      </c>
      <c r="D439" s="188" t="s">
        <v>376</v>
      </c>
      <c r="E439" s="188" t="s">
        <v>2239</v>
      </c>
      <c r="F439" s="188" t="s">
        <v>2247</v>
      </c>
      <c r="G439" s="188" t="s">
        <v>2248</v>
      </c>
      <c r="H439" s="187" t="s">
        <v>2274</v>
      </c>
      <c r="I439" s="187" t="s">
        <v>2075</v>
      </c>
      <c r="J439" s="187" t="s">
        <v>3355</v>
      </c>
      <c r="K439" s="187">
        <v>1556280101</v>
      </c>
    </row>
    <row r="440" spans="1:11">
      <c r="A440" s="187">
        <v>1556300101</v>
      </c>
      <c r="B440" s="187" t="s">
        <v>2277</v>
      </c>
      <c r="C440" s="188" t="s">
        <v>2068</v>
      </c>
      <c r="D440" s="188" t="s">
        <v>376</v>
      </c>
      <c r="E440" s="188" t="s">
        <v>2239</v>
      </c>
      <c r="F440" s="188" t="s">
        <v>2243</v>
      </c>
      <c r="G440" s="188" t="s">
        <v>2248</v>
      </c>
      <c r="H440" s="187" t="s">
        <v>2278</v>
      </c>
      <c r="I440" s="187" t="s">
        <v>2075</v>
      </c>
      <c r="J440" s="187" t="s">
        <v>3356</v>
      </c>
      <c r="K440" s="187">
        <v>1556300101</v>
      </c>
    </row>
    <row r="441" spans="1:11">
      <c r="A441" s="187">
        <v>1556500101</v>
      </c>
      <c r="B441" s="187" t="s">
        <v>2279</v>
      </c>
      <c r="C441" s="188" t="s">
        <v>2068</v>
      </c>
      <c r="D441" s="188" t="s">
        <v>376</v>
      </c>
      <c r="E441" s="188" t="s">
        <v>2239</v>
      </c>
      <c r="F441" s="188" t="s">
        <v>2243</v>
      </c>
      <c r="G441" s="188" t="s">
        <v>2248</v>
      </c>
      <c r="H441" s="187" t="s">
        <v>2278</v>
      </c>
      <c r="I441" s="187" t="s">
        <v>2075</v>
      </c>
      <c r="J441" s="187" t="s">
        <v>3357</v>
      </c>
      <c r="K441" s="187">
        <v>1556500101</v>
      </c>
    </row>
    <row r="442" spans="1:11">
      <c r="A442" s="187">
        <v>1556959595</v>
      </c>
      <c r="B442" s="187" t="s">
        <v>2083</v>
      </c>
      <c r="C442" s="188" t="s">
        <v>2068</v>
      </c>
      <c r="D442" s="188" t="s">
        <v>376</v>
      </c>
      <c r="E442" s="188" t="s">
        <v>2239</v>
      </c>
      <c r="F442" s="188" t="s">
        <v>2243</v>
      </c>
      <c r="G442" s="188" t="s">
        <v>2248</v>
      </c>
      <c r="H442" s="187" t="s">
        <v>2278</v>
      </c>
      <c r="I442" s="187" t="s">
        <v>2075</v>
      </c>
      <c r="J442" s="187" t="s">
        <v>3358</v>
      </c>
      <c r="K442" s="187">
        <v>1556959595</v>
      </c>
    </row>
    <row r="443" spans="1:11">
      <c r="A443" s="187">
        <v>1560050101</v>
      </c>
      <c r="B443" s="187" t="s">
        <v>2280</v>
      </c>
      <c r="C443" s="188" t="s">
        <v>2068</v>
      </c>
      <c r="D443" s="188" t="s">
        <v>376</v>
      </c>
      <c r="E443" s="188" t="s">
        <v>2239</v>
      </c>
      <c r="F443" s="188" t="s">
        <v>2281</v>
      </c>
      <c r="G443" s="188" t="s">
        <v>2248</v>
      </c>
      <c r="H443" s="187" t="s">
        <v>2282</v>
      </c>
      <c r="I443" s="187" t="s">
        <v>2075</v>
      </c>
      <c r="J443" s="187" t="s">
        <v>3359</v>
      </c>
      <c r="K443" s="187">
        <v>1560050101</v>
      </c>
    </row>
    <row r="444" spans="1:11">
      <c r="A444" s="187">
        <v>1584050101</v>
      </c>
      <c r="B444" s="187" t="s">
        <v>2283</v>
      </c>
      <c r="C444" s="188" t="s">
        <v>2068</v>
      </c>
      <c r="D444" s="188" t="s">
        <v>376</v>
      </c>
      <c r="E444" s="188" t="s">
        <v>2239</v>
      </c>
      <c r="F444" s="188" t="s">
        <v>2281</v>
      </c>
      <c r="G444" s="188" t="s">
        <v>2248</v>
      </c>
      <c r="H444" s="187" t="s">
        <v>2284</v>
      </c>
      <c r="I444" s="187" t="s">
        <v>2075</v>
      </c>
      <c r="J444" s="187" t="s">
        <v>3360</v>
      </c>
      <c r="K444" s="187">
        <v>1584050101</v>
      </c>
    </row>
    <row r="445" spans="1:11">
      <c r="A445" s="187">
        <v>1584050102</v>
      </c>
      <c r="B445" s="187" t="s">
        <v>2285</v>
      </c>
      <c r="C445" s="188" t="s">
        <v>2068</v>
      </c>
      <c r="D445" s="188" t="s">
        <v>376</v>
      </c>
      <c r="E445" s="188" t="s">
        <v>2239</v>
      </c>
      <c r="F445" s="188" t="s">
        <v>2281</v>
      </c>
      <c r="G445" s="188" t="s">
        <v>2248</v>
      </c>
      <c r="H445" s="187" t="s">
        <v>2284</v>
      </c>
      <c r="I445" s="187" t="s">
        <v>2075</v>
      </c>
      <c r="J445" s="187" t="s">
        <v>3361</v>
      </c>
      <c r="K445" s="187">
        <v>1584050102</v>
      </c>
    </row>
    <row r="446" spans="1:11">
      <c r="A446" s="187">
        <v>1805050101</v>
      </c>
      <c r="B446" s="187" t="s">
        <v>2286</v>
      </c>
      <c r="C446" s="188" t="s">
        <v>2068</v>
      </c>
      <c r="D446" s="188" t="s">
        <v>376</v>
      </c>
      <c r="E446" s="188" t="s">
        <v>2216</v>
      </c>
      <c r="F446" s="187" t="s">
        <v>2237</v>
      </c>
      <c r="G446" s="188" t="s">
        <v>2248</v>
      </c>
      <c r="H446" s="187" t="s">
        <v>2237</v>
      </c>
      <c r="I446" s="187" t="s">
        <v>2075</v>
      </c>
      <c r="J446" s="187" t="s">
        <v>3362</v>
      </c>
      <c r="K446" s="187">
        <v>1805050101</v>
      </c>
    </row>
    <row r="447" spans="1:11">
      <c r="A447" s="187">
        <v>1805050102</v>
      </c>
      <c r="B447" s="187" t="s">
        <v>2287</v>
      </c>
      <c r="C447" s="188" t="s">
        <v>2068</v>
      </c>
      <c r="D447" s="188" t="s">
        <v>376</v>
      </c>
      <c r="E447" s="188" t="s">
        <v>2216</v>
      </c>
      <c r="F447" s="187" t="s">
        <v>2237</v>
      </c>
      <c r="G447" s="188" t="s">
        <v>2248</v>
      </c>
      <c r="H447" s="187" t="s">
        <v>2237</v>
      </c>
      <c r="I447" s="187" t="s">
        <v>2075</v>
      </c>
      <c r="J447" s="187" t="s">
        <v>3363</v>
      </c>
      <c r="K447" s="187">
        <v>1805050102</v>
      </c>
    </row>
    <row r="448" spans="1:11">
      <c r="A448" s="187">
        <v>1805050103</v>
      </c>
      <c r="B448" s="187" t="s">
        <v>2288</v>
      </c>
      <c r="C448" s="188" t="s">
        <v>2068</v>
      </c>
      <c r="D448" s="188" t="s">
        <v>376</v>
      </c>
      <c r="E448" s="188" t="s">
        <v>2216</v>
      </c>
      <c r="F448" s="187" t="s">
        <v>2237</v>
      </c>
      <c r="G448" s="188" t="s">
        <v>2248</v>
      </c>
      <c r="H448" s="187" t="s">
        <v>2237</v>
      </c>
      <c r="I448" s="187" t="s">
        <v>2075</v>
      </c>
      <c r="J448" s="187" t="s">
        <v>3364</v>
      </c>
      <c r="K448" s="187">
        <v>1805050103</v>
      </c>
    </row>
    <row r="449" spans="1:11">
      <c r="A449" s="187">
        <v>1805100101</v>
      </c>
      <c r="B449" s="187" t="s">
        <v>2289</v>
      </c>
      <c r="C449" s="188" t="s">
        <v>2068</v>
      </c>
      <c r="D449" s="188" t="s">
        <v>376</v>
      </c>
      <c r="E449" s="188" t="s">
        <v>2216</v>
      </c>
      <c r="F449" s="187" t="s">
        <v>2237</v>
      </c>
      <c r="G449" s="188" t="s">
        <v>2248</v>
      </c>
      <c r="H449" s="187" t="s">
        <v>2237</v>
      </c>
      <c r="I449" s="187" t="s">
        <v>2075</v>
      </c>
      <c r="J449" s="187" t="s">
        <v>3365</v>
      </c>
      <c r="K449" s="187">
        <v>1805100101</v>
      </c>
    </row>
    <row r="450" spans="1:11">
      <c r="A450" s="187">
        <v>1805100102</v>
      </c>
      <c r="B450" s="187" t="s">
        <v>2290</v>
      </c>
      <c r="C450" s="188" t="s">
        <v>2068</v>
      </c>
      <c r="D450" s="188" t="s">
        <v>376</v>
      </c>
      <c r="E450" s="188" t="s">
        <v>2216</v>
      </c>
      <c r="F450" s="187" t="s">
        <v>2237</v>
      </c>
      <c r="G450" s="188" t="s">
        <v>2248</v>
      </c>
      <c r="H450" s="187" t="s">
        <v>2237</v>
      </c>
      <c r="I450" s="187" t="s">
        <v>2075</v>
      </c>
      <c r="J450" s="187" t="s">
        <v>3366</v>
      </c>
      <c r="K450" s="187">
        <v>1805100102</v>
      </c>
    </row>
    <row r="451" spans="1:11">
      <c r="A451" s="187">
        <v>1805100103</v>
      </c>
      <c r="B451" s="187" t="s">
        <v>2291</v>
      </c>
      <c r="C451" s="188" t="s">
        <v>2068</v>
      </c>
      <c r="D451" s="188" t="s">
        <v>376</v>
      </c>
      <c r="E451" s="188" t="s">
        <v>2216</v>
      </c>
      <c r="F451" s="187" t="s">
        <v>2237</v>
      </c>
      <c r="G451" s="188" t="s">
        <v>2248</v>
      </c>
      <c r="H451" s="187" t="s">
        <v>2237</v>
      </c>
      <c r="I451" s="187" t="s">
        <v>2075</v>
      </c>
      <c r="J451" s="187" t="s">
        <v>3367</v>
      </c>
      <c r="K451" s="187">
        <v>1805100103</v>
      </c>
    </row>
    <row r="452" spans="1:11">
      <c r="A452" s="187">
        <v>1805959501</v>
      </c>
      <c r="B452" s="187" t="s">
        <v>2292</v>
      </c>
      <c r="C452" s="188" t="s">
        <v>2068</v>
      </c>
      <c r="D452" s="188" t="s">
        <v>376</v>
      </c>
      <c r="E452" s="188" t="s">
        <v>2216</v>
      </c>
      <c r="F452" s="188" t="s">
        <v>2234</v>
      </c>
      <c r="G452" s="188" t="s">
        <v>2248</v>
      </c>
      <c r="H452" s="187" t="s">
        <v>2234</v>
      </c>
      <c r="I452" s="187" t="s">
        <v>2075</v>
      </c>
      <c r="J452" s="187" t="s">
        <v>3368</v>
      </c>
      <c r="K452" s="187">
        <v>1805959501</v>
      </c>
    </row>
    <row r="453" spans="1:11">
      <c r="A453" s="187">
        <v>1805959502</v>
      </c>
      <c r="B453" s="187" t="s">
        <v>2290</v>
      </c>
      <c r="C453" s="188" t="s">
        <v>2068</v>
      </c>
      <c r="D453" s="188" t="s">
        <v>376</v>
      </c>
      <c r="E453" s="188" t="s">
        <v>2216</v>
      </c>
      <c r="F453" s="187" t="s">
        <v>2237</v>
      </c>
      <c r="G453" s="188" t="s">
        <v>2248</v>
      </c>
      <c r="H453" s="187" t="s">
        <v>2237</v>
      </c>
      <c r="I453" s="187" t="s">
        <v>2075</v>
      </c>
      <c r="J453" s="187" t="s">
        <v>3366</v>
      </c>
      <c r="K453" s="187">
        <v>1805959502</v>
      </c>
    </row>
    <row r="454" spans="1:11">
      <c r="A454" s="187">
        <v>1805959503</v>
      </c>
      <c r="B454" s="187" t="s">
        <v>2291</v>
      </c>
      <c r="C454" s="188" t="s">
        <v>2068</v>
      </c>
      <c r="D454" s="188" t="s">
        <v>376</v>
      </c>
      <c r="E454" s="188" t="s">
        <v>2216</v>
      </c>
      <c r="F454" s="187" t="s">
        <v>2237</v>
      </c>
      <c r="G454" s="188" t="s">
        <v>2248</v>
      </c>
      <c r="H454" s="187" t="s">
        <v>2237</v>
      </c>
      <c r="I454" s="187" t="s">
        <v>2075</v>
      </c>
      <c r="J454" s="187" t="s">
        <v>3367</v>
      </c>
      <c r="K454" s="187">
        <v>1805959503</v>
      </c>
    </row>
    <row r="455" spans="1:11">
      <c r="A455" s="187">
        <v>1805959504</v>
      </c>
      <c r="B455" s="187" t="s">
        <v>2173</v>
      </c>
      <c r="C455" s="188" t="s">
        <v>2068</v>
      </c>
      <c r="D455" s="188" t="s">
        <v>376</v>
      </c>
      <c r="E455" s="188" t="s">
        <v>2216</v>
      </c>
      <c r="F455" s="188" t="s">
        <v>2234</v>
      </c>
      <c r="G455" s="188" t="s">
        <v>2248</v>
      </c>
      <c r="H455" s="187" t="s">
        <v>2234</v>
      </c>
      <c r="I455" s="187" t="s">
        <v>2075</v>
      </c>
      <c r="J455" s="187" t="s">
        <v>3369</v>
      </c>
      <c r="K455" s="187">
        <v>1805959504</v>
      </c>
    </row>
    <row r="456" spans="1:11">
      <c r="A456" s="187">
        <v>1805959595</v>
      </c>
      <c r="B456" s="187" t="s">
        <v>2293</v>
      </c>
      <c r="C456" s="188" t="s">
        <v>2068</v>
      </c>
      <c r="D456" s="188" t="s">
        <v>376</v>
      </c>
      <c r="E456" s="188" t="s">
        <v>2216</v>
      </c>
      <c r="F456" s="187" t="s">
        <v>2237</v>
      </c>
      <c r="G456" s="188" t="s">
        <v>2248</v>
      </c>
      <c r="H456" s="187" t="s">
        <v>2237</v>
      </c>
      <c r="I456" s="187" t="s">
        <v>2075</v>
      </c>
      <c r="J456" s="187" t="s">
        <v>3370</v>
      </c>
      <c r="K456" s="187">
        <v>1805959595</v>
      </c>
    </row>
    <row r="457" spans="1:11">
      <c r="A457" s="187">
        <v>1895200101</v>
      </c>
      <c r="B457" s="187" t="s">
        <v>2294</v>
      </c>
      <c r="C457" s="188" t="s">
        <v>2068</v>
      </c>
      <c r="D457" s="188" t="s">
        <v>376</v>
      </c>
      <c r="E457" s="188" t="s">
        <v>2216</v>
      </c>
      <c r="F457" s="187" t="s">
        <v>2237</v>
      </c>
      <c r="G457" s="188" t="s">
        <v>2248</v>
      </c>
      <c r="H457" s="187" t="s">
        <v>2237</v>
      </c>
      <c r="I457" s="187" t="s">
        <v>2075</v>
      </c>
      <c r="J457" s="187" t="s">
        <v>3371</v>
      </c>
      <c r="K457" s="187">
        <v>1895200101</v>
      </c>
    </row>
    <row r="458" spans="1:11">
      <c r="A458" s="187">
        <v>1895959595</v>
      </c>
      <c r="B458" s="187" t="s">
        <v>2083</v>
      </c>
      <c r="C458" s="188" t="s">
        <v>2068</v>
      </c>
      <c r="D458" s="188" t="s">
        <v>376</v>
      </c>
      <c r="E458" s="188" t="s">
        <v>2216</v>
      </c>
      <c r="F458" s="187" t="s">
        <v>2237</v>
      </c>
      <c r="G458" s="188" t="s">
        <v>2248</v>
      </c>
      <c r="H458" s="187" t="s">
        <v>2237</v>
      </c>
      <c r="I458" s="187" t="s">
        <v>2075</v>
      </c>
      <c r="J458" s="187" t="s">
        <v>3372</v>
      </c>
      <c r="K458" s="187">
        <v>1895959595</v>
      </c>
    </row>
    <row r="459" spans="1:11">
      <c r="A459" s="187">
        <v>1899050101</v>
      </c>
      <c r="B459" s="187" t="s">
        <v>2295</v>
      </c>
      <c r="C459" s="188" t="s">
        <v>2068</v>
      </c>
      <c r="D459" s="188" t="s">
        <v>376</v>
      </c>
      <c r="E459" s="188" t="s">
        <v>2216</v>
      </c>
      <c r="F459" s="187" t="s">
        <v>2237</v>
      </c>
      <c r="G459" s="188" t="s">
        <v>2248</v>
      </c>
      <c r="H459" s="187" t="s">
        <v>2237</v>
      </c>
      <c r="I459" s="187" t="s">
        <v>2075</v>
      </c>
      <c r="J459" s="187" t="s">
        <v>3373</v>
      </c>
      <c r="K459" s="187">
        <v>1899050101</v>
      </c>
    </row>
    <row r="460" spans="1:11">
      <c r="A460" s="187">
        <v>1899959595</v>
      </c>
      <c r="B460" s="187" t="s">
        <v>2296</v>
      </c>
      <c r="C460" s="188" t="s">
        <v>2068</v>
      </c>
      <c r="D460" s="188" t="s">
        <v>376</v>
      </c>
      <c r="E460" s="188" t="s">
        <v>2216</v>
      </c>
      <c r="F460" s="187" t="s">
        <v>2237</v>
      </c>
      <c r="G460" s="188" t="s">
        <v>2248</v>
      </c>
      <c r="H460" s="187" t="s">
        <v>2237</v>
      </c>
      <c r="I460" s="187" t="s">
        <v>2075</v>
      </c>
      <c r="J460" s="187" t="s">
        <v>3374</v>
      </c>
      <c r="K460" s="187">
        <v>1899959595</v>
      </c>
    </row>
    <row r="461" spans="1:11" s="191" customFormat="1">
      <c r="A461" s="189"/>
      <c r="B461" s="189"/>
      <c r="C461" s="190"/>
      <c r="D461" s="190"/>
      <c r="E461" s="190"/>
      <c r="F461" s="190"/>
      <c r="G461" s="189"/>
      <c r="H461" s="189"/>
      <c r="I461" s="189"/>
      <c r="J461" s="189"/>
      <c r="K461" s="189"/>
    </row>
    <row r="462" spans="1:11" s="191" customFormat="1">
      <c r="A462" s="189"/>
      <c r="B462" s="189"/>
      <c r="C462" s="190"/>
      <c r="D462" s="190"/>
      <c r="E462" s="190"/>
      <c r="F462" s="190"/>
      <c r="G462" s="189"/>
      <c r="H462" s="189"/>
      <c r="I462" s="189"/>
      <c r="J462" s="189"/>
      <c r="K462" s="189"/>
    </row>
    <row r="463" spans="1:11">
      <c r="A463" s="181">
        <v>6208020502</v>
      </c>
      <c r="B463" s="181" t="s">
        <v>3299</v>
      </c>
      <c r="C463" s="182" t="s">
        <v>2068</v>
      </c>
      <c r="D463" s="182" t="s">
        <v>376</v>
      </c>
      <c r="E463" s="182" t="s">
        <v>2216</v>
      </c>
      <c r="F463" s="182" t="s">
        <v>2217</v>
      </c>
      <c r="G463" s="181" t="s">
        <v>374</v>
      </c>
      <c r="H463" s="181" t="s">
        <v>2218</v>
      </c>
      <c r="I463" s="181" t="s">
        <v>2075</v>
      </c>
      <c r="J463" s="183" t="s">
        <v>3375</v>
      </c>
      <c r="K463" s="181">
        <v>6208020502</v>
      </c>
    </row>
    <row r="464" spans="1:11">
      <c r="A464" s="181">
        <v>6208020504</v>
      </c>
      <c r="B464" s="181" t="s">
        <v>3300</v>
      </c>
      <c r="C464" s="182" t="s">
        <v>2068</v>
      </c>
      <c r="D464" s="182" t="s">
        <v>376</v>
      </c>
      <c r="E464" s="182" t="s">
        <v>2216</v>
      </c>
      <c r="F464" s="182" t="s">
        <v>2217</v>
      </c>
      <c r="G464" s="181" t="s">
        <v>374</v>
      </c>
      <c r="H464" s="181" t="s">
        <v>2218</v>
      </c>
      <c r="I464" s="181" t="s">
        <v>2075</v>
      </c>
      <c r="J464" s="183" t="s">
        <v>3376</v>
      </c>
      <c r="K464" s="181">
        <v>6208020504</v>
      </c>
    </row>
    <row r="465" spans="1:11">
      <c r="A465" s="181">
        <v>6208021101</v>
      </c>
      <c r="B465" s="181" t="s">
        <v>3297</v>
      </c>
      <c r="C465" s="182" t="s">
        <v>2068</v>
      </c>
      <c r="D465" s="182" t="s">
        <v>376</v>
      </c>
      <c r="E465" s="182" t="s">
        <v>2216</v>
      </c>
      <c r="F465" s="182" t="s">
        <v>2228</v>
      </c>
      <c r="G465" s="181" t="s">
        <v>374</v>
      </c>
      <c r="H465" s="181" t="s">
        <v>2229</v>
      </c>
      <c r="I465" s="181" t="s">
        <v>2075</v>
      </c>
      <c r="J465" s="183" t="s">
        <v>3377</v>
      </c>
      <c r="K465" s="181">
        <v>6208021101</v>
      </c>
    </row>
    <row r="466" spans="1:11">
      <c r="A466" s="181">
        <v>6208021102</v>
      </c>
      <c r="B466" s="181" t="s">
        <v>2158</v>
      </c>
      <c r="C466" s="182" t="s">
        <v>2068</v>
      </c>
      <c r="D466" s="182" t="s">
        <v>376</v>
      </c>
      <c r="E466" s="182" t="s">
        <v>2216</v>
      </c>
      <c r="F466" s="182" t="s">
        <v>2228</v>
      </c>
      <c r="G466" s="181" t="s">
        <v>374</v>
      </c>
      <c r="H466" s="181" t="s">
        <v>2229</v>
      </c>
      <c r="I466" s="181" t="s">
        <v>2075</v>
      </c>
      <c r="J466" s="183" t="s">
        <v>3378</v>
      </c>
      <c r="K466" s="181">
        <v>6208021102</v>
      </c>
    </row>
    <row r="467" spans="1:11">
      <c r="A467" s="181">
        <v>6208021103</v>
      </c>
      <c r="B467" s="181" t="s">
        <v>2225</v>
      </c>
      <c r="C467" s="182" t="s">
        <v>2068</v>
      </c>
      <c r="D467" s="182" t="s">
        <v>376</v>
      </c>
      <c r="E467" s="182" t="s">
        <v>2216</v>
      </c>
      <c r="F467" s="182" t="s">
        <v>389</v>
      </c>
      <c r="G467" s="181" t="s">
        <v>374</v>
      </c>
      <c r="H467" s="181" t="s">
        <v>2226</v>
      </c>
      <c r="I467" s="181" t="s">
        <v>2075</v>
      </c>
      <c r="J467" s="183" t="s">
        <v>3316</v>
      </c>
      <c r="K467" s="181">
        <v>6208021103</v>
      </c>
    </row>
    <row r="468" spans="1:11">
      <c r="A468" s="181">
        <v>6208021104</v>
      </c>
      <c r="B468" s="181" t="s">
        <v>3298</v>
      </c>
      <c r="C468" s="182" t="s">
        <v>2068</v>
      </c>
      <c r="D468" s="182" t="s">
        <v>376</v>
      </c>
      <c r="E468" s="182" t="s">
        <v>2216</v>
      </c>
      <c r="F468" s="182" t="s">
        <v>2228</v>
      </c>
      <c r="G468" s="181" t="s">
        <v>374</v>
      </c>
      <c r="H468" s="181" t="s">
        <v>2229</v>
      </c>
      <c r="I468" s="181" t="s">
        <v>2075</v>
      </c>
      <c r="J468" s="183" t="s">
        <v>3379</v>
      </c>
      <c r="K468" s="181">
        <v>6208021104</v>
      </c>
    </row>
    <row r="469" spans="1:11">
      <c r="A469" s="181">
        <v>6208021701</v>
      </c>
      <c r="B469" s="181" t="s">
        <v>3301</v>
      </c>
      <c r="C469" s="182" t="s">
        <v>2068</v>
      </c>
      <c r="D469" s="182" t="s">
        <v>376</v>
      </c>
      <c r="E469" s="182" t="s">
        <v>2239</v>
      </c>
      <c r="F469" s="182" t="s">
        <v>2243</v>
      </c>
      <c r="G469" s="181" t="s">
        <v>374</v>
      </c>
      <c r="H469" s="181" t="s">
        <v>2244</v>
      </c>
      <c r="I469" s="181" t="s">
        <v>2075</v>
      </c>
      <c r="J469" s="183" t="s">
        <v>3380</v>
      </c>
      <c r="K469" s="181">
        <v>6208021701</v>
      </c>
    </row>
    <row r="470" spans="1:11">
      <c r="A470" s="181">
        <v>6208021811</v>
      </c>
      <c r="B470" s="181" t="s">
        <v>3287</v>
      </c>
      <c r="C470" s="182" t="s">
        <v>2068</v>
      </c>
      <c r="D470" s="182" t="s">
        <v>376</v>
      </c>
      <c r="E470" s="182" t="s">
        <v>2216</v>
      </c>
      <c r="F470" s="182" t="s">
        <v>2234</v>
      </c>
      <c r="G470" s="181" t="s">
        <v>374</v>
      </c>
      <c r="H470" s="181" t="s">
        <v>2234</v>
      </c>
      <c r="I470" s="181" t="s">
        <v>2075</v>
      </c>
      <c r="J470" s="183" t="s">
        <v>3381</v>
      </c>
      <c r="K470" s="181">
        <v>6208021811</v>
      </c>
    </row>
    <row r="471" spans="1:11">
      <c r="A471" s="181">
        <v>6208021812</v>
      </c>
      <c r="B471" s="181" t="s">
        <v>2236</v>
      </c>
      <c r="C471" s="182" t="s">
        <v>2068</v>
      </c>
      <c r="D471" s="182" t="s">
        <v>376</v>
      </c>
      <c r="E471" s="182" t="s">
        <v>2216</v>
      </c>
      <c r="F471" s="181" t="s">
        <v>2237</v>
      </c>
      <c r="G471" s="181" t="s">
        <v>374</v>
      </c>
      <c r="H471" s="181" t="s">
        <v>2237</v>
      </c>
      <c r="I471" s="181" t="s">
        <v>2075</v>
      </c>
      <c r="J471" s="183" t="s">
        <v>3321</v>
      </c>
      <c r="K471" s="181">
        <v>6208021812</v>
      </c>
    </row>
    <row r="472" spans="1:11">
      <c r="A472" s="181">
        <v>6208021813</v>
      </c>
      <c r="B472" s="181" t="s">
        <v>3295</v>
      </c>
      <c r="C472" s="182" t="s">
        <v>2068</v>
      </c>
      <c r="D472" s="182" t="s">
        <v>376</v>
      </c>
      <c r="E472" s="182" t="s">
        <v>2239</v>
      </c>
      <c r="F472" s="182" t="s">
        <v>2240</v>
      </c>
      <c r="G472" s="181" t="s">
        <v>374</v>
      </c>
      <c r="H472" s="181" t="s">
        <v>2241</v>
      </c>
      <c r="I472" s="181" t="s">
        <v>2075</v>
      </c>
      <c r="J472" s="183" t="s">
        <v>3382</v>
      </c>
      <c r="K472" s="181">
        <v>6208021813</v>
      </c>
    </row>
    <row r="473" spans="1:11">
      <c r="A473" s="181">
        <v>6208021815</v>
      </c>
      <c r="B473" s="181" t="s">
        <v>3277</v>
      </c>
      <c r="C473" s="182" t="s">
        <v>2068</v>
      </c>
      <c r="D473" s="182" t="s">
        <v>376</v>
      </c>
      <c r="E473" s="182" t="s">
        <v>2216</v>
      </c>
      <c r="F473" s="182" t="s">
        <v>2231</v>
      </c>
      <c r="G473" s="181" t="s">
        <v>374</v>
      </c>
      <c r="H473" s="181" t="s">
        <v>2232</v>
      </c>
      <c r="I473" s="181" t="s">
        <v>2075</v>
      </c>
      <c r="J473" s="183" t="s">
        <v>3396</v>
      </c>
      <c r="K473" s="181">
        <v>6208021815</v>
      </c>
    </row>
    <row r="474" spans="1:11">
      <c r="A474" s="181">
        <v>6208021901</v>
      </c>
      <c r="B474" s="181" t="s">
        <v>3288</v>
      </c>
      <c r="C474" s="182" t="s">
        <v>2068</v>
      </c>
      <c r="D474" s="182" t="s">
        <v>376</v>
      </c>
      <c r="E474" s="182" t="s">
        <v>2216</v>
      </c>
      <c r="F474" s="182" t="s">
        <v>2234</v>
      </c>
      <c r="G474" s="181" t="s">
        <v>374</v>
      </c>
      <c r="H474" s="181" t="s">
        <v>2234</v>
      </c>
      <c r="I474" s="181" t="s">
        <v>2075</v>
      </c>
      <c r="J474" s="183" t="s">
        <v>3384</v>
      </c>
      <c r="K474" s="181">
        <v>6208021901</v>
      </c>
    </row>
    <row r="475" spans="1:11">
      <c r="A475" s="181">
        <v>6208021902</v>
      </c>
      <c r="B475" s="181" t="s">
        <v>3289</v>
      </c>
      <c r="C475" s="182" t="s">
        <v>2068</v>
      </c>
      <c r="D475" s="182" t="s">
        <v>376</v>
      </c>
      <c r="E475" s="182" t="s">
        <v>2216</v>
      </c>
      <c r="F475" s="182" t="s">
        <v>2234</v>
      </c>
      <c r="G475" s="181" t="s">
        <v>374</v>
      </c>
      <c r="H475" s="181" t="s">
        <v>2234</v>
      </c>
      <c r="I475" s="181" t="s">
        <v>2075</v>
      </c>
      <c r="J475" s="183" t="s">
        <v>3385</v>
      </c>
      <c r="K475" s="181">
        <v>6208021902</v>
      </c>
    </row>
    <row r="476" spans="1:11">
      <c r="A476" s="181">
        <v>6208021903</v>
      </c>
      <c r="B476" s="181" t="s">
        <v>3290</v>
      </c>
      <c r="C476" s="182" t="s">
        <v>2068</v>
      </c>
      <c r="D476" s="182" t="s">
        <v>376</v>
      </c>
      <c r="E476" s="182" t="s">
        <v>2216</v>
      </c>
      <c r="F476" s="182" t="s">
        <v>2234</v>
      </c>
      <c r="G476" s="181" t="s">
        <v>374</v>
      </c>
      <c r="H476" s="181" t="s">
        <v>2234</v>
      </c>
      <c r="I476" s="181" t="s">
        <v>2075</v>
      </c>
      <c r="J476" s="183" t="s">
        <v>3386</v>
      </c>
      <c r="K476" s="181">
        <v>6208021903</v>
      </c>
    </row>
    <row r="477" spans="1:11">
      <c r="A477" s="181">
        <v>6208022101</v>
      </c>
      <c r="B477" s="181" t="s">
        <v>3294</v>
      </c>
      <c r="C477" s="182" t="s">
        <v>2068</v>
      </c>
      <c r="D477" s="182" t="s">
        <v>376</v>
      </c>
      <c r="E477" s="182" t="s">
        <v>2216</v>
      </c>
      <c r="F477" s="182" t="s">
        <v>2221</v>
      </c>
      <c r="G477" s="181" t="s">
        <v>374</v>
      </c>
      <c r="H477" s="181" t="s">
        <v>2402</v>
      </c>
      <c r="I477" s="181" t="s">
        <v>2075</v>
      </c>
      <c r="J477" s="183" t="s">
        <v>3387</v>
      </c>
      <c r="K477" s="181">
        <v>6208022101</v>
      </c>
    </row>
    <row r="478" spans="1:11">
      <c r="A478" s="181">
        <v>6208022102</v>
      </c>
      <c r="B478" s="181" t="s">
        <v>3293</v>
      </c>
      <c r="C478" s="182" t="s">
        <v>2068</v>
      </c>
      <c r="D478" s="182" t="s">
        <v>376</v>
      </c>
      <c r="E478" s="182" t="s">
        <v>2216</v>
      </c>
      <c r="F478" s="182" t="s">
        <v>2221</v>
      </c>
      <c r="G478" s="181" t="s">
        <v>374</v>
      </c>
      <c r="H478" s="181" t="s">
        <v>2222</v>
      </c>
      <c r="I478" s="181" t="s">
        <v>2075</v>
      </c>
      <c r="J478" s="183" t="s">
        <v>3388</v>
      </c>
      <c r="K478" s="181">
        <v>6208022102</v>
      </c>
    </row>
    <row r="479" spans="1:11">
      <c r="A479" s="181">
        <v>6208022103</v>
      </c>
      <c r="B479" s="181" t="s">
        <v>3307</v>
      </c>
      <c r="C479" s="182" t="s">
        <v>2068</v>
      </c>
      <c r="D479" s="182" t="s">
        <v>376</v>
      </c>
      <c r="E479" s="182" t="s">
        <v>2216</v>
      </c>
      <c r="F479" s="182" t="s">
        <v>2221</v>
      </c>
      <c r="G479" s="181" t="s">
        <v>374</v>
      </c>
      <c r="H479" s="181" t="s">
        <v>2402</v>
      </c>
      <c r="I479" s="181" t="s">
        <v>2075</v>
      </c>
      <c r="J479" s="183" t="s">
        <v>3397</v>
      </c>
      <c r="K479" s="181">
        <v>6208022103</v>
      </c>
    </row>
    <row r="480" spans="1:11">
      <c r="A480" s="181">
        <v>6208022104</v>
      </c>
      <c r="B480" s="181" t="s">
        <v>3308</v>
      </c>
      <c r="C480" s="182" t="s">
        <v>2068</v>
      </c>
      <c r="D480" s="182" t="s">
        <v>376</v>
      </c>
      <c r="E480" s="182" t="s">
        <v>2216</v>
      </c>
      <c r="F480" s="182" t="s">
        <v>2221</v>
      </c>
      <c r="G480" s="181" t="s">
        <v>374</v>
      </c>
      <c r="H480" s="181" t="s">
        <v>2402</v>
      </c>
      <c r="I480" s="181" t="s">
        <v>2075</v>
      </c>
      <c r="J480" s="183" t="s">
        <v>3398</v>
      </c>
      <c r="K480" s="181">
        <v>6208022104</v>
      </c>
    </row>
    <row r="481" spans="1:11">
      <c r="A481" s="181">
        <v>6208022105</v>
      </c>
      <c r="B481" s="181" t="s">
        <v>3306</v>
      </c>
      <c r="C481" s="182" t="s">
        <v>2068</v>
      </c>
      <c r="D481" s="182" t="s">
        <v>376</v>
      </c>
      <c r="E481" s="182" t="s">
        <v>2216</v>
      </c>
      <c r="F481" s="182" t="s">
        <v>2221</v>
      </c>
      <c r="G481" s="181" t="s">
        <v>374</v>
      </c>
      <c r="H481" s="181" t="s">
        <v>2222</v>
      </c>
      <c r="I481" s="181" t="s">
        <v>2075</v>
      </c>
      <c r="J481" s="183" t="s">
        <v>3399</v>
      </c>
      <c r="K481" s="181">
        <v>6208022105</v>
      </c>
    </row>
    <row r="482" spans="1:11">
      <c r="A482" s="181">
        <v>6208030103</v>
      </c>
      <c r="B482" s="181" t="s">
        <v>3291</v>
      </c>
      <c r="C482" s="182" t="s">
        <v>2068</v>
      </c>
      <c r="D482" s="182" t="s">
        <v>376</v>
      </c>
      <c r="E482" s="182" t="s">
        <v>2216</v>
      </c>
      <c r="F482" s="182" t="s">
        <v>2405</v>
      </c>
      <c r="G482" s="181" t="s">
        <v>374</v>
      </c>
      <c r="H482" s="181" t="s">
        <v>2406</v>
      </c>
      <c r="I482" s="181" t="s">
        <v>2407</v>
      </c>
      <c r="J482" s="183" t="s">
        <v>3389</v>
      </c>
      <c r="K482" s="181">
        <v>6208030103</v>
      </c>
    </row>
    <row r="483" spans="1:11">
      <c r="A483" s="181">
        <v>6208030203</v>
      </c>
      <c r="B483" s="181" t="s">
        <v>3291</v>
      </c>
      <c r="C483" s="182" t="s">
        <v>2068</v>
      </c>
      <c r="D483" s="182" t="s">
        <v>376</v>
      </c>
      <c r="E483" s="182" t="s">
        <v>2216</v>
      </c>
      <c r="F483" s="182" t="s">
        <v>2405</v>
      </c>
      <c r="G483" s="181" t="s">
        <v>374</v>
      </c>
      <c r="H483" s="181" t="s">
        <v>2406</v>
      </c>
      <c r="I483" s="181" t="s">
        <v>2408</v>
      </c>
      <c r="J483" s="183" t="s">
        <v>3389</v>
      </c>
      <c r="K483" s="181">
        <v>6208030203</v>
      </c>
    </row>
    <row r="484" spans="1:11">
      <c r="A484" s="181">
        <v>6208030303</v>
      </c>
      <c r="B484" s="181" t="s">
        <v>3291</v>
      </c>
      <c r="C484" s="182" t="s">
        <v>2068</v>
      </c>
      <c r="D484" s="182" t="s">
        <v>376</v>
      </c>
      <c r="E484" s="182" t="s">
        <v>2216</v>
      </c>
      <c r="F484" s="182" t="s">
        <v>2405</v>
      </c>
      <c r="G484" s="181" t="s">
        <v>374</v>
      </c>
      <c r="H484" s="181" t="s">
        <v>2406</v>
      </c>
      <c r="I484" s="181" t="s">
        <v>2409</v>
      </c>
      <c r="J484" s="183" t="s">
        <v>3389</v>
      </c>
      <c r="K484" s="181">
        <v>6208030303</v>
      </c>
    </row>
    <row r="485" spans="1:11">
      <c r="A485" s="181">
        <v>6208030403</v>
      </c>
      <c r="B485" s="181" t="s">
        <v>3291</v>
      </c>
      <c r="C485" s="182" t="s">
        <v>2068</v>
      </c>
      <c r="D485" s="182" t="s">
        <v>376</v>
      </c>
      <c r="E485" s="182" t="s">
        <v>2216</v>
      </c>
      <c r="F485" s="182" t="s">
        <v>2405</v>
      </c>
      <c r="G485" s="181" t="s">
        <v>374</v>
      </c>
      <c r="H485" s="181" t="s">
        <v>2406</v>
      </c>
      <c r="I485" s="181" t="s">
        <v>2410</v>
      </c>
      <c r="J485" s="183" t="s">
        <v>3389</v>
      </c>
      <c r="K485" s="181">
        <v>6208030403</v>
      </c>
    </row>
    <row r="486" spans="1:11">
      <c r="A486" s="181">
        <v>6208100302</v>
      </c>
      <c r="B486" s="181" t="s">
        <v>3292</v>
      </c>
      <c r="C486" s="182" t="s">
        <v>2068</v>
      </c>
      <c r="D486" s="182" t="s">
        <v>376</v>
      </c>
      <c r="E486" s="182" t="s">
        <v>2216</v>
      </c>
      <c r="F486" s="182" t="s">
        <v>2405</v>
      </c>
      <c r="G486" s="181" t="s">
        <v>374</v>
      </c>
      <c r="H486" s="181" t="s">
        <v>2406</v>
      </c>
      <c r="I486" s="181" t="s">
        <v>2407</v>
      </c>
      <c r="J486" s="183" t="s">
        <v>3390</v>
      </c>
      <c r="K486" s="181">
        <v>6208100302</v>
      </c>
    </row>
    <row r="487" spans="1:11">
      <c r="A487" s="181">
        <v>6208100305</v>
      </c>
      <c r="B487" s="181" t="s">
        <v>3309</v>
      </c>
      <c r="C487" s="182" t="s">
        <v>2068</v>
      </c>
      <c r="D487" s="182" t="s">
        <v>376</v>
      </c>
      <c r="E487" s="182" t="s">
        <v>2216</v>
      </c>
      <c r="F487" s="182" t="s">
        <v>2405</v>
      </c>
      <c r="G487" s="181" t="s">
        <v>374</v>
      </c>
      <c r="H487" s="181" t="s">
        <v>2406</v>
      </c>
      <c r="I487" s="181" t="s">
        <v>2407</v>
      </c>
      <c r="J487" s="183" t="s">
        <v>3400</v>
      </c>
      <c r="K487" s="181">
        <v>6208100305</v>
      </c>
    </row>
    <row r="488" spans="1:11">
      <c r="A488" s="181">
        <v>6208100402</v>
      </c>
      <c r="B488" s="181" t="s">
        <v>3292</v>
      </c>
      <c r="C488" s="182" t="s">
        <v>2068</v>
      </c>
      <c r="D488" s="182" t="s">
        <v>376</v>
      </c>
      <c r="E488" s="182" t="s">
        <v>2216</v>
      </c>
      <c r="F488" s="182" t="s">
        <v>2405</v>
      </c>
      <c r="G488" s="181" t="s">
        <v>374</v>
      </c>
      <c r="H488" s="181" t="s">
        <v>2406</v>
      </c>
      <c r="I488" s="181" t="s">
        <v>2407</v>
      </c>
      <c r="J488" s="183" t="s">
        <v>3390</v>
      </c>
      <c r="K488" s="181">
        <v>6208100402</v>
      </c>
    </row>
    <row r="489" spans="1:11">
      <c r="A489" s="187">
        <v>1504050101</v>
      </c>
      <c r="B489" s="187" t="s">
        <v>2245</v>
      </c>
      <c r="C489" s="188" t="s">
        <v>2068</v>
      </c>
      <c r="D489" s="188" t="s">
        <v>376</v>
      </c>
      <c r="E489" s="188" t="s">
        <v>2246</v>
      </c>
      <c r="F489" s="188" t="s">
        <v>2247</v>
      </c>
      <c r="G489" s="188" t="s">
        <v>2248</v>
      </c>
      <c r="H489" s="188" t="s">
        <v>2077</v>
      </c>
      <c r="I489" s="187" t="s">
        <v>2075</v>
      </c>
      <c r="J489" s="187" t="s">
        <v>3324</v>
      </c>
      <c r="K489" s="187">
        <v>1504050101</v>
      </c>
    </row>
    <row r="490" spans="1:11">
      <c r="A490" s="187">
        <v>1504100101</v>
      </c>
      <c r="B490" s="187" t="s">
        <v>2249</v>
      </c>
      <c r="C490" s="188" t="s">
        <v>2068</v>
      </c>
      <c r="D490" s="188" t="s">
        <v>376</v>
      </c>
      <c r="E490" s="188" t="s">
        <v>2246</v>
      </c>
      <c r="F490" s="188" t="s">
        <v>2247</v>
      </c>
      <c r="G490" s="188" t="s">
        <v>2248</v>
      </c>
      <c r="H490" s="188" t="s">
        <v>2077</v>
      </c>
      <c r="I490" s="187" t="s">
        <v>2075</v>
      </c>
      <c r="J490" s="187" t="s">
        <v>3325</v>
      </c>
      <c r="K490" s="187">
        <v>1504100101</v>
      </c>
    </row>
    <row r="491" spans="1:11">
      <c r="A491" s="187">
        <v>1508050101</v>
      </c>
      <c r="B491" s="187" t="s">
        <v>2247</v>
      </c>
      <c r="C491" s="188" t="s">
        <v>2068</v>
      </c>
      <c r="D491" s="188" t="s">
        <v>376</v>
      </c>
      <c r="E491" s="188" t="s">
        <v>2246</v>
      </c>
      <c r="F491" s="188" t="s">
        <v>2247</v>
      </c>
      <c r="G491" s="188" t="s">
        <v>2248</v>
      </c>
      <c r="H491" s="187" t="s">
        <v>2250</v>
      </c>
      <c r="I491" s="187" t="s">
        <v>2075</v>
      </c>
      <c r="J491" s="187" t="s">
        <v>3326</v>
      </c>
      <c r="K491" s="187">
        <v>1508050101</v>
      </c>
    </row>
    <row r="492" spans="1:11">
      <c r="A492" s="187">
        <v>1516050101</v>
      </c>
      <c r="B492" s="187" t="s">
        <v>2079</v>
      </c>
      <c r="C492" s="188" t="s">
        <v>2068</v>
      </c>
      <c r="D492" s="188" t="s">
        <v>376</v>
      </c>
      <c r="E492" s="188" t="s">
        <v>2246</v>
      </c>
      <c r="F492" s="188" t="s">
        <v>2247</v>
      </c>
      <c r="G492" s="188" t="s">
        <v>2248</v>
      </c>
      <c r="H492" s="187" t="s">
        <v>2250</v>
      </c>
      <c r="I492" s="187" t="s">
        <v>2075</v>
      </c>
      <c r="J492" s="187" t="s">
        <v>3327</v>
      </c>
      <c r="K492" s="187">
        <v>1516050101</v>
      </c>
    </row>
    <row r="493" spans="1:11">
      <c r="A493" s="187">
        <v>1516100101</v>
      </c>
      <c r="B493" s="187" t="s">
        <v>2251</v>
      </c>
      <c r="C493" s="188" t="s">
        <v>2068</v>
      </c>
      <c r="D493" s="188" t="s">
        <v>376</v>
      </c>
      <c r="E493" s="188" t="s">
        <v>2246</v>
      </c>
      <c r="F493" s="188" t="s">
        <v>2247</v>
      </c>
      <c r="G493" s="188" t="s">
        <v>2248</v>
      </c>
      <c r="H493" s="187" t="s">
        <v>2250</v>
      </c>
      <c r="I493" s="187" t="s">
        <v>2075</v>
      </c>
      <c r="J493" s="187" t="s">
        <v>3328</v>
      </c>
      <c r="K493" s="187">
        <v>1516100101</v>
      </c>
    </row>
    <row r="494" spans="1:11">
      <c r="A494" s="187">
        <v>1516150101</v>
      </c>
      <c r="B494" s="187" t="s">
        <v>2252</v>
      </c>
      <c r="C494" s="188" t="s">
        <v>2068</v>
      </c>
      <c r="D494" s="188" t="s">
        <v>376</v>
      </c>
      <c r="E494" s="188" t="s">
        <v>2246</v>
      </c>
      <c r="F494" s="188" t="s">
        <v>2247</v>
      </c>
      <c r="G494" s="188" t="s">
        <v>2248</v>
      </c>
      <c r="H494" s="187" t="s">
        <v>2250</v>
      </c>
      <c r="I494" s="187" t="s">
        <v>2075</v>
      </c>
      <c r="J494" s="187" t="s">
        <v>3329</v>
      </c>
      <c r="K494" s="187">
        <v>1516150101</v>
      </c>
    </row>
    <row r="495" spans="1:11">
      <c r="A495" s="187">
        <v>1520050101</v>
      </c>
      <c r="B495" s="187" t="s">
        <v>2253</v>
      </c>
      <c r="C495" s="188" t="s">
        <v>2068</v>
      </c>
      <c r="D495" s="188" t="s">
        <v>376</v>
      </c>
      <c r="E495" s="188" t="s">
        <v>2239</v>
      </c>
      <c r="F495" s="188" t="s">
        <v>2240</v>
      </c>
      <c r="G495" s="188" t="s">
        <v>2248</v>
      </c>
      <c r="H495" s="187" t="s">
        <v>2254</v>
      </c>
      <c r="I495" s="187" t="s">
        <v>2075</v>
      </c>
      <c r="J495" s="187" t="s">
        <v>3330</v>
      </c>
      <c r="K495" s="187">
        <v>1520050101</v>
      </c>
    </row>
    <row r="496" spans="1:11">
      <c r="A496" s="187">
        <v>1520050102</v>
      </c>
      <c r="B496" s="187" t="s">
        <v>2255</v>
      </c>
      <c r="C496" s="188" t="s">
        <v>2068</v>
      </c>
      <c r="D496" s="188" t="s">
        <v>376</v>
      </c>
      <c r="E496" s="188" t="s">
        <v>2239</v>
      </c>
      <c r="F496" s="188" t="s">
        <v>2240</v>
      </c>
      <c r="G496" s="188" t="s">
        <v>2248</v>
      </c>
      <c r="H496" s="187" t="s">
        <v>2254</v>
      </c>
      <c r="I496" s="187" t="s">
        <v>2075</v>
      </c>
      <c r="J496" s="187" t="s">
        <v>3331</v>
      </c>
      <c r="K496" s="187">
        <v>1520050102</v>
      </c>
    </row>
    <row r="497" spans="1:11">
      <c r="A497" s="187">
        <v>1520050103</v>
      </c>
      <c r="B497" s="187" t="s">
        <v>2256</v>
      </c>
      <c r="C497" s="188" t="s">
        <v>2068</v>
      </c>
      <c r="D497" s="188" t="s">
        <v>376</v>
      </c>
      <c r="E497" s="188" t="s">
        <v>2239</v>
      </c>
      <c r="F497" s="188" t="s">
        <v>2240</v>
      </c>
      <c r="G497" s="188" t="s">
        <v>2248</v>
      </c>
      <c r="H497" s="187" t="s">
        <v>2254</v>
      </c>
      <c r="I497" s="187" t="s">
        <v>2075</v>
      </c>
      <c r="J497" s="187" t="s">
        <v>3332</v>
      </c>
      <c r="K497" s="187">
        <v>1520050103</v>
      </c>
    </row>
    <row r="498" spans="1:11">
      <c r="A498" s="187">
        <v>1520050104</v>
      </c>
      <c r="B498" s="187" t="s">
        <v>2257</v>
      </c>
      <c r="C498" s="188" t="s">
        <v>2068</v>
      </c>
      <c r="D498" s="188" t="s">
        <v>376</v>
      </c>
      <c r="E498" s="188" t="s">
        <v>2239</v>
      </c>
      <c r="F498" s="188" t="s">
        <v>2240</v>
      </c>
      <c r="G498" s="188" t="s">
        <v>2248</v>
      </c>
      <c r="H498" s="187" t="s">
        <v>2254</v>
      </c>
      <c r="I498" s="187" t="s">
        <v>2075</v>
      </c>
      <c r="J498" s="187" t="s">
        <v>3333</v>
      </c>
      <c r="K498" s="187">
        <v>1520050104</v>
      </c>
    </row>
    <row r="499" spans="1:11">
      <c r="A499" s="187">
        <v>1520050105</v>
      </c>
      <c r="B499" s="187" t="s">
        <v>2258</v>
      </c>
      <c r="C499" s="188" t="s">
        <v>2068</v>
      </c>
      <c r="D499" s="188" t="s">
        <v>376</v>
      </c>
      <c r="E499" s="188" t="s">
        <v>2239</v>
      </c>
      <c r="F499" s="188" t="s">
        <v>2240</v>
      </c>
      <c r="G499" s="188" t="s">
        <v>2248</v>
      </c>
      <c r="H499" s="187" t="s">
        <v>2254</v>
      </c>
      <c r="I499" s="187" t="s">
        <v>2075</v>
      </c>
      <c r="J499" s="187" t="s">
        <v>3334</v>
      </c>
      <c r="K499" s="187">
        <v>1520050105</v>
      </c>
    </row>
    <row r="500" spans="1:11">
      <c r="A500" s="187">
        <v>1520050106</v>
      </c>
      <c r="B500" s="187" t="s">
        <v>2259</v>
      </c>
      <c r="C500" s="188" t="s">
        <v>2068</v>
      </c>
      <c r="D500" s="188" t="s">
        <v>376</v>
      </c>
      <c r="E500" s="188" t="s">
        <v>2239</v>
      </c>
      <c r="F500" s="188" t="s">
        <v>2240</v>
      </c>
      <c r="G500" s="188" t="s">
        <v>2248</v>
      </c>
      <c r="H500" s="187" t="s">
        <v>2254</v>
      </c>
      <c r="I500" s="187" t="s">
        <v>2075</v>
      </c>
      <c r="J500" s="187" t="s">
        <v>3335</v>
      </c>
      <c r="K500" s="187">
        <v>1520050106</v>
      </c>
    </row>
    <row r="501" spans="1:11">
      <c r="A501" s="187">
        <v>1520050107</v>
      </c>
      <c r="B501" s="187" t="s">
        <v>2260</v>
      </c>
      <c r="C501" s="188" t="s">
        <v>2068</v>
      </c>
      <c r="D501" s="188" t="s">
        <v>376</v>
      </c>
      <c r="E501" s="188" t="s">
        <v>2239</v>
      </c>
      <c r="F501" s="188" t="s">
        <v>2240</v>
      </c>
      <c r="G501" s="188" t="s">
        <v>2248</v>
      </c>
      <c r="H501" s="187" t="s">
        <v>2254</v>
      </c>
      <c r="I501" s="187" t="s">
        <v>2075</v>
      </c>
      <c r="J501" s="187" t="s">
        <v>3336</v>
      </c>
      <c r="K501" s="187">
        <v>1520050107</v>
      </c>
    </row>
    <row r="502" spans="1:11">
      <c r="A502" s="187">
        <v>1520050108</v>
      </c>
      <c r="B502" s="187" t="s">
        <v>2261</v>
      </c>
      <c r="C502" s="188" t="s">
        <v>2068</v>
      </c>
      <c r="D502" s="188" t="s">
        <v>376</v>
      </c>
      <c r="E502" s="188" t="s">
        <v>2239</v>
      </c>
      <c r="F502" s="188" t="s">
        <v>2240</v>
      </c>
      <c r="G502" s="188" t="s">
        <v>2248</v>
      </c>
      <c r="H502" s="187" t="s">
        <v>2254</v>
      </c>
      <c r="I502" s="187" t="s">
        <v>2075</v>
      </c>
      <c r="J502" s="187" t="s">
        <v>3337</v>
      </c>
      <c r="K502" s="187">
        <v>1520050108</v>
      </c>
    </row>
    <row r="503" spans="1:11">
      <c r="A503" s="187">
        <v>1524050101</v>
      </c>
      <c r="B503" s="187" t="s">
        <v>2131</v>
      </c>
      <c r="C503" s="188" t="s">
        <v>2068</v>
      </c>
      <c r="D503" s="188" t="s">
        <v>376</v>
      </c>
      <c r="E503" s="188" t="s">
        <v>2239</v>
      </c>
      <c r="F503" s="188" t="s">
        <v>2231</v>
      </c>
      <c r="G503" s="188" t="s">
        <v>2248</v>
      </c>
      <c r="H503" s="187" t="s">
        <v>2262</v>
      </c>
      <c r="I503" s="187" t="s">
        <v>2075</v>
      </c>
      <c r="J503" s="187" t="s">
        <v>3338</v>
      </c>
      <c r="K503" s="187">
        <v>1524050101</v>
      </c>
    </row>
    <row r="504" spans="1:11">
      <c r="A504" s="187">
        <v>1524100101</v>
      </c>
      <c r="B504" s="187" t="s">
        <v>2263</v>
      </c>
      <c r="C504" s="188" t="s">
        <v>2068</v>
      </c>
      <c r="D504" s="188" t="s">
        <v>376</v>
      </c>
      <c r="E504" s="188" t="s">
        <v>2239</v>
      </c>
      <c r="F504" s="188" t="s">
        <v>2231</v>
      </c>
      <c r="G504" s="188" t="s">
        <v>2248</v>
      </c>
      <c r="H504" s="187" t="s">
        <v>2262</v>
      </c>
      <c r="I504" s="187" t="s">
        <v>2075</v>
      </c>
      <c r="J504" s="187" t="s">
        <v>3339</v>
      </c>
      <c r="K504" s="187">
        <v>1524100101</v>
      </c>
    </row>
    <row r="505" spans="1:11">
      <c r="A505" s="187">
        <v>1524959595</v>
      </c>
      <c r="B505" s="187" t="s">
        <v>2083</v>
      </c>
      <c r="C505" s="188" t="s">
        <v>2068</v>
      </c>
      <c r="D505" s="188" t="s">
        <v>376</v>
      </c>
      <c r="E505" s="188" t="s">
        <v>2239</v>
      </c>
      <c r="F505" s="188" t="s">
        <v>2231</v>
      </c>
      <c r="G505" s="188" t="s">
        <v>2248</v>
      </c>
      <c r="H505" s="187" t="s">
        <v>2262</v>
      </c>
      <c r="I505" s="187" t="s">
        <v>2075</v>
      </c>
      <c r="J505" s="187" t="s">
        <v>3340</v>
      </c>
      <c r="K505" s="187">
        <v>1524959595</v>
      </c>
    </row>
    <row r="506" spans="1:11">
      <c r="A506" s="187">
        <v>1528050101</v>
      </c>
      <c r="B506" s="187" t="s">
        <v>2264</v>
      </c>
      <c r="C506" s="188" t="s">
        <v>2068</v>
      </c>
      <c r="D506" s="188" t="s">
        <v>376</v>
      </c>
      <c r="E506" s="188" t="s">
        <v>2239</v>
      </c>
      <c r="F506" s="188" t="s">
        <v>2243</v>
      </c>
      <c r="G506" s="188" t="s">
        <v>2248</v>
      </c>
      <c r="H506" s="187" t="s">
        <v>2265</v>
      </c>
      <c r="I506" s="187" t="s">
        <v>2075</v>
      </c>
      <c r="J506" s="187" t="s">
        <v>3341</v>
      </c>
      <c r="K506" s="187">
        <v>1528050101</v>
      </c>
    </row>
    <row r="507" spans="1:11">
      <c r="A507" s="187">
        <v>1528100101</v>
      </c>
      <c r="B507" s="187" t="s">
        <v>2266</v>
      </c>
      <c r="C507" s="188" t="s">
        <v>2068</v>
      </c>
      <c r="D507" s="188" t="s">
        <v>376</v>
      </c>
      <c r="E507" s="188" t="s">
        <v>2239</v>
      </c>
      <c r="F507" s="188" t="s">
        <v>2243</v>
      </c>
      <c r="G507" s="188" t="s">
        <v>2248</v>
      </c>
      <c r="H507" s="187" t="s">
        <v>2267</v>
      </c>
      <c r="I507" s="187" t="s">
        <v>2075</v>
      </c>
      <c r="J507" s="187" t="s">
        <v>3342</v>
      </c>
      <c r="K507" s="187">
        <v>1528100101</v>
      </c>
    </row>
    <row r="508" spans="1:11">
      <c r="A508" s="187">
        <v>1528150101</v>
      </c>
      <c r="B508" s="187" t="s">
        <v>2133</v>
      </c>
      <c r="C508" s="188" t="s">
        <v>2068</v>
      </c>
      <c r="D508" s="188" t="s">
        <v>376</v>
      </c>
      <c r="E508" s="188" t="s">
        <v>2239</v>
      </c>
      <c r="F508" s="188" t="s">
        <v>2243</v>
      </c>
      <c r="G508" s="188" t="s">
        <v>2248</v>
      </c>
      <c r="H508" s="187" t="s">
        <v>2267</v>
      </c>
      <c r="I508" s="187" t="s">
        <v>2075</v>
      </c>
      <c r="J508" s="187" t="s">
        <v>3343</v>
      </c>
      <c r="K508" s="187">
        <v>1528150101</v>
      </c>
    </row>
    <row r="509" spans="1:11">
      <c r="A509" s="187">
        <v>1528250101</v>
      </c>
      <c r="B509" s="187" t="s">
        <v>2268</v>
      </c>
      <c r="C509" s="188" t="s">
        <v>2068</v>
      </c>
      <c r="D509" s="188" t="s">
        <v>376</v>
      </c>
      <c r="E509" s="188" t="s">
        <v>2239</v>
      </c>
      <c r="F509" s="188" t="s">
        <v>2243</v>
      </c>
      <c r="G509" s="188" t="s">
        <v>2248</v>
      </c>
      <c r="H509" s="187" t="s">
        <v>2267</v>
      </c>
      <c r="I509" s="187" t="s">
        <v>2075</v>
      </c>
      <c r="J509" s="187" t="s">
        <v>3344</v>
      </c>
      <c r="K509" s="187">
        <v>1528250101</v>
      </c>
    </row>
    <row r="510" spans="1:11">
      <c r="A510" s="187">
        <v>1528959595</v>
      </c>
      <c r="B510" s="187" t="s">
        <v>2083</v>
      </c>
      <c r="C510" s="188" t="s">
        <v>2068</v>
      </c>
      <c r="D510" s="188" t="s">
        <v>376</v>
      </c>
      <c r="E510" s="188" t="s">
        <v>2239</v>
      </c>
      <c r="F510" s="188" t="s">
        <v>2243</v>
      </c>
      <c r="G510" s="188" t="s">
        <v>2248</v>
      </c>
      <c r="H510" s="187" t="s">
        <v>2267</v>
      </c>
      <c r="I510" s="187" t="s">
        <v>2075</v>
      </c>
      <c r="J510" s="187" t="s">
        <v>3345</v>
      </c>
      <c r="K510" s="187">
        <v>1528959595</v>
      </c>
    </row>
    <row r="511" spans="1:11">
      <c r="A511" s="187">
        <v>1532050101</v>
      </c>
      <c r="B511" s="187" t="s">
        <v>2269</v>
      </c>
      <c r="C511" s="188" t="s">
        <v>2068</v>
      </c>
      <c r="D511" s="188" t="s">
        <v>376</v>
      </c>
      <c r="E511" s="188" t="s">
        <v>2239</v>
      </c>
      <c r="F511" s="188" t="s">
        <v>2240</v>
      </c>
      <c r="G511" s="188" t="s">
        <v>2248</v>
      </c>
      <c r="H511" s="187" t="s">
        <v>2241</v>
      </c>
      <c r="I511" s="187" t="s">
        <v>2075</v>
      </c>
      <c r="J511" s="187" t="s">
        <v>3346</v>
      </c>
      <c r="K511" s="187">
        <v>1532050101</v>
      </c>
    </row>
    <row r="512" spans="1:11">
      <c r="A512" s="187">
        <v>1532100101</v>
      </c>
      <c r="B512" s="187" t="s">
        <v>2270</v>
      </c>
      <c r="C512" s="188" t="s">
        <v>2068</v>
      </c>
      <c r="D512" s="188" t="s">
        <v>376</v>
      </c>
      <c r="E512" s="188" t="s">
        <v>2239</v>
      </c>
      <c r="F512" s="188" t="s">
        <v>2240</v>
      </c>
      <c r="G512" s="188" t="s">
        <v>2248</v>
      </c>
      <c r="H512" s="187" t="s">
        <v>2241</v>
      </c>
      <c r="I512" s="187" t="s">
        <v>2075</v>
      </c>
      <c r="J512" s="187" t="s">
        <v>3347</v>
      </c>
      <c r="K512" s="187">
        <v>1532100101</v>
      </c>
    </row>
    <row r="513" spans="1:11">
      <c r="A513" s="187">
        <v>1532150101</v>
      </c>
      <c r="B513" s="187" t="s">
        <v>2090</v>
      </c>
      <c r="C513" s="188" t="s">
        <v>2068</v>
      </c>
      <c r="D513" s="188" t="s">
        <v>376</v>
      </c>
      <c r="E513" s="188" t="s">
        <v>2239</v>
      </c>
      <c r="F513" s="188" t="s">
        <v>2240</v>
      </c>
      <c r="G513" s="188" t="s">
        <v>2248</v>
      </c>
      <c r="H513" s="187" t="s">
        <v>2241</v>
      </c>
      <c r="I513" s="187" t="s">
        <v>2075</v>
      </c>
      <c r="J513" s="187" t="s">
        <v>3348</v>
      </c>
      <c r="K513" s="187">
        <v>1532150101</v>
      </c>
    </row>
    <row r="514" spans="1:11">
      <c r="A514" s="187">
        <v>1532200101</v>
      </c>
      <c r="B514" s="187" t="s">
        <v>2091</v>
      </c>
      <c r="C514" s="188" t="s">
        <v>2068</v>
      </c>
      <c r="D514" s="188" t="s">
        <v>376</v>
      </c>
      <c r="E514" s="188" t="s">
        <v>2239</v>
      </c>
      <c r="F514" s="188" t="s">
        <v>2240</v>
      </c>
      <c r="G514" s="188" t="s">
        <v>2248</v>
      </c>
      <c r="H514" s="187" t="s">
        <v>2241</v>
      </c>
      <c r="I514" s="187" t="s">
        <v>2075</v>
      </c>
      <c r="J514" s="187" t="s">
        <v>3349</v>
      </c>
      <c r="K514" s="187">
        <v>1532200101</v>
      </c>
    </row>
    <row r="515" spans="1:11">
      <c r="A515" s="187">
        <v>1532959595</v>
      </c>
      <c r="B515" s="187" t="s">
        <v>2083</v>
      </c>
      <c r="C515" s="188" t="s">
        <v>2068</v>
      </c>
      <c r="D515" s="188" t="s">
        <v>376</v>
      </c>
      <c r="E515" s="188" t="s">
        <v>2239</v>
      </c>
      <c r="F515" s="188" t="s">
        <v>2240</v>
      </c>
      <c r="G515" s="188" t="s">
        <v>2248</v>
      </c>
      <c r="H515" s="187" t="s">
        <v>2241</v>
      </c>
      <c r="I515" s="187" t="s">
        <v>2075</v>
      </c>
      <c r="J515" s="187" t="s">
        <v>3350</v>
      </c>
      <c r="K515" s="187">
        <v>1532959595</v>
      </c>
    </row>
    <row r="516" spans="1:11">
      <c r="A516" s="187">
        <v>1540050101</v>
      </c>
      <c r="B516" s="187" t="s">
        <v>2092</v>
      </c>
      <c r="C516" s="188" t="s">
        <v>2068</v>
      </c>
      <c r="D516" s="188" t="s">
        <v>376</v>
      </c>
      <c r="E516" s="188" t="s">
        <v>2239</v>
      </c>
      <c r="F516" s="188" t="s">
        <v>2271</v>
      </c>
      <c r="G516" s="188" t="s">
        <v>2248</v>
      </c>
      <c r="H516" s="187" t="s">
        <v>2272</v>
      </c>
      <c r="I516" s="187" t="s">
        <v>2075</v>
      </c>
      <c r="J516" s="187" t="s">
        <v>3351</v>
      </c>
      <c r="K516" s="187">
        <v>1540050101</v>
      </c>
    </row>
    <row r="517" spans="1:11">
      <c r="A517" s="187">
        <v>1556050101</v>
      </c>
      <c r="B517" s="187" t="s">
        <v>2273</v>
      </c>
      <c r="C517" s="188" t="s">
        <v>2068</v>
      </c>
      <c r="D517" s="188" t="s">
        <v>376</v>
      </c>
      <c r="E517" s="188" t="s">
        <v>2239</v>
      </c>
      <c r="F517" s="188" t="s">
        <v>2247</v>
      </c>
      <c r="G517" s="188" t="s">
        <v>2248</v>
      </c>
      <c r="H517" s="187" t="s">
        <v>2274</v>
      </c>
      <c r="I517" s="187" t="s">
        <v>2075</v>
      </c>
      <c r="J517" s="187" t="s">
        <v>3352</v>
      </c>
      <c r="K517" s="187">
        <v>1556050101</v>
      </c>
    </row>
    <row r="518" spans="1:11">
      <c r="A518" s="187">
        <v>1556100101</v>
      </c>
      <c r="B518" s="187" t="s">
        <v>2094</v>
      </c>
      <c r="C518" s="188" t="s">
        <v>2068</v>
      </c>
      <c r="D518" s="188" t="s">
        <v>376</v>
      </c>
      <c r="E518" s="188" t="s">
        <v>2239</v>
      </c>
      <c r="F518" s="188" t="s">
        <v>2247</v>
      </c>
      <c r="G518" s="188" t="s">
        <v>2248</v>
      </c>
      <c r="H518" s="187" t="s">
        <v>2274</v>
      </c>
      <c r="I518" s="187" t="s">
        <v>2075</v>
      </c>
      <c r="J518" s="187" t="s">
        <v>3353</v>
      </c>
      <c r="K518" s="187">
        <v>1556100101</v>
      </c>
    </row>
    <row r="519" spans="1:11">
      <c r="A519" s="187">
        <v>1556150101</v>
      </c>
      <c r="B519" s="187" t="s">
        <v>2275</v>
      </c>
      <c r="C519" s="188" t="s">
        <v>2068</v>
      </c>
      <c r="D519" s="188" t="s">
        <v>376</v>
      </c>
      <c r="E519" s="188" t="s">
        <v>2239</v>
      </c>
      <c r="F519" s="188" t="s">
        <v>2247</v>
      </c>
      <c r="G519" s="188" t="s">
        <v>2248</v>
      </c>
      <c r="H519" s="187" t="s">
        <v>2274</v>
      </c>
      <c r="I519" s="187" t="s">
        <v>2075</v>
      </c>
      <c r="J519" s="187" t="s">
        <v>3354</v>
      </c>
      <c r="K519" s="187">
        <v>1556150101</v>
      </c>
    </row>
    <row r="520" spans="1:11">
      <c r="A520" s="187">
        <v>1556280101</v>
      </c>
      <c r="B520" s="187" t="s">
        <v>2276</v>
      </c>
      <c r="C520" s="188" t="s">
        <v>2068</v>
      </c>
      <c r="D520" s="188" t="s">
        <v>376</v>
      </c>
      <c r="E520" s="188" t="s">
        <v>2239</v>
      </c>
      <c r="F520" s="188" t="s">
        <v>2247</v>
      </c>
      <c r="G520" s="188" t="s">
        <v>2248</v>
      </c>
      <c r="H520" s="187" t="s">
        <v>2274</v>
      </c>
      <c r="I520" s="187" t="s">
        <v>2075</v>
      </c>
      <c r="J520" s="187" t="s">
        <v>3355</v>
      </c>
      <c r="K520" s="187">
        <v>1556280101</v>
      </c>
    </row>
    <row r="521" spans="1:11">
      <c r="A521" s="187">
        <v>1556300101</v>
      </c>
      <c r="B521" s="187" t="s">
        <v>2277</v>
      </c>
      <c r="C521" s="188" t="s">
        <v>2068</v>
      </c>
      <c r="D521" s="188" t="s">
        <v>376</v>
      </c>
      <c r="E521" s="188" t="s">
        <v>2239</v>
      </c>
      <c r="F521" s="188" t="s">
        <v>2243</v>
      </c>
      <c r="G521" s="188" t="s">
        <v>2248</v>
      </c>
      <c r="H521" s="187" t="s">
        <v>2278</v>
      </c>
      <c r="I521" s="187" t="s">
        <v>2075</v>
      </c>
      <c r="J521" s="187" t="s">
        <v>3356</v>
      </c>
      <c r="K521" s="187">
        <v>1556300101</v>
      </c>
    </row>
    <row r="522" spans="1:11">
      <c r="A522" s="187">
        <v>1556500101</v>
      </c>
      <c r="B522" s="187" t="s">
        <v>2279</v>
      </c>
      <c r="C522" s="188" t="s">
        <v>2068</v>
      </c>
      <c r="D522" s="188" t="s">
        <v>376</v>
      </c>
      <c r="E522" s="188" t="s">
        <v>2239</v>
      </c>
      <c r="F522" s="188" t="s">
        <v>2243</v>
      </c>
      <c r="G522" s="188" t="s">
        <v>2248</v>
      </c>
      <c r="H522" s="187" t="s">
        <v>2278</v>
      </c>
      <c r="I522" s="187" t="s">
        <v>2075</v>
      </c>
      <c r="J522" s="187" t="s">
        <v>3357</v>
      </c>
      <c r="K522" s="187">
        <v>1556500101</v>
      </c>
    </row>
    <row r="523" spans="1:11">
      <c r="A523" s="187">
        <v>1556959595</v>
      </c>
      <c r="B523" s="187" t="s">
        <v>2083</v>
      </c>
      <c r="C523" s="188" t="s">
        <v>2068</v>
      </c>
      <c r="D523" s="188" t="s">
        <v>376</v>
      </c>
      <c r="E523" s="188" t="s">
        <v>2239</v>
      </c>
      <c r="F523" s="188" t="s">
        <v>2243</v>
      </c>
      <c r="G523" s="188" t="s">
        <v>2248</v>
      </c>
      <c r="H523" s="187" t="s">
        <v>2278</v>
      </c>
      <c r="I523" s="187" t="s">
        <v>2075</v>
      </c>
      <c r="J523" s="187" t="s">
        <v>3358</v>
      </c>
      <c r="K523" s="187">
        <v>1556959595</v>
      </c>
    </row>
    <row r="524" spans="1:11">
      <c r="A524" s="187">
        <v>1560050101</v>
      </c>
      <c r="B524" s="187" t="s">
        <v>2280</v>
      </c>
      <c r="C524" s="188" t="s">
        <v>2068</v>
      </c>
      <c r="D524" s="188" t="s">
        <v>376</v>
      </c>
      <c r="E524" s="188" t="s">
        <v>2239</v>
      </c>
      <c r="F524" s="188" t="s">
        <v>2281</v>
      </c>
      <c r="G524" s="188" t="s">
        <v>2248</v>
      </c>
      <c r="H524" s="187" t="s">
        <v>2282</v>
      </c>
      <c r="I524" s="187" t="s">
        <v>2075</v>
      </c>
      <c r="J524" s="187" t="s">
        <v>3359</v>
      </c>
      <c r="K524" s="187">
        <v>1560050101</v>
      </c>
    </row>
    <row r="525" spans="1:11">
      <c r="A525" s="187">
        <v>1584050101</v>
      </c>
      <c r="B525" s="187" t="s">
        <v>2283</v>
      </c>
      <c r="C525" s="188" t="s">
        <v>2068</v>
      </c>
      <c r="D525" s="188" t="s">
        <v>376</v>
      </c>
      <c r="E525" s="188" t="s">
        <v>2239</v>
      </c>
      <c r="F525" s="188" t="s">
        <v>2281</v>
      </c>
      <c r="G525" s="188" t="s">
        <v>2248</v>
      </c>
      <c r="H525" s="187" t="s">
        <v>2284</v>
      </c>
      <c r="I525" s="187" t="s">
        <v>2075</v>
      </c>
      <c r="J525" s="187" t="s">
        <v>3360</v>
      </c>
      <c r="K525" s="187">
        <v>1584050101</v>
      </c>
    </row>
    <row r="526" spans="1:11">
      <c r="A526" s="187">
        <v>1584050102</v>
      </c>
      <c r="B526" s="187" t="s">
        <v>2285</v>
      </c>
      <c r="C526" s="188" t="s">
        <v>2068</v>
      </c>
      <c r="D526" s="188" t="s">
        <v>376</v>
      </c>
      <c r="E526" s="188" t="s">
        <v>2239</v>
      </c>
      <c r="F526" s="188" t="s">
        <v>2281</v>
      </c>
      <c r="G526" s="188" t="s">
        <v>2248</v>
      </c>
      <c r="H526" s="187" t="s">
        <v>2284</v>
      </c>
      <c r="I526" s="187" t="s">
        <v>2075</v>
      </c>
      <c r="J526" s="187" t="s">
        <v>3361</v>
      </c>
      <c r="K526" s="187">
        <v>1584050102</v>
      </c>
    </row>
    <row r="527" spans="1:11">
      <c r="A527" s="187">
        <v>1805050101</v>
      </c>
      <c r="B527" s="187" t="s">
        <v>2286</v>
      </c>
      <c r="C527" s="188" t="s">
        <v>2068</v>
      </c>
      <c r="D527" s="188" t="s">
        <v>376</v>
      </c>
      <c r="E527" s="188" t="s">
        <v>2216</v>
      </c>
      <c r="F527" s="187" t="s">
        <v>2237</v>
      </c>
      <c r="G527" s="188" t="s">
        <v>2248</v>
      </c>
      <c r="H527" s="187" t="s">
        <v>2237</v>
      </c>
      <c r="I527" s="187" t="s">
        <v>2075</v>
      </c>
      <c r="J527" s="187" t="s">
        <v>3362</v>
      </c>
      <c r="K527" s="187">
        <v>1805050101</v>
      </c>
    </row>
    <row r="528" spans="1:11">
      <c r="A528" s="187">
        <v>1805050102</v>
      </c>
      <c r="B528" s="187" t="s">
        <v>2287</v>
      </c>
      <c r="C528" s="188" t="s">
        <v>2068</v>
      </c>
      <c r="D528" s="188" t="s">
        <v>376</v>
      </c>
      <c r="E528" s="188" t="s">
        <v>2216</v>
      </c>
      <c r="F528" s="187" t="s">
        <v>2237</v>
      </c>
      <c r="G528" s="188" t="s">
        <v>2248</v>
      </c>
      <c r="H528" s="187" t="s">
        <v>2237</v>
      </c>
      <c r="I528" s="187" t="s">
        <v>2075</v>
      </c>
      <c r="J528" s="187" t="s">
        <v>3363</v>
      </c>
      <c r="K528" s="187">
        <v>1805050102</v>
      </c>
    </row>
    <row r="529" spans="1:11">
      <c r="A529" s="187">
        <v>1805050103</v>
      </c>
      <c r="B529" s="187" t="s">
        <v>2288</v>
      </c>
      <c r="C529" s="188" t="s">
        <v>2068</v>
      </c>
      <c r="D529" s="188" t="s">
        <v>376</v>
      </c>
      <c r="E529" s="188" t="s">
        <v>2216</v>
      </c>
      <c r="F529" s="187" t="s">
        <v>2237</v>
      </c>
      <c r="G529" s="188" t="s">
        <v>2248</v>
      </c>
      <c r="H529" s="187" t="s">
        <v>2237</v>
      </c>
      <c r="I529" s="187" t="s">
        <v>2075</v>
      </c>
      <c r="J529" s="187" t="s">
        <v>3364</v>
      </c>
      <c r="K529" s="187">
        <v>1805050103</v>
      </c>
    </row>
    <row r="530" spans="1:11">
      <c r="A530" s="187">
        <v>1805100101</v>
      </c>
      <c r="B530" s="187" t="s">
        <v>2289</v>
      </c>
      <c r="C530" s="188" t="s">
        <v>2068</v>
      </c>
      <c r="D530" s="188" t="s">
        <v>376</v>
      </c>
      <c r="E530" s="188" t="s">
        <v>2216</v>
      </c>
      <c r="F530" s="187" t="s">
        <v>2237</v>
      </c>
      <c r="G530" s="188" t="s">
        <v>2248</v>
      </c>
      <c r="H530" s="187" t="s">
        <v>2237</v>
      </c>
      <c r="I530" s="187" t="s">
        <v>2075</v>
      </c>
      <c r="J530" s="187" t="s">
        <v>3365</v>
      </c>
      <c r="K530" s="187">
        <v>1805100101</v>
      </c>
    </row>
    <row r="531" spans="1:11">
      <c r="A531" s="187">
        <v>1805100102</v>
      </c>
      <c r="B531" s="187" t="s">
        <v>2290</v>
      </c>
      <c r="C531" s="188" t="s">
        <v>2068</v>
      </c>
      <c r="D531" s="188" t="s">
        <v>376</v>
      </c>
      <c r="E531" s="188" t="s">
        <v>2216</v>
      </c>
      <c r="F531" s="187" t="s">
        <v>2237</v>
      </c>
      <c r="G531" s="188" t="s">
        <v>2248</v>
      </c>
      <c r="H531" s="187" t="s">
        <v>2237</v>
      </c>
      <c r="I531" s="187" t="s">
        <v>2075</v>
      </c>
      <c r="J531" s="187" t="s">
        <v>3366</v>
      </c>
      <c r="K531" s="187">
        <v>1805100102</v>
      </c>
    </row>
    <row r="532" spans="1:11">
      <c r="A532" s="187">
        <v>1805100103</v>
      </c>
      <c r="B532" s="187" t="s">
        <v>2291</v>
      </c>
      <c r="C532" s="188" t="s">
        <v>2068</v>
      </c>
      <c r="D532" s="188" t="s">
        <v>376</v>
      </c>
      <c r="E532" s="188" t="s">
        <v>2216</v>
      </c>
      <c r="F532" s="187" t="s">
        <v>2237</v>
      </c>
      <c r="G532" s="188" t="s">
        <v>2248</v>
      </c>
      <c r="H532" s="187" t="s">
        <v>2237</v>
      </c>
      <c r="I532" s="187" t="s">
        <v>2075</v>
      </c>
      <c r="J532" s="187" t="s">
        <v>3367</v>
      </c>
      <c r="K532" s="187">
        <v>1805100103</v>
      </c>
    </row>
    <row r="533" spans="1:11">
      <c r="A533" s="187">
        <v>1805959501</v>
      </c>
      <c r="B533" s="187" t="s">
        <v>2292</v>
      </c>
      <c r="C533" s="188" t="s">
        <v>2068</v>
      </c>
      <c r="D533" s="188" t="s">
        <v>376</v>
      </c>
      <c r="E533" s="188" t="s">
        <v>2216</v>
      </c>
      <c r="F533" s="188" t="s">
        <v>2234</v>
      </c>
      <c r="G533" s="188" t="s">
        <v>2248</v>
      </c>
      <c r="H533" s="187" t="s">
        <v>2234</v>
      </c>
      <c r="I533" s="187" t="s">
        <v>2075</v>
      </c>
      <c r="J533" s="187" t="s">
        <v>3368</v>
      </c>
      <c r="K533" s="187">
        <v>1805959501</v>
      </c>
    </row>
    <row r="534" spans="1:11">
      <c r="A534" s="187">
        <v>1805959502</v>
      </c>
      <c r="B534" s="187" t="s">
        <v>2290</v>
      </c>
      <c r="C534" s="188" t="s">
        <v>2068</v>
      </c>
      <c r="D534" s="188" t="s">
        <v>376</v>
      </c>
      <c r="E534" s="188" t="s">
        <v>2216</v>
      </c>
      <c r="F534" s="187" t="s">
        <v>2237</v>
      </c>
      <c r="G534" s="188" t="s">
        <v>2248</v>
      </c>
      <c r="H534" s="187" t="s">
        <v>2237</v>
      </c>
      <c r="I534" s="187" t="s">
        <v>2075</v>
      </c>
      <c r="J534" s="187" t="s">
        <v>3366</v>
      </c>
      <c r="K534" s="187">
        <v>1805959502</v>
      </c>
    </row>
    <row r="535" spans="1:11">
      <c r="A535" s="187">
        <v>1805959503</v>
      </c>
      <c r="B535" s="187" t="s">
        <v>2291</v>
      </c>
      <c r="C535" s="188" t="s">
        <v>2068</v>
      </c>
      <c r="D535" s="188" t="s">
        <v>376</v>
      </c>
      <c r="E535" s="188" t="s">
        <v>2216</v>
      </c>
      <c r="F535" s="187" t="s">
        <v>2237</v>
      </c>
      <c r="G535" s="188" t="s">
        <v>2248</v>
      </c>
      <c r="H535" s="187" t="s">
        <v>2237</v>
      </c>
      <c r="I535" s="187" t="s">
        <v>2075</v>
      </c>
      <c r="J535" s="187" t="s">
        <v>3367</v>
      </c>
      <c r="K535" s="187">
        <v>1805959503</v>
      </c>
    </row>
    <row r="536" spans="1:11">
      <c r="A536" s="187">
        <v>1805959504</v>
      </c>
      <c r="B536" s="187" t="s">
        <v>2173</v>
      </c>
      <c r="C536" s="188" t="s">
        <v>2068</v>
      </c>
      <c r="D536" s="188" t="s">
        <v>376</v>
      </c>
      <c r="E536" s="188" t="s">
        <v>2216</v>
      </c>
      <c r="F536" s="188" t="s">
        <v>2234</v>
      </c>
      <c r="G536" s="188" t="s">
        <v>2248</v>
      </c>
      <c r="H536" s="187" t="s">
        <v>2234</v>
      </c>
      <c r="I536" s="187" t="s">
        <v>2075</v>
      </c>
      <c r="J536" s="187" t="s">
        <v>3369</v>
      </c>
      <c r="K536" s="187">
        <v>1805959504</v>
      </c>
    </row>
    <row r="537" spans="1:11">
      <c r="A537" s="187">
        <v>1805959595</v>
      </c>
      <c r="B537" s="187" t="s">
        <v>2293</v>
      </c>
      <c r="C537" s="188" t="s">
        <v>2068</v>
      </c>
      <c r="D537" s="188" t="s">
        <v>376</v>
      </c>
      <c r="E537" s="188" t="s">
        <v>2216</v>
      </c>
      <c r="F537" s="187" t="s">
        <v>2237</v>
      </c>
      <c r="G537" s="188" t="s">
        <v>2248</v>
      </c>
      <c r="H537" s="187" t="s">
        <v>2237</v>
      </c>
      <c r="I537" s="187" t="s">
        <v>2075</v>
      </c>
      <c r="J537" s="187" t="s">
        <v>3370</v>
      </c>
      <c r="K537" s="187">
        <v>1805959595</v>
      </c>
    </row>
    <row r="538" spans="1:11">
      <c r="A538" s="187">
        <v>1895200101</v>
      </c>
      <c r="B538" s="187" t="s">
        <v>2294</v>
      </c>
      <c r="C538" s="188" t="s">
        <v>2068</v>
      </c>
      <c r="D538" s="188" t="s">
        <v>376</v>
      </c>
      <c r="E538" s="188" t="s">
        <v>2216</v>
      </c>
      <c r="F538" s="187" t="s">
        <v>2237</v>
      </c>
      <c r="G538" s="188" t="s">
        <v>2248</v>
      </c>
      <c r="H538" s="187" t="s">
        <v>2237</v>
      </c>
      <c r="I538" s="187" t="s">
        <v>2075</v>
      </c>
      <c r="J538" s="187" t="s">
        <v>3371</v>
      </c>
      <c r="K538" s="187">
        <v>1895200101</v>
      </c>
    </row>
    <row r="539" spans="1:11">
      <c r="A539" s="187">
        <v>1895959595</v>
      </c>
      <c r="B539" s="187" t="s">
        <v>2083</v>
      </c>
      <c r="C539" s="188" t="s">
        <v>2068</v>
      </c>
      <c r="D539" s="188" t="s">
        <v>376</v>
      </c>
      <c r="E539" s="188" t="s">
        <v>2216</v>
      </c>
      <c r="F539" s="187" t="s">
        <v>2237</v>
      </c>
      <c r="G539" s="188" t="s">
        <v>2248</v>
      </c>
      <c r="H539" s="187" t="s">
        <v>2237</v>
      </c>
      <c r="I539" s="187" t="s">
        <v>2075</v>
      </c>
      <c r="J539" s="187" t="s">
        <v>3372</v>
      </c>
      <c r="K539" s="187">
        <v>1895959595</v>
      </c>
    </row>
    <row r="540" spans="1:11">
      <c r="A540" s="187">
        <v>1899050101</v>
      </c>
      <c r="B540" s="187" t="s">
        <v>2295</v>
      </c>
      <c r="C540" s="188" t="s">
        <v>2068</v>
      </c>
      <c r="D540" s="188" t="s">
        <v>376</v>
      </c>
      <c r="E540" s="188" t="s">
        <v>2216</v>
      </c>
      <c r="F540" s="187" t="s">
        <v>2237</v>
      </c>
      <c r="G540" s="188" t="s">
        <v>2248</v>
      </c>
      <c r="H540" s="187" t="s">
        <v>2237</v>
      </c>
      <c r="I540" s="187" t="s">
        <v>2075</v>
      </c>
      <c r="J540" s="187" t="s">
        <v>3373</v>
      </c>
      <c r="K540" s="187">
        <v>1899050101</v>
      </c>
    </row>
    <row r="541" spans="1:11">
      <c r="A541" s="187">
        <v>1899959595</v>
      </c>
      <c r="B541" s="187" t="s">
        <v>2296</v>
      </c>
      <c r="C541" s="188" t="s">
        <v>2068</v>
      </c>
      <c r="D541" s="188" t="s">
        <v>376</v>
      </c>
      <c r="E541" s="188" t="s">
        <v>2216</v>
      </c>
      <c r="F541" s="187" t="s">
        <v>2237</v>
      </c>
      <c r="G541" s="188" t="s">
        <v>2248</v>
      </c>
      <c r="H541" s="187" t="s">
        <v>2237</v>
      </c>
      <c r="I541" s="187" t="s">
        <v>2075</v>
      </c>
      <c r="J541" s="187" t="s">
        <v>3374</v>
      </c>
      <c r="K541" s="187">
        <v>1899959595</v>
      </c>
    </row>
    <row r="542" spans="1:11" s="191" customFormat="1">
      <c r="A542" s="189"/>
      <c r="B542" s="189"/>
      <c r="C542" s="190"/>
      <c r="D542" s="190"/>
      <c r="E542" s="190"/>
      <c r="F542" s="190"/>
      <c r="G542" s="189"/>
      <c r="H542" s="189"/>
      <c r="I542" s="189"/>
      <c r="J542" s="189"/>
      <c r="K542" s="189"/>
    </row>
    <row r="543" spans="1:11" s="191" customFormat="1">
      <c r="A543" s="189"/>
      <c r="B543" s="189"/>
      <c r="C543" s="190"/>
      <c r="D543" s="190"/>
      <c r="E543" s="190"/>
      <c r="F543" s="190"/>
      <c r="G543" s="189"/>
      <c r="H543" s="189"/>
      <c r="I543" s="189"/>
      <c r="J543" s="189"/>
      <c r="K543" s="189"/>
    </row>
    <row r="544" spans="1:11">
      <c r="A544" s="181">
        <v>6202020502</v>
      </c>
      <c r="B544" s="181" t="s">
        <v>3299</v>
      </c>
      <c r="C544" s="182" t="s">
        <v>2068</v>
      </c>
      <c r="D544" s="182" t="s">
        <v>376</v>
      </c>
      <c r="E544" s="182" t="s">
        <v>2216</v>
      </c>
      <c r="F544" s="182" t="s">
        <v>2217</v>
      </c>
      <c r="G544" s="181" t="s">
        <v>411</v>
      </c>
      <c r="H544" s="181" t="s">
        <v>2218</v>
      </c>
      <c r="I544" s="181" t="s">
        <v>2075</v>
      </c>
      <c r="J544" s="183" t="s">
        <v>3375</v>
      </c>
      <c r="K544" s="181">
        <v>6202020502</v>
      </c>
    </row>
    <row r="545" spans="1:11">
      <c r="A545" s="181">
        <v>6202020504</v>
      </c>
      <c r="B545" s="181" t="s">
        <v>3300</v>
      </c>
      <c r="C545" s="182" t="s">
        <v>2068</v>
      </c>
      <c r="D545" s="182" t="s">
        <v>376</v>
      </c>
      <c r="E545" s="182" t="s">
        <v>2216</v>
      </c>
      <c r="F545" s="182" t="s">
        <v>2217</v>
      </c>
      <c r="G545" s="181" t="s">
        <v>411</v>
      </c>
      <c r="H545" s="181" t="s">
        <v>2218</v>
      </c>
      <c r="I545" s="181" t="s">
        <v>2075</v>
      </c>
      <c r="J545" s="183" t="s">
        <v>3376</v>
      </c>
      <c r="K545" s="181">
        <v>6202020504</v>
      </c>
    </row>
    <row r="546" spans="1:11">
      <c r="A546" s="181">
        <v>6202021101</v>
      </c>
      <c r="B546" s="181" t="s">
        <v>3297</v>
      </c>
      <c r="C546" s="182" t="s">
        <v>2068</v>
      </c>
      <c r="D546" s="182" t="s">
        <v>376</v>
      </c>
      <c r="E546" s="182" t="s">
        <v>2216</v>
      </c>
      <c r="F546" s="182" t="s">
        <v>2228</v>
      </c>
      <c r="G546" s="181" t="s">
        <v>411</v>
      </c>
      <c r="H546" s="181" t="s">
        <v>2229</v>
      </c>
      <c r="I546" s="181" t="s">
        <v>2075</v>
      </c>
      <c r="J546" s="183" t="s">
        <v>3377</v>
      </c>
      <c r="K546" s="181">
        <v>6202021101</v>
      </c>
    </row>
    <row r="547" spans="1:11">
      <c r="A547" s="181">
        <v>6202021102</v>
      </c>
      <c r="B547" s="181" t="s">
        <v>2158</v>
      </c>
      <c r="C547" s="182" t="s">
        <v>2068</v>
      </c>
      <c r="D547" s="182" t="s">
        <v>376</v>
      </c>
      <c r="E547" s="182" t="s">
        <v>2216</v>
      </c>
      <c r="F547" s="182" t="s">
        <v>2228</v>
      </c>
      <c r="G547" s="181" t="s">
        <v>411</v>
      </c>
      <c r="H547" s="181" t="s">
        <v>2229</v>
      </c>
      <c r="I547" s="181" t="s">
        <v>2075</v>
      </c>
      <c r="J547" s="183" t="s">
        <v>3378</v>
      </c>
      <c r="K547" s="181">
        <v>6202021102</v>
      </c>
    </row>
    <row r="548" spans="1:11">
      <c r="A548" s="181">
        <v>6202021103</v>
      </c>
      <c r="B548" s="181" t="s">
        <v>2225</v>
      </c>
      <c r="C548" s="182" t="s">
        <v>2068</v>
      </c>
      <c r="D548" s="182" t="s">
        <v>376</v>
      </c>
      <c r="E548" s="182" t="s">
        <v>2216</v>
      </c>
      <c r="F548" s="182" t="s">
        <v>389</v>
      </c>
      <c r="G548" s="181" t="s">
        <v>411</v>
      </c>
      <c r="H548" s="181" t="s">
        <v>2226</v>
      </c>
      <c r="I548" s="181" t="s">
        <v>2075</v>
      </c>
      <c r="J548" s="183" t="s">
        <v>3316</v>
      </c>
      <c r="K548" s="181">
        <v>6202021103</v>
      </c>
    </row>
    <row r="549" spans="1:11">
      <c r="A549" s="181">
        <v>6202021104</v>
      </c>
      <c r="B549" s="181" t="s">
        <v>3298</v>
      </c>
      <c r="C549" s="182" t="s">
        <v>2068</v>
      </c>
      <c r="D549" s="182" t="s">
        <v>376</v>
      </c>
      <c r="E549" s="182" t="s">
        <v>2216</v>
      </c>
      <c r="F549" s="182" t="s">
        <v>2228</v>
      </c>
      <c r="G549" s="181" t="s">
        <v>411</v>
      </c>
      <c r="H549" s="181" t="s">
        <v>2229</v>
      </c>
      <c r="I549" s="181" t="s">
        <v>2075</v>
      </c>
      <c r="J549" s="183" t="s">
        <v>3379</v>
      </c>
      <c r="K549" s="181">
        <v>6202021104</v>
      </c>
    </row>
    <row r="550" spans="1:11">
      <c r="A550" s="181">
        <v>6202021701</v>
      </c>
      <c r="B550" s="181" t="s">
        <v>3301</v>
      </c>
      <c r="C550" s="182" t="s">
        <v>2068</v>
      </c>
      <c r="D550" s="182" t="s">
        <v>376</v>
      </c>
      <c r="E550" s="182" t="s">
        <v>2239</v>
      </c>
      <c r="F550" s="182" t="s">
        <v>2243</v>
      </c>
      <c r="G550" s="181" t="s">
        <v>411</v>
      </c>
      <c r="H550" s="181" t="s">
        <v>2244</v>
      </c>
      <c r="I550" s="181" t="s">
        <v>2075</v>
      </c>
      <c r="J550" s="183" t="s">
        <v>3380</v>
      </c>
      <c r="K550" s="181">
        <v>6202021701</v>
      </c>
    </row>
    <row r="551" spans="1:11">
      <c r="A551" s="181">
        <v>6202021811</v>
      </c>
      <c r="B551" s="181" t="s">
        <v>3287</v>
      </c>
      <c r="C551" s="182" t="s">
        <v>2068</v>
      </c>
      <c r="D551" s="182" t="s">
        <v>376</v>
      </c>
      <c r="E551" s="182" t="s">
        <v>2216</v>
      </c>
      <c r="F551" s="182" t="s">
        <v>2234</v>
      </c>
      <c r="G551" s="181" t="s">
        <v>411</v>
      </c>
      <c r="H551" s="181" t="s">
        <v>2234</v>
      </c>
      <c r="I551" s="181" t="s">
        <v>2075</v>
      </c>
      <c r="J551" s="183" t="s">
        <v>3381</v>
      </c>
      <c r="K551" s="181">
        <v>6202021811</v>
      </c>
    </row>
    <row r="552" spans="1:11">
      <c r="A552" s="181">
        <v>6202021812</v>
      </c>
      <c r="B552" s="181" t="s">
        <v>2236</v>
      </c>
      <c r="C552" s="182" t="s">
        <v>2068</v>
      </c>
      <c r="D552" s="182" t="s">
        <v>376</v>
      </c>
      <c r="E552" s="182" t="s">
        <v>2216</v>
      </c>
      <c r="F552" s="181" t="s">
        <v>2237</v>
      </c>
      <c r="G552" s="181" t="s">
        <v>411</v>
      </c>
      <c r="H552" s="181" t="s">
        <v>2237</v>
      </c>
      <c r="I552" s="181" t="s">
        <v>2075</v>
      </c>
      <c r="J552" s="183" t="s">
        <v>3321</v>
      </c>
      <c r="K552" s="181">
        <v>6202021812</v>
      </c>
    </row>
    <row r="553" spans="1:11">
      <c r="A553" s="181">
        <v>6202021813</v>
      </c>
      <c r="B553" s="181" t="s">
        <v>3295</v>
      </c>
      <c r="C553" s="182" t="s">
        <v>2068</v>
      </c>
      <c r="D553" s="182" t="s">
        <v>376</v>
      </c>
      <c r="E553" s="182" t="s">
        <v>2239</v>
      </c>
      <c r="F553" s="182" t="s">
        <v>2240</v>
      </c>
      <c r="G553" s="181" t="s">
        <v>411</v>
      </c>
      <c r="H553" s="181" t="s">
        <v>2241</v>
      </c>
      <c r="I553" s="181" t="s">
        <v>2075</v>
      </c>
      <c r="J553" s="183" t="s">
        <v>3382</v>
      </c>
      <c r="K553" s="181">
        <v>6202021813</v>
      </c>
    </row>
    <row r="554" spans="1:11">
      <c r="A554" s="181">
        <v>6202021815</v>
      </c>
      <c r="B554" s="181" t="s">
        <v>3310</v>
      </c>
      <c r="C554" s="182" t="s">
        <v>2068</v>
      </c>
      <c r="D554" s="182" t="s">
        <v>376</v>
      </c>
      <c r="E554" s="182" t="s">
        <v>2216</v>
      </c>
      <c r="F554" s="182" t="s">
        <v>2231</v>
      </c>
      <c r="G554" s="181" t="s">
        <v>411</v>
      </c>
      <c r="H554" s="181" t="s">
        <v>2232</v>
      </c>
      <c r="I554" s="181" t="s">
        <v>2075</v>
      </c>
      <c r="J554" s="183" t="s">
        <v>3401</v>
      </c>
      <c r="K554" s="181">
        <v>6202021815</v>
      </c>
    </row>
    <row r="555" spans="1:11">
      <c r="A555" s="181">
        <v>6202021901</v>
      </c>
      <c r="B555" s="181" t="s">
        <v>3288</v>
      </c>
      <c r="C555" s="182" t="s">
        <v>2068</v>
      </c>
      <c r="D555" s="182" t="s">
        <v>376</v>
      </c>
      <c r="E555" s="182" t="s">
        <v>2216</v>
      </c>
      <c r="F555" s="182" t="s">
        <v>2234</v>
      </c>
      <c r="G555" s="181" t="s">
        <v>411</v>
      </c>
      <c r="H555" s="181" t="s">
        <v>2234</v>
      </c>
      <c r="I555" s="181" t="s">
        <v>2075</v>
      </c>
      <c r="J555" s="183" t="s">
        <v>3384</v>
      </c>
      <c r="K555" s="181">
        <v>6202021901</v>
      </c>
    </row>
    <row r="556" spans="1:11">
      <c r="A556" s="181">
        <v>6202021902</v>
      </c>
      <c r="B556" s="181" t="s">
        <v>3289</v>
      </c>
      <c r="C556" s="182" t="s">
        <v>2068</v>
      </c>
      <c r="D556" s="182" t="s">
        <v>376</v>
      </c>
      <c r="E556" s="182" t="s">
        <v>2216</v>
      </c>
      <c r="F556" s="182" t="s">
        <v>2234</v>
      </c>
      <c r="G556" s="181" t="s">
        <v>411</v>
      </c>
      <c r="H556" s="181" t="s">
        <v>2234</v>
      </c>
      <c r="I556" s="181" t="s">
        <v>2075</v>
      </c>
      <c r="J556" s="183" t="s">
        <v>3385</v>
      </c>
      <c r="K556" s="181">
        <v>6202021902</v>
      </c>
    </row>
    <row r="557" spans="1:11">
      <c r="A557" s="181">
        <v>6202021903</v>
      </c>
      <c r="B557" s="181" t="s">
        <v>3290</v>
      </c>
      <c r="C557" s="182" t="s">
        <v>2068</v>
      </c>
      <c r="D557" s="182" t="s">
        <v>376</v>
      </c>
      <c r="E557" s="182" t="s">
        <v>2216</v>
      </c>
      <c r="F557" s="182" t="s">
        <v>2234</v>
      </c>
      <c r="G557" s="181" t="s">
        <v>411</v>
      </c>
      <c r="H557" s="181" t="s">
        <v>2234</v>
      </c>
      <c r="I557" s="181" t="s">
        <v>2075</v>
      </c>
      <c r="J557" s="183" t="s">
        <v>3386</v>
      </c>
      <c r="K557" s="181">
        <v>6202021903</v>
      </c>
    </row>
    <row r="558" spans="1:11">
      <c r="A558" s="181">
        <v>6202022101</v>
      </c>
      <c r="B558" s="181" t="s">
        <v>3294</v>
      </c>
      <c r="C558" s="182" t="s">
        <v>2068</v>
      </c>
      <c r="D558" s="182" t="s">
        <v>376</v>
      </c>
      <c r="E558" s="182" t="s">
        <v>2216</v>
      </c>
      <c r="F558" s="182" t="s">
        <v>2221</v>
      </c>
      <c r="G558" s="181" t="s">
        <v>411</v>
      </c>
      <c r="H558" s="181" t="s">
        <v>2402</v>
      </c>
      <c r="I558" s="181" t="s">
        <v>2075</v>
      </c>
      <c r="J558" s="183" t="s">
        <v>3387</v>
      </c>
      <c r="K558" s="181">
        <v>6202022101</v>
      </c>
    </row>
    <row r="559" spans="1:11">
      <c r="A559" s="181">
        <v>6202022102</v>
      </c>
      <c r="B559" s="181" t="s">
        <v>3293</v>
      </c>
      <c r="C559" s="182" t="s">
        <v>2068</v>
      </c>
      <c r="D559" s="182" t="s">
        <v>376</v>
      </c>
      <c r="E559" s="182" t="s">
        <v>2216</v>
      </c>
      <c r="F559" s="182" t="s">
        <v>2221</v>
      </c>
      <c r="G559" s="181" t="s">
        <v>411</v>
      </c>
      <c r="H559" s="181" t="s">
        <v>2222</v>
      </c>
      <c r="I559" s="181" t="s">
        <v>2075</v>
      </c>
      <c r="J559" s="183" t="s">
        <v>3388</v>
      </c>
      <c r="K559" s="181">
        <v>6202022102</v>
      </c>
    </row>
    <row r="560" spans="1:11">
      <c r="A560" s="181">
        <v>6202030103</v>
      </c>
      <c r="B560" s="181" t="s">
        <v>3291</v>
      </c>
      <c r="C560" s="182" t="s">
        <v>2068</v>
      </c>
      <c r="D560" s="182" t="s">
        <v>376</v>
      </c>
      <c r="E560" s="182" t="s">
        <v>2216</v>
      </c>
      <c r="F560" s="182" t="s">
        <v>2405</v>
      </c>
      <c r="G560" s="181" t="s">
        <v>411</v>
      </c>
      <c r="H560" s="181" t="s">
        <v>2406</v>
      </c>
      <c r="I560" s="181" t="s">
        <v>2407</v>
      </c>
      <c r="J560" s="183" t="s">
        <v>3389</v>
      </c>
      <c r="K560" s="181">
        <v>6202030103</v>
      </c>
    </row>
    <row r="561" spans="1:11">
      <c r="A561" s="181">
        <v>6202040509</v>
      </c>
      <c r="B561" s="181" t="s">
        <v>3291</v>
      </c>
      <c r="C561" s="182" t="s">
        <v>2068</v>
      </c>
      <c r="D561" s="182" t="s">
        <v>376</v>
      </c>
      <c r="E561" s="182" t="s">
        <v>2216</v>
      </c>
      <c r="F561" s="182" t="s">
        <v>2405</v>
      </c>
      <c r="G561" s="181" t="s">
        <v>411</v>
      </c>
      <c r="H561" s="181" t="s">
        <v>2406</v>
      </c>
      <c r="I561" s="181" t="s">
        <v>2408</v>
      </c>
      <c r="J561" s="183" t="s">
        <v>3389</v>
      </c>
      <c r="K561" s="181">
        <v>6202040509</v>
      </c>
    </row>
    <row r="562" spans="1:11">
      <c r="A562" s="181">
        <v>6202040609</v>
      </c>
      <c r="B562" s="181" t="s">
        <v>3291</v>
      </c>
      <c r="C562" s="182" t="s">
        <v>2068</v>
      </c>
      <c r="D562" s="182" t="s">
        <v>376</v>
      </c>
      <c r="E562" s="182" t="s">
        <v>2216</v>
      </c>
      <c r="F562" s="182" t="s">
        <v>2405</v>
      </c>
      <c r="G562" s="181" t="s">
        <v>411</v>
      </c>
      <c r="H562" s="181" t="s">
        <v>2406</v>
      </c>
      <c r="I562" s="181" t="s">
        <v>2409</v>
      </c>
      <c r="J562" s="183" t="s">
        <v>3389</v>
      </c>
      <c r="K562" s="181">
        <v>6202040609</v>
      </c>
    </row>
    <row r="563" spans="1:11">
      <c r="A563" s="181">
        <v>6202040709</v>
      </c>
      <c r="B563" s="181" t="s">
        <v>3291</v>
      </c>
      <c r="C563" s="182" t="s">
        <v>2068</v>
      </c>
      <c r="D563" s="182" t="s">
        <v>376</v>
      </c>
      <c r="E563" s="182" t="s">
        <v>2216</v>
      </c>
      <c r="F563" s="182" t="s">
        <v>2405</v>
      </c>
      <c r="G563" s="181" t="s">
        <v>411</v>
      </c>
      <c r="H563" s="181" t="s">
        <v>2406</v>
      </c>
      <c r="I563" s="181" t="s">
        <v>2410</v>
      </c>
      <c r="J563" s="183" t="s">
        <v>3389</v>
      </c>
      <c r="K563" s="181">
        <v>6202040709</v>
      </c>
    </row>
    <row r="564" spans="1:11">
      <c r="A564" s="181">
        <v>6202100302</v>
      </c>
      <c r="B564" s="181" t="s">
        <v>3292</v>
      </c>
      <c r="C564" s="182" t="s">
        <v>2068</v>
      </c>
      <c r="D564" s="182" t="s">
        <v>376</v>
      </c>
      <c r="E564" s="182" t="s">
        <v>2216</v>
      </c>
      <c r="F564" s="182" t="s">
        <v>2405</v>
      </c>
      <c r="G564" s="181" t="s">
        <v>411</v>
      </c>
      <c r="H564" s="181" t="s">
        <v>2406</v>
      </c>
      <c r="I564" s="181" t="s">
        <v>2075</v>
      </c>
      <c r="J564" s="183" t="s">
        <v>3390</v>
      </c>
      <c r="K564" s="181">
        <v>6202100302</v>
      </c>
    </row>
    <row r="565" spans="1:11">
      <c r="A565" s="181">
        <v>6202100402</v>
      </c>
      <c r="B565" s="181" t="s">
        <v>3292</v>
      </c>
      <c r="C565" s="182" t="s">
        <v>2068</v>
      </c>
      <c r="D565" s="182" t="s">
        <v>376</v>
      </c>
      <c r="E565" s="182" t="s">
        <v>2216</v>
      </c>
      <c r="F565" s="182" t="s">
        <v>2405</v>
      </c>
      <c r="G565" s="181" t="s">
        <v>411</v>
      </c>
      <c r="H565" s="181" t="s">
        <v>2406</v>
      </c>
      <c r="I565" s="181" t="s">
        <v>2075</v>
      </c>
      <c r="J565" s="183" t="s">
        <v>3390</v>
      </c>
      <c r="K565" s="181">
        <v>6202100402</v>
      </c>
    </row>
    <row r="566" spans="1:11">
      <c r="A566" s="187">
        <v>1504050101</v>
      </c>
      <c r="B566" s="187" t="s">
        <v>2245</v>
      </c>
      <c r="C566" s="188" t="s">
        <v>2068</v>
      </c>
      <c r="D566" s="188" t="s">
        <v>376</v>
      </c>
      <c r="E566" s="188" t="s">
        <v>2246</v>
      </c>
      <c r="F566" s="188" t="s">
        <v>2247</v>
      </c>
      <c r="G566" s="188" t="s">
        <v>2248</v>
      </c>
      <c r="H566" s="188" t="s">
        <v>2077</v>
      </c>
      <c r="I566" s="187" t="s">
        <v>2075</v>
      </c>
      <c r="J566" s="187" t="s">
        <v>3324</v>
      </c>
      <c r="K566" s="187">
        <v>1504050101</v>
      </c>
    </row>
    <row r="567" spans="1:11">
      <c r="A567" s="187">
        <v>1504100101</v>
      </c>
      <c r="B567" s="187" t="s">
        <v>2249</v>
      </c>
      <c r="C567" s="188" t="s">
        <v>2068</v>
      </c>
      <c r="D567" s="188" t="s">
        <v>376</v>
      </c>
      <c r="E567" s="188" t="s">
        <v>2246</v>
      </c>
      <c r="F567" s="188" t="s">
        <v>2247</v>
      </c>
      <c r="G567" s="188" t="s">
        <v>2248</v>
      </c>
      <c r="H567" s="188" t="s">
        <v>2077</v>
      </c>
      <c r="I567" s="187" t="s">
        <v>2075</v>
      </c>
      <c r="J567" s="187" t="s">
        <v>3325</v>
      </c>
      <c r="K567" s="187">
        <v>1504100101</v>
      </c>
    </row>
    <row r="568" spans="1:11">
      <c r="A568" s="187">
        <v>1508050101</v>
      </c>
      <c r="B568" s="187" t="s">
        <v>2247</v>
      </c>
      <c r="C568" s="188" t="s">
        <v>2068</v>
      </c>
      <c r="D568" s="188" t="s">
        <v>376</v>
      </c>
      <c r="E568" s="188" t="s">
        <v>2246</v>
      </c>
      <c r="F568" s="188" t="s">
        <v>2247</v>
      </c>
      <c r="G568" s="188" t="s">
        <v>2248</v>
      </c>
      <c r="H568" s="187" t="s">
        <v>2250</v>
      </c>
      <c r="I568" s="187" t="s">
        <v>2075</v>
      </c>
      <c r="J568" s="187" t="s">
        <v>3326</v>
      </c>
      <c r="K568" s="187">
        <v>1508050101</v>
      </c>
    </row>
    <row r="569" spans="1:11">
      <c r="A569" s="187">
        <v>1516050101</v>
      </c>
      <c r="B569" s="187" t="s">
        <v>2079</v>
      </c>
      <c r="C569" s="188" t="s">
        <v>2068</v>
      </c>
      <c r="D569" s="188" t="s">
        <v>376</v>
      </c>
      <c r="E569" s="188" t="s">
        <v>2246</v>
      </c>
      <c r="F569" s="188" t="s">
        <v>2247</v>
      </c>
      <c r="G569" s="188" t="s">
        <v>2248</v>
      </c>
      <c r="H569" s="187" t="s">
        <v>2250</v>
      </c>
      <c r="I569" s="187" t="s">
        <v>2075</v>
      </c>
      <c r="J569" s="187" t="s">
        <v>3327</v>
      </c>
      <c r="K569" s="187">
        <v>1516050101</v>
      </c>
    </row>
    <row r="570" spans="1:11">
      <c r="A570" s="187">
        <v>1516100101</v>
      </c>
      <c r="B570" s="187" t="s">
        <v>2251</v>
      </c>
      <c r="C570" s="188" t="s">
        <v>2068</v>
      </c>
      <c r="D570" s="188" t="s">
        <v>376</v>
      </c>
      <c r="E570" s="188" t="s">
        <v>2246</v>
      </c>
      <c r="F570" s="188" t="s">
        <v>2247</v>
      </c>
      <c r="G570" s="188" t="s">
        <v>2248</v>
      </c>
      <c r="H570" s="187" t="s">
        <v>2250</v>
      </c>
      <c r="I570" s="187" t="s">
        <v>2075</v>
      </c>
      <c r="J570" s="187" t="s">
        <v>3328</v>
      </c>
      <c r="K570" s="187">
        <v>1516100101</v>
      </c>
    </row>
    <row r="571" spans="1:11">
      <c r="A571" s="187">
        <v>1516150101</v>
      </c>
      <c r="B571" s="187" t="s">
        <v>2252</v>
      </c>
      <c r="C571" s="188" t="s">
        <v>2068</v>
      </c>
      <c r="D571" s="188" t="s">
        <v>376</v>
      </c>
      <c r="E571" s="188" t="s">
        <v>2246</v>
      </c>
      <c r="F571" s="188" t="s">
        <v>2247</v>
      </c>
      <c r="G571" s="188" t="s">
        <v>2248</v>
      </c>
      <c r="H571" s="187" t="s">
        <v>2250</v>
      </c>
      <c r="I571" s="187" t="s">
        <v>2075</v>
      </c>
      <c r="J571" s="187" t="s">
        <v>3329</v>
      </c>
      <c r="K571" s="187">
        <v>1516150101</v>
      </c>
    </row>
    <row r="572" spans="1:11">
      <c r="A572" s="187">
        <v>1520050101</v>
      </c>
      <c r="B572" s="187" t="s">
        <v>2253</v>
      </c>
      <c r="C572" s="188" t="s">
        <v>2068</v>
      </c>
      <c r="D572" s="188" t="s">
        <v>376</v>
      </c>
      <c r="E572" s="188" t="s">
        <v>2239</v>
      </c>
      <c r="F572" s="188" t="s">
        <v>2240</v>
      </c>
      <c r="G572" s="188" t="s">
        <v>2248</v>
      </c>
      <c r="H572" s="187" t="s">
        <v>2254</v>
      </c>
      <c r="I572" s="187" t="s">
        <v>2075</v>
      </c>
      <c r="J572" s="187" t="s">
        <v>3330</v>
      </c>
      <c r="K572" s="187">
        <v>1520050101</v>
      </c>
    </row>
    <row r="573" spans="1:11">
      <c r="A573" s="187">
        <v>1520050102</v>
      </c>
      <c r="B573" s="187" t="s">
        <v>2255</v>
      </c>
      <c r="C573" s="188" t="s">
        <v>2068</v>
      </c>
      <c r="D573" s="188" t="s">
        <v>376</v>
      </c>
      <c r="E573" s="188" t="s">
        <v>2239</v>
      </c>
      <c r="F573" s="188" t="s">
        <v>2240</v>
      </c>
      <c r="G573" s="188" t="s">
        <v>2248</v>
      </c>
      <c r="H573" s="187" t="s">
        <v>2254</v>
      </c>
      <c r="I573" s="187" t="s">
        <v>2075</v>
      </c>
      <c r="J573" s="187" t="s">
        <v>3331</v>
      </c>
      <c r="K573" s="187">
        <v>1520050102</v>
      </c>
    </row>
    <row r="574" spans="1:11">
      <c r="A574" s="187">
        <v>1520050103</v>
      </c>
      <c r="B574" s="187" t="s">
        <v>2256</v>
      </c>
      <c r="C574" s="188" t="s">
        <v>2068</v>
      </c>
      <c r="D574" s="188" t="s">
        <v>376</v>
      </c>
      <c r="E574" s="188" t="s">
        <v>2239</v>
      </c>
      <c r="F574" s="188" t="s">
        <v>2240</v>
      </c>
      <c r="G574" s="188" t="s">
        <v>2248</v>
      </c>
      <c r="H574" s="187" t="s">
        <v>2254</v>
      </c>
      <c r="I574" s="187" t="s">
        <v>2075</v>
      </c>
      <c r="J574" s="187" t="s">
        <v>3332</v>
      </c>
      <c r="K574" s="187">
        <v>1520050103</v>
      </c>
    </row>
    <row r="575" spans="1:11">
      <c r="A575" s="187">
        <v>1520050104</v>
      </c>
      <c r="B575" s="187" t="s">
        <v>2257</v>
      </c>
      <c r="C575" s="188" t="s">
        <v>2068</v>
      </c>
      <c r="D575" s="188" t="s">
        <v>376</v>
      </c>
      <c r="E575" s="188" t="s">
        <v>2239</v>
      </c>
      <c r="F575" s="188" t="s">
        <v>2240</v>
      </c>
      <c r="G575" s="188" t="s">
        <v>2248</v>
      </c>
      <c r="H575" s="187" t="s">
        <v>2254</v>
      </c>
      <c r="I575" s="187" t="s">
        <v>2075</v>
      </c>
      <c r="J575" s="187" t="s">
        <v>3333</v>
      </c>
      <c r="K575" s="187">
        <v>1520050104</v>
      </c>
    </row>
    <row r="576" spans="1:11">
      <c r="A576" s="187">
        <v>1520050105</v>
      </c>
      <c r="B576" s="187" t="s">
        <v>2258</v>
      </c>
      <c r="C576" s="188" t="s">
        <v>2068</v>
      </c>
      <c r="D576" s="188" t="s">
        <v>376</v>
      </c>
      <c r="E576" s="188" t="s">
        <v>2239</v>
      </c>
      <c r="F576" s="188" t="s">
        <v>2240</v>
      </c>
      <c r="G576" s="188" t="s">
        <v>2248</v>
      </c>
      <c r="H576" s="187" t="s">
        <v>2254</v>
      </c>
      <c r="I576" s="187" t="s">
        <v>2075</v>
      </c>
      <c r="J576" s="187" t="s">
        <v>3334</v>
      </c>
      <c r="K576" s="187">
        <v>1520050105</v>
      </c>
    </row>
    <row r="577" spans="1:11">
      <c r="A577" s="187">
        <v>1520050106</v>
      </c>
      <c r="B577" s="187" t="s">
        <v>2259</v>
      </c>
      <c r="C577" s="188" t="s">
        <v>2068</v>
      </c>
      <c r="D577" s="188" t="s">
        <v>376</v>
      </c>
      <c r="E577" s="188" t="s">
        <v>2239</v>
      </c>
      <c r="F577" s="188" t="s">
        <v>2240</v>
      </c>
      <c r="G577" s="188" t="s">
        <v>2248</v>
      </c>
      <c r="H577" s="187" t="s">
        <v>2254</v>
      </c>
      <c r="I577" s="187" t="s">
        <v>2075</v>
      </c>
      <c r="J577" s="187" t="s">
        <v>3335</v>
      </c>
      <c r="K577" s="187">
        <v>1520050106</v>
      </c>
    </row>
    <row r="578" spans="1:11">
      <c r="A578" s="187">
        <v>1520050107</v>
      </c>
      <c r="B578" s="187" t="s">
        <v>2260</v>
      </c>
      <c r="C578" s="188" t="s">
        <v>2068</v>
      </c>
      <c r="D578" s="188" t="s">
        <v>376</v>
      </c>
      <c r="E578" s="188" t="s">
        <v>2239</v>
      </c>
      <c r="F578" s="188" t="s">
        <v>2240</v>
      </c>
      <c r="G578" s="188" t="s">
        <v>2248</v>
      </c>
      <c r="H578" s="187" t="s">
        <v>2254</v>
      </c>
      <c r="I578" s="187" t="s">
        <v>2075</v>
      </c>
      <c r="J578" s="187" t="s">
        <v>3336</v>
      </c>
      <c r="K578" s="187">
        <v>1520050107</v>
      </c>
    </row>
    <row r="579" spans="1:11">
      <c r="A579" s="187">
        <v>1520050108</v>
      </c>
      <c r="B579" s="187" t="s">
        <v>2261</v>
      </c>
      <c r="C579" s="188" t="s">
        <v>2068</v>
      </c>
      <c r="D579" s="188" t="s">
        <v>376</v>
      </c>
      <c r="E579" s="188" t="s">
        <v>2239</v>
      </c>
      <c r="F579" s="188" t="s">
        <v>2240</v>
      </c>
      <c r="G579" s="188" t="s">
        <v>2248</v>
      </c>
      <c r="H579" s="187" t="s">
        <v>2254</v>
      </c>
      <c r="I579" s="187" t="s">
        <v>2075</v>
      </c>
      <c r="J579" s="187" t="s">
        <v>3337</v>
      </c>
      <c r="K579" s="187">
        <v>1520050108</v>
      </c>
    </row>
    <row r="580" spans="1:11">
      <c r="A580" s="187">
        <v>1524050101</v>
      </c>
      <c r="B580" s="187" t="s">
        <v>2131</v>
      </c>
      <c r="C580" s="188" t="s">
        <v>2068</v>
      </c>
      <c r="D580" s="188" t="s">
        <v>376</v>
      </c>
      <c r="E580" s="188" t="s">
        <v>2239</v>
      </c>
      <c r="F580" s="188" t="s">
        <v>2231</v>
      </c>
      <c r="G580" s="188" t="s">
        <v>2248</v>
      </c>
      <c r="H580" s="187" t="s">
        <v>2262</v>
      </c>
      <c r="I580" s="187" t="s">
        <v>2075</v>
      </c>
      <c r="J580" s="187" t="s">
        <v>3338</v>
      </c>
      <c r="K580" s="187">
        <v>1524050101</v>
      </c>
    </row>
    <row r="581" spans="1:11">
      <c r="A581" s="187">
        <v>1524100101</v>
      </c>
      <c r="B581" s="187" t="s">
        <v>2263</v>
      </c>
      <c r="C581" s="188" t="s">
        <v>2068</v>
      </c>
      <c r="D581" s="188" t="s">
        <v>376</v>
      </c>
      <c r="E581" s="188" t="s">
        <v>2239</v>
      </c>
      <c r="F581" s="188" t="s">
        <v>2231</v>
      </c>
      <c r="G581" s="188" t="s">
        <v>2248</v>
      </c>
      <c r="H581" s="187" t="s">
        <v>2262</v>
      </c>
      <c r="I581" s="187" t="s">
        <v>2075</v>
      </c>
      <c r="J581" s="187" t="s">
        <v>3339</v>
      </c>
      <c r="K581" s="187">
        <v>1524100101</v>
      </c>
    </row>
    <row r="582" spans="1:11">
      <c r="A582" s="187">
        <v>1524959595</v>
      </c>
      <c r="B582" s="187" t="s">
        <v>2083</v>
      </c>
      <c r="C582" s="188" t="s">
        <v>2068</v>
      </c>
      <c r="D582" s="188" t="s">
        <v>376</v>
      </c>
      <c r="E582" s="188" t="s">
        <v>2239</v>
      </c>
      <c r="F582" s="188" t="s">
        <v>2231</v>
      </c>
      <c r="G582" s="188" t="s">
        <v>2248</v>
      </c>
      <c r="H582" s="187" t="s">
        <v>2262</v>
      </c>
      <c r="I582" s="187" t="s">
        <v>2075</v>
      </c>
      <c r="J582" s="187" t="s">
        <v>3340</v>
      </c>
      <c r="K582" s="187">
        <v>1524959595</v>
      </c>
    </row>
    <row r="583" spans="1:11">
      <c r="A583" s="187">
        <v>1528050101</v>
      </c>
      <c r="B583" s="187" t="s">
        <v>2264</v>
      </c>
      <c r="C583" s="188" t="s">
        <v>2068</v>
      </c>
      <c r="D583" s="188" t="s">
        <v>376</v>
      </c>
      <c r="E583" s="188" t="s">
        <v>2239</v>
      </c>
      <c r="F583" s="188" t="s">
        <v>2243</v>
      </c>
      <c r="G583" s="188" t="s">
        <v>2248</v>
      </c>
      <c r="H583" s="187" t="s">
        <v>2265</v>
      </c>
      <c r="I583" s="187" t="s">
        <v>2075</v>
      </c>
      <c r="J583" s="187" t="s">
        <v>3341</v>
      </c>
      <c r="K583" s="187">
        <v>1528050101</v>
      </c>
    </row>
    <row r="584" spans="1:11">
      <c r="A584" s="187">
        <v>1528100101</v>
      </c>
      <c r="B584" s="187" t="s">
        <v>2266</v>
      </c>
      <c r="C584" s="188" t="s">
        <v>2068</v>
      </c>
      <c r="D584" s="188" t="s">
        <v>376</v>
      </c>
      <c r="E584" s="188" t="s">
        <v>2239</v>
      </c>
      <c r="F584" s="188" t="s">
        <v>2243</v>
      </c>
      <c r="G584" s="188" t="s">
        <v>2248</v>
      </c>
      <c r="H584" s="187" t="s">
        <v>2267</v>
      </c>
      <c r="I584" s="187" t="s">
        <v>2075</v>
      </c>
      <c r="J584" s="187" t="s">
        <v>3342</v>
      </c>
      <c r="K584" s="187">
        <v>1528100101</v>
      </c>
    </row>
    <row r="585" spans="1:11">
      <c r="A585" s="187">
        <v>1528150101</v>
      </c>
      <c r="B585" s="187" t="s">
        <v>2133</v>
      </c>
      <c r="C585" s="188" t="s">
        <v>2068</v>
      </c>
      <c r="D585" s="188" t="s">
        <v>376</v>
      </c>
      <c r="E585" s="188" t="s">
        <v>2239</v>
      </c>
      <c r="F585" s="188" t="s">
        <v>2243</v>
      </c>
      <c r="G585" s="188" t="s">
        <v>2248</v>
      </c>
      <c r="H585" s="187" t="s">
        <v>2267</v>
      </c>
      <c r="I585" s="187" t="s">
        <v>2075</v>
      </c>
      <c r="J585" s="187" t="s">
        <v>3343</v>
      </c>
      <c r="K585" s="187">
        <v>1528150101</v>
      </c>
    </row>
    <row r="586" spans="1:11">
      <c r="A586" s="187">
        <v>1528250101</v>
      </c>
      <c r="B586" s="187" t="s">
        <v>2268</v>
      </c>
      <c r="C586" s="188" t="s">
        <v>2068</v>
      </c>
      <c r="D586" s="188" t="s">
        <v>376</v>
      </c>
      <c r="E586" s="188" t="s">
        <v>2239</v>
      </c>
      <c r="F586" s="188" t="s">
        <v>2243</v>
      </c>
      <c r="G586" s="188" t="s">
        <v>2248</v>
      </c>
      <c r="H586" s="187" t="s">
        <v>2267</v>
      </c>
      <c r="I586" s="187" t="s">
        <v>2075</v>
      </c>
      <c r="J586" s="187" t="s">
        <v>3344</v>
      </c>
      <c r="K586" s="187">
        <v>1528250101</v>
      </c>
    </row>
    <row r="587" spans="1:11">
      <c r="A587" s="187">
        <v>1528959595</v>
      </c>
      <c r="B587" s="187" t="s">
        <v>2083</v>
      </c>
      <c r="C587" s="188" t="s">
        <v>2068</v>
      </c>
      <c r="D587" s="188" t="s">
        <v>376</v>
      </c>
      <c r="E587" s="188" t="s">
        <v>2239</v>
      </c>
      <c r="F587" s="188" t="s">
        <v>2243</v>
      </c>
      <c r="G587" s="188" t="s">
        <v>2248</v>
      </c>
      <c r="H587" s="187" t="s">
        <v>2267</v>
      </c>
      <c r="I587" s="187" t="s">
        <v>2075</v>
      </c>
      <c r="J587" s="187" t="s">
        <v>3345</v>
      </c>
      <c r="K587" s="187">
        <v>1528959595</v>
      </c>
    </row>
    <row r="588" spans="1:11">
      <c r="A588" s="187">
        <v>1532050101</v>
      </c>
      <c r="B588" s="187" t="s">
        <v>2269</v>
      </c>
      <c r="C588" s="188" t="s">
        <v>2068</v>
      </c>
      <c r="D588" s="188" t="s">
        <v>376</v>
      </c>
      <c r="E588" s="188" t="s">
        <v>2239</v>
      </c>
      <c r="F588" s="188" t="s">
        <v>2240</v>
      </c>
      <c r="G588" s="188" t="s">
        <v>2248</v>
      </c>
      <c r="H588" s="187" t="s">
        <v>2241</v>
      </c>
      <c r="I588" s="187" t="s">
        <v>2075</v>
      </c>
      <c r="J588" s="187" t="s">
        <v>3346</v>
      </c>
      <c r="K588" s="187">
        <v>1532050101</v>
      </c>
    </row>
    <row r="589" spans="1:11">
      <c r="A589" s="187">
        <v>1532100101</v>
      </c>
      <c r="B589" s="187" t="s">
        <v>2270</v>
      </c>
      <c r="C589" s="188" t="s">
        <v>2068</v>
      </c>
      <c r="D589" s="188" t="s">
        <v>376</v>
      </c>
      <c r="E589" s="188" t="s">
        <v>2239</v>
      </c>
      <c r="F589" s="188" t="s">
        <v>2240</v>
      </c>
      <c r="G589" s="188" t="s">
        <v>2248</v>
      </c>
      <c r="H589" s="187" t="s">
        <v>2241</v>
      </c>
      <c r="I589" s="187" t="s">
        <v>2075</v>
      </c>
      <c r="J589" s="187" t="s">
        <v>3347</v>
      </c>
      <c r="K589" s="187">
        <v>1532100101</v>
      </c>
    </row>
    <row r="590" spans="1:11">
      <c r="A590" s="187">
        <v>1532150101</v>
      </c>
      <c r="B590" s="187" t="s">
        <v>2090</v>
      </c>
      <c r="C590" s="188" t="s">
        <v>2068</v>
      </c>
      <c r="D590" s="188" t="s">
        <v>376</v>
      </c>
      <c r="E590" s="188" t="s">
        <v>2239</v>
      </c>
      <c r="F590" s="188" t="s">
        <v>2240</v>
      </c>
      <c r="G590" s="188" t="s">
        <v>2248</v>
      </c>
      <c r="H590" s="187" t="s">
        <v>2241</v>
      </c>
      <c r="I590" s="187" t="s">
        <v>2075</v>
      </c>
      <c r="J590" s="187" t="s">
        <v>3348</v>
      </c>
      <c r="K590" s="187">
        <v>1532150101</v>
      </c>
    </row>
    <row r="591" spans="1:11">
      <c r="A591" s="187">
        <v>1532200101</v>
      </c>
      <c r="B591" s="187" t="s">
        <v>2091</v>
      </c>
      <c r="C591" s="188" t="s">
        <v>2068</v>
      </c>
      <c r="D591" s="188" t="s">
        <v>376</v>
      </c>
      <c r="E591" s="188" t="s">
        <v>2239</v>
      </c>
      <c r="F591" s="188" t="s">
        <v>2240</v>
      </c>
      <c r="G591" s="188" t="s">
        <v>2248</v>
      </c>
      <c r="H591" s="187" t="s">
        <v>2241</v>
      </c>
      <c r="I591" s="187" t="s">
        <v>2075</v>
      </c>
      <c r="J591" s="187" t="s">
        <v>3349</v>
      </c>
      <c r="K591" s="187">
        <v>1532200101</v>
      </c>
    </row>
    <row r="592" spans="1:11">
      <c r="A592" s="187">
        <v>1532959595</v>
      </c>
      <c r="B592" s="187" t="s">
        <v>2083</v>
      </c>
      <c r="C592" s="188" t="s">
        <v>2068</v>
      </c>
      <c r="D592" s="188" t="s">
        <v>376</v>
      </c>
      <c r="E592" s="188" t="s">
        <v>2239</v>
      </c>
      <c r="F592" s="188" t="s">
        <v>2240</v>
      </c>
      <c r="G592" s="188" t="s">
        <v>2248</v>
      </c>
      <c r="H592" s="187" t="s">
        <v>2241</v>
      </c>
      <c r="I592" s="187" t="s">
        <v>2075</v>
      </c>
      <c r="J592" s="187" t="s">
        <v>3350</v>
      </c>
      <c r="K592" s="187">
        <v>1532959595</v>
      </c>
    </row>
    <row r="593" spans="1:11">
      <c r="A593" s="187">
        <v>1540050101</v>
      </c>
      <c r="B593" s="187" t="s">
        <v>2092</v>
      </c>
      <c r="C593" s="188" t="s">
        <v>2068</v>
      </c>
      <c r="D593" s="188" t="s">
        <v>376</v>
      </c>
      <c r="E593" s="188" t="s">
        <v>2239</v>
      </c>
      <c r="F593" s="188" t="s">
        <v>2271</v>
      </c>
      <c r="G593" s="188" t="s">
        <v>2248</v>
      </c>
      <c r="H593" s="187" t="s">
        <v>2272</v>
      </c>
      <c r="I593" s="187" t="s">
        <v>2075</v>
      </c>
      <c r="J593" s="187" t="s">
        <v>3351</v>
      </c>
      <c r="K593" s="187">
        <v>1540050101</v>
      </c>
    </row>
    <row r="594" spans="1:11">
      <c r="A594" s="187">
        <v>1556050101</v>
      </c>
      <c r="B594" s="187" t="s">
        <v>2273</v>
      </c>
      <c r="C594" s="188" t="s">
        <v>2068</v>
      </c>
      <c r="D594" s="188" t="s">
        <v>376</v>
      </c>
      <c r="E594" s="188" t="s">
        <v>2239</v>
      </c>
      <c r="F594" s="188" t="s">
        <v>2247</v>
      </c>
      <c r="G594" s="188" t="s">
        <v>2248</v>
      </c>
      <c r="H594" s="187" t="s">
        <v>2274</v>
      </c>
      <c r="I594" s="187" t="s">
        <v>2075</v>
      </c>
      <c r="J594" s="187" t="s">
        <v>3352</v>
      </c>
      <c r="K594" s="187">
        <v>1556050101</v>
      </c>
    </row>
    <row r="595" spans="1:11">
      <c r="A595" s="187">
        <v>1556100101</v>
      </c>
      <c r="B595" s="187" t="s">
        <v>2094</v>
      </c>
      <c r="C595" s="188" t="s">
        <v>2068</v>
      </c>
      <c r="D595" s="188" t="s">
        <v>376</v>
      </c>
      <c r="E595" s="188" t="s">
        <v>2239</v>
      </c>
      <c r="F595" s="188" t="s">
        <v>2247</v>
      </c>
      <c r="G595" s="188" t="s">
        <v>2248</v>
      </c>
      <c r="H595" s="187" t="s">
        <v>2274</v>
      </c>
      <c r="I595" s="187" t="s">
        <v>2075</v>
      </c>
      <c r="J595" s="187" t="s">
        <v>3353</v>
      </c>
      <c r="K595" s="187">
        <v>1556100101</v>
      </c>
    </row>
    <row r="596" spans="1:11">
      <c r="A596" s="187">
        <v>1556150101</v>
      </c>
      <c r="B596" s="187" t="s">
        <v>2275</v>
      </c>
      <c r="C596" s="188" t="s">
        <v>2068</v>
      </c>
      <c r="D596" s="188" t="s">
        <v>376</v>
      </c>
      <c r="E596" s="188" t="s">
        <v>2239</v>
      </c>
      <c r="F596" s="188" t="s">
        <v>2247</v>
      </c>
      <c r="G596" s="188" t="s">
        <v>2248</v>
      </c>
      <c r="H596" s="187" t="s">
        <v>2274</v>
      </c>
      <c r="I596" s="187" t="s">
        <v>2075</v>
      </c>
      <c r="J596" s="187" t="s">
        <v>3354</v>
      </c>
      <c r="K596" s="187">
        <v>1556150101</v>
      </c>
    </row>
    <row r="597" spans="1:11">
      <c r="A597" s="187">
        <v>1556280101</v>
      </c>
      <c r="B597" s="187" t="s">
        <v>2276</v>
      </c>
      <c r="C597" s="188" t="s">
        <v>2068</v>
      </c>
      <c r="D597" s="188" t="s">
        <v>376</v>
      </c>
      <c r="E597" s="188" t="s">
        <v>2239</v>
      </c>
      <c r="F597" s="188" t="s">
        <v>2247</v>
      </c>
      <c r="G597" s="188" t="s">
        <v>2248</v>
      </c>
      <c r="H597" s="187" t="s">
        <v>2274</v>
      </c>
      <c r="I597" s="187" t="s">
        <v>2075</v>
      </c>
      <c r="J597" s="187" t="s">
        <v>3355</v>
      </c>
      <c r="K597" s="187">
        <v>1556280101</v>
      </c>
    </row>
    <row r="598" spans="1:11">
      <c r="A598" s="187">
        <v>1556300101</v>
      </c>
      <c r="B598" s="187" t="s">
        <v>2277</v>
      </c>
      <c r="C598" s="188" t="s">
        <v>2068</v>
      </c>
      <c r="D598" s="188" t="s">
        <v>376</v>
      </c>
      <c r="E598" s="188" t="s">
        <v>2239</v>
      </c>
      <c r="F598" s="188" t="s">
        <v>2243</v>
      </c>
      <c r="G598" s="188" t="s">
        <v>2248</v>
      </c>
      <c r="H598" s="187" t="s">
        <v>2278</v>
      </c>
      <c r="I598" s="187" t="s">
        <v>2075</v>
      </c>
      <c r="J598" s="187" t="s">
        <v>3356</v>
      </c>
      <c r="K598" s="187">
        <v>1556300101</v>
      </c>
    </row>
    <row r="599" spans="1:11">
      <c r="A599" s="187">
        <v>1556500101</v>
      </c>
      <c r="B599" s="187" t="s">
        <v>2279</v>
      </c>
      <c r="C599" s="188" t="s">
        <v>2068</v>
      </c>
      <c r="D599" s="188" t="s">
        <v>376</v>
      </c>
      <c r="E599" s="188" t="s">
        <v>2239</v>
      </c>
      <c r="F599" s="188" t="s">
        <v>2243</v>
      </c>
      <c r="G599" s="188" t="s">
        <v>2248</v>
      </c>
      <c r="H599" s="187" t="s">
        <v>2278</v>
      </c>
      <c r="I599" s="187" t="s">
        <v>2075</v>
      </c>
      <c r="J599" s="187" t="s">
        <v>3357</v>
      </c>
      <c r="K599" s="187">
        <v>1556500101</v>
      </c>
    </row>
    <row r="600" spans="1:11">
      <c r="A600" s="187">
        <v>1556959595</v>
      </c>
      <c r="B600" s="187" t="s">
        <v>2083</v>
      </c>
      <c r="C600" s="188" t="s">
        <v>2068</v>
      </c>
      <c r="D600" s="188" t="s">
        <v>376</v>
      </c>
      <c r="E600" s="188" t="s">
        <v>2239</v>
      </c>
      <c r="F600" s="188" t="s">
        <v>2243</v>
      </c>
      <c r="G600" s="188" t="s">
        <v>2248</v>
      </c>
      <c r="H600" s="187" t="s">
        <v>2278</v>
      </c>
      <c r="I600" s="187" t="s">
        <v>2075</v>
      </c>
      <c r="J600" s="187" t="s">
        <v>3358</v>
      </c>
      <c r="K600" s="187">
        <v>1556959595</v>
      </c>
    </row>
    <row r="601" spans="1:11">
      <c r="A601" s="187">
        <v>1560050101</v>
      </c>
      <c r="B601" s="187" t="s">
        <v>2280</v>
      </c>
      <c r="C601" s="188" t="s">
        <v>2068</v>
      </c>
      <c r="D601" s="188" t="s">
        <v>376</v>
      </c>
      <c r="E601" s="188" t="s">
        <v>2239</v>
      </c>
      <c r="F601" s="188" t="s">
        <v>2281</v>
      </c>
      <c r="G601" s="188" t="s">
        <v>2248</v>
      </c>
      <c r="H601" s="187" t="s">
        <v>2282</v>
      </c>
      <c r="I601" s="187" t="s">
        <v>2075</v>
      </c>
      <c r="J601" s="187" t="s">
        <v>3359</v>
      </c>
      <c r="K601" s="187">
        <v>1560050101</v>
      </c>
    </row>
    <row r="602" spans="1:11">
      <c r="A602" s="187">
        <v>1584050101</v>
      </c>
      <c r="B602" s="187" t="s">
        <v>2283</v>
      </c>
      <c r="C602" s="188" t="s">
        <v>2068</v>
      </c>
      <c r="D602" s="188" t="s">
        <v>376</v>
      </c>
      <c r="E602" s="188" t="s">
        <v>2239</v>
      </c>
      <c r="F602" s="188" t="s">
        <v>2281</v>
      </c>
      <c r="G602" s="188" t="s">
        <v>2248</v>
      </c>
      <c r="H602" s="187" t="s">
        <v>2284</v>
      </c>
      <c r="I602" s="187" t="s">
        <v>2075</v>
      </c>
      <c r="J602" s="187" t="s">
        <v>3360</v>
      </c>
      <c r="K602" s="187">
        <v>1584050101</v>
      </c>
    </row>
    <row r="603" spans="1:11">
      <c r="A603" s="187">
        <v>1584050102</v>
      </c>
      <c r="B603" s="187" t="s">
        <v>2285</v>
      </c>
      <c r="C603" s="188" t="s">
        <v>2068</v>
      </c>
      <c r="D603" s="188" t="s">
        <v>376</v>
      </c>
      <c r="E603" s="188" t="s">
        <v>2239</v>
      </c>
      <c r="F603" s="188" t="s">
        <v>2281</v>
      </c>
      <c r="G603" s="188" t="s">
        <v>2248</v>
      </c>
      <c r="H603" s="187" t="s">
        <v>2284</v>
      </c>
      <c r="I603" s="187" t="s">
        <v>2075</v>
      </c>
      <c r="J603" s="187" t="s">
        <v>3361</v>
      </c>
      <c r="K603" s="187">
        <v>1584050102</v>
      </c>
    </row>
    <row r="604" spans="1:11">
      <c r="A604" s="187">
        <v>1805050101</v>
      </c>
      <c r="B604" s="187" t="s">
        <v>2286</v>
      </c>
      <c r="C604" s="188" t="s">
        <v>2068</v>
      </c>
      <c r="D604" s="188" t="s">
        <v>376</v>
      </c>
      <c r="E604" s="188" t="s">
        <v>2216</v>
      </c>
      <c r="F604" s="187" t="s">
        <v>2237</v>
      </c>
      <c r="G604" s="188" t="s">
        <v>2248</v>
      </c>
      <c r="H604" s="187" t="s">
        <v>2237</v>
      </c>
      <c r="I604" s="187" t="s">
        <v>2075</v>
      </c>
      <c r="J604" s="187" t="s">
        <v>3362</v>
      </c>
      <c r="K604" s="187">
        <v>1805050101</v>
      </c>
    </row>
    <row r="605" spans="1:11">
      <c r="A605" s="187">
        <v>1805050102</v>
      </c>
      <c r="B605" s="187" t="s">
        <v>2287</v>
      </c>
      <c r="C605" s="188" t="s">
        <v>2068</v>
      </c>
      <c r="D605" s="188" t="s">
        <v>376</v>
      </c>
      <c r="E605" s="188" t="s">
        <v>2216</v>
      </c>
      <c r="F605" s="187" t="s">
        <v>2237</v>
      </c>
      <c r="G605" s="188" t="s">
        <v>2248</v>
      </c>
      <c r="H605" s="187" t="s">
        <v>2237</v>
      </c>
      <c r="I605" s="187" t="s">
        <v>2075</v>
      </c>
      <c r="J605" s="187" t="s">
        <v>3363</v>
      </c>
      <c r="K605" s="187">
        <v>1805050102</v>
      </c>
    </row>
    <row r="606" spans="1:11">
      <c r="A606" s="187">
        <v>1805050103</v>
      </c>
      <c r="B606" s="187" t="s">
        <v>2288</v>
      </c>
      <c r="C606" s="188" t="s">
        <v>2068</v>
      </c>
      <c r="D606" s="188" t="s">
        <v>376</v>
      </c>
      <c r="E606" s="188" t="s">
        <v>2216</v>
      </c>
      <c r="F606" s="187" t="s">
        <v>2237</v>
      </c>
      <c r="G606" s="188" t="s">
        <v>2248</v>
      </c>
      <c r="H606" s="187" t="s">
        <v>2237</v>
      </c>
      <c r="I606" s="187" t="s">
        <v>2075</v>
      </c>
      <c r="J606" s="187" t="s">
        <v>3364</v>
      </c>
      <c r="K606" s="187">
        <v>1805050103</v>
      </c>
    </row>
    <row r="607" spans="1:11">
      <c r="A607" s="187">
        <v>1805100101</v>
      </c>
      <c r="B607" s="187" t="s">
        <v>2289</v>
      </c>
      <c r="C607" s="188" t="s">
        <v>2068</v>
      </c>
      <c r="D607" s="188" t="s">
        <v>376</v>
      </c>
      <c r="E607" s="188" t="s">
        <v>2216</v>
      </c>
      <c r="F607" s="187" t="s">
        <v>2237</v>
      </c>
      <c r="G607" s="188" t="s">
        <v>2248</v>
      </c>
      <c r="H607" s="187" t="s">
        <v>2237</v>
      </c>
      <c r="I607" s="187" t="s">
        <v>2075</v>
      </c>
      <c r="J607" s="187" t="s">
        <v>3365</v>
      </c>
      <c r="K607" s="187">
        <v>1805100101</v>
      </c>
    </row>
    <row r="608" spans="1:11">
      <c r="A608" s="187">
        <v>1805100102</v>
      </c>
      <c r="B608" s="187" t="s">
        <v>2290</v>
      </c>
      <c r="C608" s="188" t="s">
        <v>2068</v>
      </c>
      <c r="D608" s="188" t="s">
        <v>376</v>
      </c>
      <c r="E608" s="188" t="s">
        <v>2216</v>
      </c>
      <c r="F608" s="187" t="s">
        <v>2237</v>
      </c>
      <c r="G608" s="188" t="s">
        <v>2248</v>
      </c>
      <c r="H608" s="187" t="s">
        <v>2237</v>
      </c>
      <c r="I608" s="187" t="s">
        <v>2075</v>
      </c>
      <c r="J608" s="187" t="s">
        <v>3366</v>
      </c>
      <c r="K608" s="187">
        <v>1805100102</v>
      </c>
    </row>
    <row r="609" spans="1:11">
      <c r="A609" s="187">
        <v>1805100103</v>
      </c>
      <c r="B609" s="187" t="s">
        <v>2291</v>
      </c>
      <c r="C609" s="188" t="s">
        <v>2068</v>
      </c>
      <c r="D609" s="188" t="s">
        <v>376</v>
      </c>
      <c r="E609" s="188" t="s">
        <v>2216</v>
      </c>
      <c r="F609" s="187" t="s">
        <v>2237</v>
      </c>
      <c r="G609" s="188" t="s">
        <v>2248</v>
      </c>
      <c r="H609" s="187" t="s">
        <v>2237</v>
      </c>
      <c r="I609" s="187" t="s">
        <v>2075</v>
      </c>
      <c r="J609" s="187" t="s">
        <v>3367</v>
      </c>
      <c r="K609" s="187">
        <v>1805100103</v>
      </c>
    </row>
    <row r="610" spans="1:11">
      <c r="A610" s="187">
        <v>1805959501</v>
      </c>
      <c r="B610" s="187" t="s">
        <v>2292</v>
      </c>
      <c r="C610" s="188" t="s">
        <v>2068</v>
      </c>
      <c r="D610" s="188" t="s">
        <v>376</v>
      </c>
      <c r="E610" s="188" t="s">
        <v>2216</v>
      </c>
      <c r="F610" s="188" t="s">
        <v>2234</v>
      </c>
      <c r="G610" s="188" t="s">
        <v>2248</v>
      </c>
      <c r="H610" s="187" t="s">
        <v>2234</v>
      </c>
      <c r="I610" s="187" t="s">
        <v>2075</v>
      </c>
      <c r="J610" s="187" t="s">
        <v>3368</v>
      </c>
      <c r="K610" s="187">
        <v>1805959501</v>
      </c>
    </row>
    <row r="611" spans="1:11">
      <c r="A611" s="187">
        <v>1805959502</v>
      </c>
      <c r="B611" s="187" t="s">
        <v>2290</v>
      </c>
      <c r="C611" s="188" t="s">
        <v>2068</v>
      </c>
      <c r="D611" s="188" t="s">
        <v>376</v>
      </c>
      <c r="E611" s="188" t="s">
        <v>2216</v>
      </c>
      <c r="F611" s="187" t="s">
        <v>2237</v>
      </c>
      <c r="G611" s="188" t="s">
        <v>2248</v>
      </c>
      <c r="H611" s="187" t="s">
        <v>2237</v>
      </c>
      <c r="I611" s="187" t="s">
        <v>2075</v>
      </c>
      <c r="J611" s="187" t="s">
        <v>3366</v>
      </c>
      <c r="K611" s="187">
        <v>1805959502</v>
      </c>
    </row>
    <row r="612" spans="1:11">
      <c r="A612" s="187">
        <v>1805959503</v>
      </c>
      <c r="B612" s="187" t="s">
        <v>2291</v>
      </c>
      <c r="C612" s="188" t="s">
        <v>2068</v>
      </c>
      <c r="D612" s="188" t="s">
        <v>376</v>
      </c>
      <c r="E612" s="188" t="s">
        <v>2216</v>
      </c>
      <c r="F612" s="187" t="s">
        <v>2237</v>
      </c>
      <c r="G612" s="188" t="s">
        <v>2248</v>
      </c>
      <c r="H612" s="187" t="s">
        <v>2237</v>
      </c>
      <c r="I612" s="187" t="s">
        <v>2075</v>
      </c>
      <c r="J612" s="187" t="s">
        <v>3367</v>
      </c>
      <c r="K612" s="187">
        <v>1805959503</v>
      </c>
    </row>
    <row r="613" spans="1:11">
      <c r="A613" s="187">
        <v>1805959504</v>
      </c>
      <c r="B613" s="187" t="s">
        <v>2173</v>
      </c>
      <c r="C613" s="188" t="s">
        <v>2068</v>
      </c>
      <c r="D613" s="188" t="s">
        <v>376</v>
      </c>
      <c r="E613" s="188" t="s">
        <v>2216</v>
      </c>
      <c r="F613" s="188" t="s">
        <v>2234</v>
      </c>
      <c r="G613" s="188" t="s">
        <v>2248</v>
      </c>
      <c r="H613" s="187" t="s">
        <v>2234</v>
      </c>
      <c r="I613" s="187" t="s">
        <v>2075</v>
      </c>
      <c r="J613" s="187" t="s">
        <v>3369</v>
      </c>
      <c r="K613" s="187">
        <v>1805959504</v>
      </c>
    </row>
    <row r="614" spans="1:11">
      <c r="A614" s="187">
        <v>1805959595</v>
      </c>
      <c r="B614" s="187" t="s">
        <v>2293</v>
      </c>
      <c r="C614" s="188" t="s">
        <v>2068</v>
      </c>
      <c r="D614" s="188" t="s">
        <v>376</v>
      </c>
      <c r="E614" s="188" t="s">
        <v>2216</v>
      </c>
      <c r="F614" s="187" t="s">
        <v>2237</v>
      </c>
      <c r="G614" s="188" t="s">
        <v>2248</v>
      </c>
      <c r="H614" s="187" t="s">
        <v>2237</v>
      </c>
      <c r="I614" s="187" t="s">
        <v>2075</v>
      </c>
      <c r="J614" s="187" t="s">
        <v>3370</v>
      </c>
      <c r="K614" s="187">
        <v>1805959595</v>
      </c>
    </row>
    <row r="615" spans="1:11">
      <c r="A615" s="187">
        <v>1895200101</v>
      </c>
      <c r="B615" s="187" t="s">
        <v>2294</v>
      </c>
      <c r="C615" s="188" t="s">
        <v>2068</v>
      </c>
      <c r="D615" s="188" t="s">
        <v>376</v>
      </c>
      <c r="E615" s="188" t="s">
        <v>2216</v>
      </c>
      <c r="F615" s="187" t="s">
        <v>2237</v>
      </c>
      <c r="G615" s="188" t="s">
        <v>2248</v>
      </c>
      <c r="H615" s="187" t="s">
        <v>2237</v>
      </c>
      <c r="I615" s="187" t="s">
        <v>2075</v>
      </c>
      <c r="J615" s="187" t="s">
        <v>3371</v>
      </c>
      <c r="K615" s="187">
        <v>1895200101</v>
      </c>
    </row>
    <row r="616" spans="1:11">
      <c r="A616" s="187">
        <v>1895959595</v>
      </c>
      <c r="B616" s="187" t="s">
        <v>2083</v>
      </c>
      <c r="C616" s="188" t="s">
        <v>2068</v>
      </c>
      <c r="D616" s="188" t="s">
        <v>376</v>
      </c>
      <c r="E616" s="188" t="s">
        <v>2216</v>
      </c>
      <c r="F616" s="187" t="s">
        <v>2237</v>
      </c>
      <c r="G616" s="188" t="s">
        <v>2248</v>
      </c>
      <c r="H616" s="187" t="s">
        <v>2237</v>
      </c>
      <c r="I616" s="187" t="s">
        <v>2075</v>
      </c>
      <c r="J616" s="187" t="s">
        <v>3372</v>
      </c>
      <c r="K616" s="187">
        <v>1895959595</v>
      </c>
    </row>
    <row r="617" spans="1:11">
      <c r="A617" s="187">
        <v>1899050101</v>
      </c>
      <c r="B617" s="187" t="s">
        <v>2295</v>
      </c>
      <c r="C617" s="188" t="s">
        <v>2068</v>
      </c>
      <c r="D617" s="188" t="s">
        <v>376</v>
      </c>
      <c r="E617" s="188" t="s">
        <v>2216</v>
      </c>
      <c r="F617" s="187" t="s">
        <v>2237</v>
      </c>
      <c r="G617" s="188" t="s">
        <v>2248</v>
      </c>
      <c r="H617" s="187" t="s">
        <v>2237</v>
      </c>
      <c r="I617" s="187" t="s">
        <v>2075</v>
      </c>
      <c r="J617" s="187" t="s">
        <v>3373</v>
      </c>
      <c r="K617" s="187">
        <v>1899050101</v>
      </c>
    </row>
    <row r="618" spans="1:11">
      <c r="A618" s="187">
        <v>1899959595</v>
      </c>
      <c r="B618" s="187" t="s">
        <v>2296</v>
      </c>
      <c r="C618" s="188" t="s">
        <v>2068</v>
      </c>
      <c r="D618" s="188" t="s">
        <v>376</v>
      </c>
      <c r="E618" s="188" t="s">
        <v>2216</v>
      </c>
      <c r="F618" s="187" t="s">
        <v>2237</v>
      </c>
      <c r="G618" s="188" t="s">
        <v>2248</v>
      </c>
      <c r="H618" s="187" t="s">
        <v>2237</v>
      </c>
      <c r="I618" s="187" t="s">
        <v>2075</v>
      </c>
      <c r="J618" s="187" t="s">
        <v>3374</v>
      </c>
      <c r="K618" s="187">
        <v>1899959595</v>
      </c>
    </row>
    <row r="619" spans="1:11" s="191" customFormat="1">
      <c r="A619" s="189"/>
      <c r="B619" s="189"/>
      <c r="C619" s="190"/>
      <c r="D619" s="190"/>
      <c r="E619" s="190"/>
      <c r="F619" s="189"/>
      <c r="G619" s="190"/>
      <c r="H619" s="189"/>
      <c r="I619" s="189"/>
      <c r="J619" s="189"/>
      <c r="K619" s="189"/>
    </row>
    <row r="620" spans="1:11" s="191" customFormat="1">
      <c r="A620" s="189"/>
      <c r="B620" s="189"/>
      <c r="C620" s="190"/>
      <c r="D620" s="190"/>
      <c r="E620" s="190"/>
      <c r="F620" s="189"/>
      <c r="G620" s="190"/>
      <c r="H620" s="189"/>
      <c r="I620" s="189"/>
      <c r="J620" s="189"/>
      <c r="K620" s="189"/>
    </row>
    <row r="621" spans="1:11">
      <c r="A621" s="181">
        <v>6203020502</v>
      </c>
      <c r="B621" s="181" t="s">
        <v>3299</v>
      </c>
      <c r="C621" s="182" t="s">
        <v>2068</v>
      </c>
      <c r="D621" s="182" t="s">
        <v>376</v>
      </c>
      <c r="E621" s="182" t="s">
        <v>2216</v>
      </c>
      <c r="F621" s="182" t="s">
        <v>2217</v>
      </c>
      <c r="G621" s="181" t="s">
        <v>423</v>
      </c>
      <c r="H621" s="181" t="s">
        <v>2218</v>
      </c>
      <c r="I621" s="181" t="s">
        <v>2075</v>
      </c>
      <c r="J621" s="183" t="s">
        <v>3375</v>
      </c>
      <c r="K621" s="181">
        <v>6203020502</v>
      </c>
    </row>
    <row r="622" spans="1:11">
      <c r="A622" s="181">
        <v>6203020504</v>
      </c>
      <c r="B622" s="181" t="s">
        <v>3300</v>
      </c>
      <c r="C622" s="182" t="s">
        <v>2068</v>
      </c>
      <c r="D622" s="182" t="s">
        <v>376</v>
      </c>
      <c r="E622" s="182" t="s">
        <v>2216</v>
      </c>
      <c r="F622" s="182" t="s">
        <v>2217</v>
      </c>
      <c r="G622" s="181" t="s">
        <v>423</v>
      </c>
      <c r="H622" s="181" t="s">
        <v>2218</v>
      </c>
      <c r="I622" s="181" t="s">
        <v>2075</v>
      </c>
      <c r="J622" s="183" t="s">
        <v>3376</v>
      </c>
      <c r="K622" s="181">
        <v>6203020504</v>
      </c>
    </row>
    <row r="623" spans="1:11">
      <c r="A623" s="181">
        <v>6203021101</v>
      </c>
      <c r="B623" s="181" t="s">
        <v>3297</v>
      </c>
      <c r="C623" s="182" t="s">
        <v>2068</v>
      </c>
      <c r="D623" s="182" t="s">
        <v>376</v>
      </c>
      <c r="E623" s="182" t="s">
        <v>2216</v>
      </c>
      <c r="F623" s="182" t="s">
        <v>2228</v>
      </c>
      <c r="G623" s="181" t="s">
        <v>423</v>
      </c>
      <c r="H623" s="181" t="s">
        <v>2229</v>
      </c>
      <c r="I623" s="181" t="s">
        <v>2075</v>
      </c>
      <c r="J623" s="183" t="s">
        <v>3377</v>
      </c>
      <c r="K623" s="181">
        <v>6203021101</v>
      </c>
    </row>
    <row r="624" spans="1:11">
      <c r="A624" s="181">
        <v>6203021102</v>
      </c>
      <c r="B624" s="181" t="s">
        <v>2158</v>
      </c>
      <c r="C624" s="182" t="s">
        <v>2068</v>
      </c>
      <c r="D624" s="182" t="s">
        <v>376</v>
      </c>
      <c r="E624" s="182" t="s">
        <v>2216</v>
      </c>
      <c r="F624" s="182" t="s">
        <v>2228</v>
      </c>
      <c r="G624" s="181" t="s">
        <v>423</v>
      </c>
      <c r="H624" s="181" t="s">
        <v>2229</v>
      </c>
      <c r="I624" s="181" t="s">
        <v>2075</v>
      </c>
      <c r="J624" s="183" t="s">
        <v>3378</v>
      </c>
      <c r="K624" s="181">
        <v>6203021102</v>
      </c>
    </row>
    <row r="625" spans="1:11">
      <c r="A625" s="181">
        <v>6203021103</v>
      </c>
      <c r="B625" s="181" t="s">
        <v>2225</v>
      </c>
      <c r="C625" s="182" t="s">
        <v>2068</v>
      </c>
      <c r="D625" s="182" t="s">
        <v>376</v>
      </c>
      <c r="E625" s="182" t="s">
        <v>2216</v>
      </c>
      <c r="F625" s="182" t="s">
        <v>389</v>
      </c>
      <c r="G625" s="181" t="s">
        <v>423</v>
      </c>
      <c r="H625" s="181" t="s">
        <v>2226</v>
      </c>
      <c r="I625" s="181" t="s">
        <v>2075</v>
      </c>
      <c r="J625" s="183" t="s">
        <v>3316</v>
      </c>
      <c r="K625" s="181">
        <v>6203021103</v>
      </c>
    </row>
    <row r="626" spans="1:11">
      <c r="A626" s="181">
        <v>6203021104</v>
      </c>
      <c r="B626" s="181" t="s">
        <v>3298</v>
      </c>
      <c r="C626" s="182" t="s">
        <v>2068</v>
      </c>
      <c r="D626" s="182" t="s">
        <v>376</v>
      </c>
      <c r="E626" s="182" t="s">
        <v>2216</v>
      </c>
      <c r="F626" s="182" t="s">
        <v>2228</v>
      </c>
      <c r="G626" s="181" t="s">
        <v>423</v>
      </c>
      <c r="H626" s="181" t="s">
        <v>2229</v>
      </c>
      <c r="I626" s="181" t="s">
        <v>2075</v>
      </c>
      <c r="J626" s="183" t="s">
        <v>3379</v>
      </c>
      <c r="K626" s="181">
        <v>6203021104</v>
      </c>
    </row>
    <row r="627" spans="1:11">
      <c r="A627" s="181">
        <v>6203021701</v>
      </c>
      <c r="B627" s="181" t="s">
        <v>3301</v>
      </c>
      <c r="C627" s="182" t="s">
        <v>2068</v>
      </c>
      <c r="D627" s="182" t="s">
        <v>376</v>
      </c>
      <c r="E627" s="182" t="s">
        <v>2239</v>
      </c>
      <c r="F627" s="182" t="s">
        <v>2243</v>
      </c>
      <c r="G627" s="181" t="s">
        <v>423</v>
      </c>
      <c r="H627" s="181" t="s">
        <v>2244</v>
      </c>
      <c r="I627" s="181" t="s">
        <v>2075</v>
      </c>
      <c r="J627" s="183" t="s">
        <v>3380</v>
      </c>
      <c r="K627" s="181">
        <v>6203021701</v>
      </c>
    </row>
    <row r="628" spans="1:11">
      <c r="A628" s="181">
        <v>6203021811</v>
      </c>
      <c r="B628" s="181" t="s">
        <v>3287</v>
      </c>
      <c r="C628" s="182" t="s">
        <v>2068</v>
      </c>
      <c r="D628" s="182" t="s">
        <v>376</v>
      </c>
      <c r="E628" s="182" t="s">
        <v>2216</v>
      </c>
      <c r="F628" s="182" t="s">
        <v>2234</v>
      </c>
      <c r="G628" s="181" t="s">
        <v>423</v>
      </c>
      <c r="H628" s="181" t="s">
        <v>2234</v>
      </c>
      <c r="I628" s="181" t="s">
        <v>2075</v>
      </c>
      <c r="J628" s="183" t="s">
        <v>3381</v>
      </c>
      <c r="K628" s="181">
        <v>6203021811</v>
      </c>
    </row>
    <row r="629" spans="1:11">
      <c r="A629" s="181">
        <v>6203021812</v>
      </c>
      <c r="B629" s="181" t="s">
        <v>2236</v>
      </c>
      <c r="C629" s="182" t="s">
        <v>2068</v>
      </c>
      <c r="D629" s="182" t="s">
        <v>376</v>
      </c>
      <c r="E629" s="182" t="s">
        <v>2216</v>
      </c>
      <c r="F629" s="181" t="s">
        <v>2237</v>
      </c>
      <c r="G629" s="181" t="s">
        <v>423</v>
      </c>
      <c r="H629" s="181" t="s">
        <v>2237</v>
      </c>
      <c r="I629" s="181" t="s">
        <v>2075</v>
      </c>
      <c r="J629" s="183" t="s">
        <v>3321</v>
      </c>
      <c r="K629" s="181">
        <v>6203021812</v>
      </c>
    </row>
    <row r="630" spans="1:11">
      <c r="A630" s="181">
        <v>6203021813</v>
      </c>
      <c r="B630" s="181" t="s">
        <v>3295</v>
      </c>
      <c r="C630" s="182" t="s">
        <v>2068</v>
      </c>
      <c r="D630" s="182" t="s">
        <v>376</v>
      </c>
      <c r="E630" s="182" t="s">
        <v>2239</v>
      </c>
      <c r="F630" s="182" t="s">
        <v>2240</v>
      </c>
      <c r="G630" s="181" t="s">
        <v>423</v>
      </c>
      <c r="H630" s="181" t="s">
        <v>2241</v>
      </c>
      <c r="I630" s="181" t="s">
        <v>2075</v>
      </c>
      <c r="J630" s="183" t="s">
        <v>3382</v>
      </c>
      <c r="K630" s="181">
        <v>6203021813</v>
      </c>
    </row>
    <row r="631" spans="1:11">
      <c r="A631" s="181">
        <v>6203021815</v>
      </c>
      <c r="B631" s="181" t="s">
        <v>3304</v>
      </c>
      <c r="C631" s="182" t="s">
        <v>2068</v>
      </c>
      <c r="D631" s="182" t="s">
        <v>376</v>
      </c>
      <c r="E631" s="182" t="s">
        <v>2216</v>
      </c>
      <c r="F631" s="182" t="s">
        <v>2231</v>
      </c>
      <c r="G631" s="181" t="s">
        <v>423</v>
      </c>
      <c r="H631" s="181" t="s">
        <v>2232</v>
      </c>
      <c r="I631" s="181" t="s">
        <v>2075</v>
      </c>
      <c r="J631" s="183" t="s">
        <v>3394</v>
      </c>
      <c r="K631" s="181">
        <v>6203021815</v>
      </c>
    </row>
    <row r="632" spans="1:11">
      <c r="A632" s="181">
        <v>6203021901</v>
      </c>
      <c r="B632" s="181" t="s">
        <v>3288</v>
      </c>
      <c r="C632" s="182" t="s">
        <v>2068</v>
      </c>
      <c r="D632" s="182" t="s">
        <v>376</v>
      </c>
      <c r="E632" s="182" t="s">
        <v>2216</v>
      </c>
      <c r="F632" s="182" t="s">
        <v>2234</v>
      </c>
      <c r="G632" s="181" t="s">
        <v>423</v>
      </c>
      <c r="H632" s="181" t="s">
        <v>2234</v>
      </c>
      <c r="I632" s="181" t="s">
        <v>2075</v>
      </c>
      <c r="J632" s="183" t="s">
        <v>3384</v>
      </c>
      <c r="K632" s="181">
        <v>6203021901</v>
      </c>
    </row>
    <row r="633" spans="1:11">
      <c r="A633" s="181">
        <v>6203021902</v>
      </c>
      <c r="B633" s="181" t="s">
        <v>3289</v>
      </c>
      <c r="C633" s="182" t="s">
        <v>2068</v>
      </c>
      <c r="D633" s="182" t="s">
        <v>376</v>
      </c>
      <c r="E633" s="182" t="s">
        <v>2216</v>
      </c>
      <c r="F633" s="182" t="s">
        <v>2234</v>
      </c>
      <c r="G633" s="181" t="s">
        <v>423</v>
      </c>
      <c r="H633" s="181" t="s">
        <v>2234</v>
      </c>
      <c r="I633" s="181" t="s">
        <v>2075</v>
      </c>
      <c r="J633" s="183" t="s">
        <v>3385</v>
      </c>
      <c r="K633" s="181">
        <v>6203021902</v>
      </c>
    </row>
    <row r="634" spans="1:11">
      <c r="A634" s="181">
        <v>6203021903</v>
      </c>
      <c r="B634" s="181" t="s">
        <v>3290</v>
      </c>
      <c r="C634" s="182" t="s">
        <v>2068</v>
      </c>
      <c r="D634" s="182" t="s">
        <v>376</v>
      </c>
      <c r="E634" s="182" t="s">
        <v>2216</v>
      </c>
      <c r="F634" s="182" t="s">
        <v>2234</v>
      </c>
      <c r="G634" s="181" t="s">
        <v>423</v>
      </c>
      <c r="H634" s="181" t="s">
        <v>2234</v>
      </c>
      <c r="I634" s="181" t="s">
        <v>2075</v>
      </c>
      <c r="J634" s="183" t="s">
        <v>3386</v>
      </c>
      <c r="K634" s="181">
        <v>6203021903</v>
      </c>
    </row>
    <row r="635" spans="1:11">
      <c r="A635" s="181">
        <v>6203022101</v>
      </c>
      <c r="B635" s="181" t="s">
        <v>3294</v>
      </c>
      <c r="C635" s="182" t="s">
        <v>2068</v>
      </c>
      <c r="D635" s="182" t="s">
        <v>376</v>
      </c>
      <c r="E635" s="182" t="s">
        <v>2216</v>
      </c>
      <c r="F635" s="182" t="s">
        <v>2221</v>
      </c>
      <c r="G635" s="181" t="s">
        <v>423</v>
      </c>
      <c r="H635" s="181" t="s">
        <v>2402</v>
      </c>
      <c r="I635" s="181" t="s">
        <v>2075</v>
      </c>
      <c r="J635" s="183" t="s">
        <v>3387</v>
      </c>
      <c r="K635" s="181">
        <v>6203022101</v>
      </c>
    </row>
    <row r="636" spans="1:11">
      <c r="A636" s="181">
        <v>6203022102</v>
      </c>
      <c r="B636" s="181" t="s">
        <v>3293</v>
      </c>
      <c r="C636" s="182" t="s">
        <v>2068</v>
      </c>
      <c r="D636" s="182" t="s">
        <v>376</v>
      </c>
      <c r="E636" s="182" t="s">
        <v>2216</v>
      </c>
      <c r="F636" s="182" t="s">
        <v>2221</v>
      </c>
      <c r="G636" s="181" t="s">
        <v>423</v>
      </c>
      <c r="H636" s="181" t="s">
        <v>2222</v>
      </c>
      <c r="I636" s="181" t="s">
        <v>2075</v>
      </c>
      <c r="J636" s="183" t="s">
        <v>3388</v>
      </c>
      <c r="K636" s="181">
        <v>6203022102</v>
      </c>
    </row>
    <row r="637" spans="1:11">
      <c r="A637" s="181">
        <v>6203030103</v>
      </c>
      <c r="B637" s="181" t="s">
        <v>3291</v>
      </c>
      <c r="C637" s="182" t="s">
        <v>2068</v>
      </c>
      <c r="D637" s="182" t="s">
        <v>376</v>
      </c>
      <c r="E637" s="182" t="s">
        <v>2216</v>
      </c>
      <c r="F637" s="182" t="s">
        <v>2405</v>
      </c>
      <c r="G637" s="181" t="s">
        <v>423</v>
      </c>
      <c r="H637" s="181" t="s">
        <v>2406</v>
      </c>
      <c r="I637" s="181" t="s">
        <v>2407</v>
      </c>
      <c r="J637" s="183" t="s">
        <v>3389</v>
      </c>
      <c r="K637" s="181">
        <v>6203030103</v>
      </c>
    </row>
    <row r="638" spans="1:11">
      <c r="A638" s="181">
        <v>6203030203</v>
      </c>
      <c r="B638" s="181" t="s">
        <v>3291</v>
      </c>
      <c r="C638" s="182" t="s">
        <v>2068</v>
      </c>
      <c r="D638" s="182" t="s">
        <v>376</v>
      </c>
      <c r="E638" s="182" t="s">
        <v>2216</v>
      </c>
      <c r="F638" s="182" t="s">
        <v>2405</v>
      </c>
      <c r="G638" s="181" t="s">
        <v>423</v>
      </c>
      <c r="H638" s="181" t="s">
        <v>2406</v>
      </c>
      <c r="I638" s="181" t="s">
        <v>2408</v>
      </c>
      <c r="J638" s="183" t="s">
        <v>3389</v>
      </c>
      <c r="K638" s="181">
        <v>6203030203</v>
      </c>
    </row>
    <row r="639" spans="1:11">
      <c r="A639" s="181">
        <v>6203030303</v>
      </c>
      <c r="B639" s="181" t="s">
        <v>3291</v>
      </c>
      <c r="C639" s="182" t="s">
        <v>2068</v>
      </c>
      <c r="D639" s="182" t="s">
        <v>376</v>
      </c>
      <c r="E639" s="182" t="s">
        <v>2216</v>
      </c>
      <c r="F639" s="182" t="s">
        <v>2405</v>
      </c>
      <c r="G639" s="181" t="s">
        <v>423</v>
      </c>
      <c r="H639" s="181" t="s">
        <v>2406</v>
      </c>
      <c r="I639" s="181" t="s">
        <v>2409</v>
      </c>
      <c r="J639" s="183" t="s">
        <v>3389</v>
      </c>
      <c r="K639" s="181">
        <v>6203030303</v>
      </c>
    </row>
    <row r="640" spans="1:11">
      <c r="A640" s="181">
        <v>6203030403</v>
      </c>
      <c r="B640" s="181" t="s">
        <v>3291</v>
      </c>
      <c r="C640" s="182" t="s">
        <v>2068</v>
      </c>
      <c r="D640" s="182" t="s">
        <v>376</v>
      </c>
      <c r="E640" s="182" t="s">
        <v>2216</v>
      </c>
      <c r="F640" s="182" t="s">
        <v>2405</v>
      </c>
      <c r="G640" s="181" t="s">
        <v>423</v>
      </c>
      <c r="H640" s="181" t="s">
        <v>2406</v>
      </c>
      <c r="I640" s="181" t="s">
        <v>2410</v>
      </c>
      <c r="J640" s="183" t="s">
        <v>3389</v>
      </c>
      <c r="K640" s="181">
        <v>6203030403</v>
      </c>
    </row>
    <row r="641" spans="1:11">
      <c r="A641" s="181">
        <v>6203100302</v>
      </c>
      <c r="B641" s="181" t="s">
        <v>3292</v>
      </c>
      <c r="C641" s="182" t="s">
        <v>2068</v>
      </c>
      <c r="D641" s="182" t="s">
        <v>376</v>
      </c>
      <c r="E641" s="182" t="s">
        <v>2216</v>
      </c>
      <c r="F641" s="182" t="s">
        <v>2405</v>
      </c>
      <c r="G641" s="181" t="s">
        <v>423</v>
      </c>
      <c r="H641" s="181" t="s">
        <v>2406</v>
      </c>
      <c r="I641" s="181" t="s">
        <v>2410</v>
      </c>
      <c r="J641" s="183" t="s">
        <v>3390</v>
      </c>
      <c r="K641" s="181">
        <v>6203100302</v>
      </c>
    </row>
    <row r="642" spans="1:11">
      <c r="A642" s="181">
        <v>6203100402</v>
      </c>
      <c r="B642" s="181" t="s">
        <v>3292</v>
      </c>
      <c r="C642" s="182" t="s">
        <v>2068</v>
      </c>
      <c r="D642" s="182" t="s">
        <v>376</v>
      </c>
      <c r="E642" s="182" t="s">
        <v>2216</v>
      </c>
      <c r="F642" s="182" t="s">
        <v>2405</v>
      </c>
      <c r="G642" s="181" t="s">
        <v>423</v>
      </c>
      <c r="H642" s="181" t="s">
        <v>2406</v>
      </c>
      <c r="I642" s="181" t="s">
        <v>2407</v>
      </c>
      <c r="J642" s="183" t="s">
        <v>3390</v>
      </c>
      <c r="K642" s="181">
        <v>6203100402</v>
      </c>
    </row>
    <row r="643" spans="1:11">
      <c r="A643" s="187">
        <v>1504050101</v>
      </c>
      <c r="B643" s="187" t="s">
        <v>2245</v>
      </c>
      <c r="C643" s="188" t="s">
        <v>2068</v>
      </c>
      <c r="D643" s="188" t="s">
        <v>376</v>
      </c>
      <c r="E643" s="188" t="s">
        <v>2246</v>
      </c>
      <c r="F643" s="188" t="s">
        <v>2247</v>
      </c>
      <c r="G643" s="188" t="s">
        <v>2248</v>
      </c>
      <c r="H643" s="188" t="s">
        <v>2077</v>
      </c>
      <c r="I643" s="187" t="s">
        <v>2075</v>
      </c>
      <c r="J643" s="187" t="s">
        <v>3324</v>
      </c>
      <c r="K643" s="187">
        <v>1504050101</v>
      </c>
    </row>
    <row r="644" spans="1:11">
      <c r="A644" s="187">
        <v>1504100101</v>
      </c>
      <c r="B644" s="187" t="s">
        <v>2249</v>
      </c>
      <c r="C644" s="188" t="s">
        <v>2068</v>
      </c>
      <c r="D644" s="188" t="s">
        <v>376</v>
      </c>
      <c r="E644" s="188" t="s">
        <v>2246</v>
      </c>
      <c r="F644" s="188" t="s">
        <v>2247</v>
      </c>
      <c r="G644" s="188" t="s">
        <v>2248</v>
      </c>
      <c r="H644" s="188" t="s">
        <v>2077</v>
      </c>
      <c r="I644" s="187" t="s">
        <v>2075</v>
      </c>
      <c r="J644" s="187" t="s">
        <v>3325</v>
      </c>
      <c r="K644" s="187">
        <v>1504100101</v>
      </c>
    </row>
    <row r="645" spans="1:11">
      <c r="A645" s="187">
        <v>1508050101</v>
      </c>
      <c r="B645" s="187" t="s">
        <v>2247</v>
      </c>
      <c r="C645" s="188" t="s">
        <v>2068</v>
      </c>
      <c r="D645" s="188" t="s">
        <v>376</v>
      </c>
      <c r="E645" s="188" t="s">
        <v>2246</v>
      </c>
      <c r="F645" s="188" t="s">
        <v>2247</v>
      </c>
      <c r="G645" s="188" t="s">
        <v>2248</v>
      </c>
      <c r="H645" s="187" t="s">
        <v>2250</v>
      </c>
      <c r="I645" s="187" t="s">
        <v>2075</v>
      </c>
      <c r="J645" s="187" t="s">
        <v>3326</v>
      </c>
      <c r="K645" s="187">
        <v>1508050101</v>
      </c>
    </row>
    <row r="646" spans="1:11">
      <c r="A646" s="187">
        <v>1516050101</v>
      </c>
      <c r="B646" s="187" t="s">
        <v>2079</v>
      </c>
      <c r="C646" s="188" t="s">
        <v>2068</v>
      </c>
      <c r="D646" s="188" t="s">
        <v>376</v>
      </c>
      <c r="E646" s="188" t="s">
        <v>2246</v>
      </c>
      <c r="F646" s="188" t="s">
        <v>2247</v>
      </c>
      <c r="G646" s="188" t="s">
        <v>2248</v>
      </c>
      <c r="H646" s="187" t="s">
        <v>2250</v>
      </c>
      <c r="I646" s="187" t="s">
        <v>2075</v>
      </c>
      <c r="J646" s="187" t="s">
        <v>3327</v>
      </c>
      <c r="K646" s="187">
        <v>1516050101</v>
      </c>
    </row>
    <row r="647" spans="1:11">
      <c r="A647" s="187">
        <v>1516100101</v>
      </c>
      <c r="B647" s="187" t="s">
        <v>2251</v>
      </c>
      <c r="C647" s="188" t="s">
        <v>2068</v>
      </c>
      <c r="D647" s="188" t="s">
        <v>376</v>
      </c>
      <c r="E647" s="188" t="s">
        <v>2246</v>
      </c>
      <c r="F647" s="188" t="s">
        <v>2247</v>
      </c>
      <c r="G647" s="188" t="s">
        <v>2248</v>
      </c>
      <c r="H647" s="187" t="s">
        <v>2250</v>
      </c>
      <c r="I647" s="187" t="s">
        <v>2075</v>
      </c>
      <c r="J647" s="187" t="s">
        <v>3328</v>
      </c>
      <c r="K647" s="187">
        <v>1516100101</v>
      </c>
    </row>
    <row r="648" spans="1:11">
      <c r="A648" s="187">
        <v>1516150101</v>
      </c>
      <c r="B648" s="187" t="s">
        <v>2252</v>
      </c>
      <c r="C648" s="188" t="s">
        <v>2068</v>
      </c>
      <c r="D648" s="188" t="s">
        <v>376</v>
      </c>
      <c r="E648" s="188" t="s">
        <v>2246</v>
      </c>
      <c r="F648" s="188" t="s">
        <v>2247</v>
      </c>
      <c r="G648" s="188" t="s">
        <v>2248</v>
      </c>
      <c r="H648" s="187" t="s">
        <v>2250</v>
      </c>
      <c r="I648" s="187" t="s">
        <v>2075</v>
      </c>
      <c r="J648" s="187" t="s">
        <v>3329</v>
      </c>
      <c r="K648" s="187">
        <v>1516150101</v>
      </c>
    </row>
    <row r="649" spans="1:11">
      <c r="A649" s="187">
        <v>1520050101</v>
      </c>
      <c r="B649" s="187" t="s">
        <v>2253</v>
      </c>
      <c r="C649" s="188" t="s">
        <v>2068</v>
      </c>
      <c r="D649" s="188" t="s">
        <v>376</v>
      </c>
      <c r="E649" s="188" t="s">
        <v>2239</v>
      </c>
      <c r="F649" s="188" t="s">
        <v>2240</v>
      </c>
      <c r="G649" s="188" t="s">
        <v>2248</v>
      </c>
      <c r="H649" s="187" t="s">
        <v>2254</v>
      </c>
      <c r="I649" s="187" t="s">
        <v>2075</v>
      </c>
      <c r="J649" s="187" t="s">
        <v>3330</v>
      </c>
      <c r="K649" s="187">
        <v>1520050101</v>
      </c>
    </row>
    <row r="650" spans="1:11">
      <c r="A650" s="187">
        <v>1520050102</v>
      </c>
      <c r="B650" s="187" t="s">
        <v>2255</v>
      </c>
      <c r="C650" s="188" t="s">
        <v>2068</v>
      </c>
      <c r="D650" s="188" t="s">
        <v>376</v>
      </c>
      <c r="E650" s="188" t="s">
        <v>2239</v>
      </c>
      <c r="F650" s="188" t="s">
        <v>2240</v>
      </c>
      <c r="G650" s="188" t="s">
        <v>2248</v>
      </c>
      <c r="H650" s="187" t="s">
        <v>2254</v>
      </c>
      <c r="I650" s="187" t="s">
        <v>2075</v>
      </c>
      <c r="J650" s="187" t="s">
        <v>3331</v>
      </c>
      <c r="K650" s="187">
        <v>1520050102</v>
      </c>
    </row>
    <row r="651" spans="1:11">
      <c r="A651" s="187">
        <v>1520050103</v>
      </c>
      <c r="B651" s="187" t="s">
        <v>2256</v>
      </c>
      <c r="C651" s="188" t="s">
        <v>2068</v>
      </c>
      <c r="D651" s="188" t="s">
        <v>376</v>
      </c>
      <c r="E651" s="188" t="s">
        <v>2239</v>
      </c>
      <c r="F651" s="188" t="s">
        <v>2240</v>
      </c>
      <c r="G651" s="188" t="s">
        <v>2248</v>
      </c>
      <c r="H651" s="187" t="s">
        <v>2254</v>
      </c>
      <c r="I651" s="187" t="s">
        <v>2075</v>
      </c>
      <c r="J651" s="187" t="s">
        <v>3332</v>
      </c>
      <c r="K651" s="187">
        <v>1520050103</v>
      </c>
    </row>
    <row r="652" spans="1:11">
      <c r="A652" s="187">
        <v>1520050104</v>
      </c>
      <c r="B652" s="187" t="s">
        <v>2257</v>
      </c>
      <c r="C652" s="188" t="s">
        <v>2068</v>
      </c>
      <c r="D652" s="188" t="s">
        <v>376</v>
      </c>
      <c r="E652" s="188" t="s">
        <v>2239</v>
      </c>
      <c r="F652" s="188" t="s">
        <v>2240</v>
      </c>
      <c r="G652" s="188" t="s">
        <v>2248</v>
      </c>
      <c r="H652" s="187" t="s">
        <v>2254</v>
      </c>
      <c r="I652" s="187" t="s">
        <v>2075</v>
      </c>
      <c r="J652" s="187" t="s">
        <v>3333</v>
      </c>
      <c r="K652" s="187">
        <v>1520050104</v>
      </c>
    </row>
    <row r="653" spans="1:11">
      <c r="A653" s="187">
        <v>1520050105</v>
      </c>
      <c r="B653" s="187" t="s">
        <v>2258</v>
      </c>
      <c r="C653" s="188" t="s">
        <v>2068</v>
      </c>
      <c r="D653" s="188" t="s">
        <v>376</v>
      </c>
      <c r="E653" s="188" t="s">
        <v>2239</v>
      </c>
      <c r="F653" s="188" t="s">
        <v>2240</v>
      </c>
      <c r="G653" s="188" t="s">
        <v>2248</v>
      </c>
      <c r="H653" s="187" t="s">
        <v>2254</v>
      </c>
      <c r="I653" s="187" t="s">
        <v>2075</v>
      </c>
      <c r="J653" s="187" t="s">
        <v>3334</v>
      </c>
      <c r="K653" s="187">
        <v>1520050105</v>
      </c>
    </row>
    <row r="654" spans="1:11">
      <c r="A654" s="187">
        <v>1520050106</v>
      </c>
      <c r="B654" s="187" t="s">
        <v>2259</v>
      </c>
      <c r="C654" s="188" t="s">
        <v>2068</v>
      </c>
      <c r="D654" s="188" t="s">
        <v>376</v>
      </c>
      <c r="E654" s="188" t="s">
        <v>2239</v>
      </c>
      <c r="F654" s="188" t="s">
        <v>2240</v>
      </c>
      <c r="G654" s="188" t="s">
        <v>2248</v>
      </c>
      <c r="H654" s="187" t="s">
        <v>2254</v>
      </c>
      <c r="I654" s="187" t="s">
        <v>2075</v>
      </c>
      <c r="J654" s="187" t="s">
        <v>3335</v>
      </c>
      <c r="K654" s="187">
        <v>1520050106</v>
      </c>
    </row>
    <row r="655" spans="1:11">
      <c r="A655" s="187">
        <v>1520050107</v>
      </c>
      <c r="B655" s="187" t="s">
        <v>2260</v>
      </c>
      <c r="C655" s="188" t="s">
        <v>2068</v>
      </c>
      <c r="D655" s="188" t="s">
        <v>376</v>
      </c>
      <c r="E655" s="188" t="s">
        <v>2239</v>
      </c>
      <c r="F655" s="188" t="s">
        <v>2240</v>
      </c>
      <c r="G655" s="188" t="s">
        <v>2248</v>
      </c>
      <c r="H655" s="187" t="s">
        <v>2254</v>
      </c>
      <c r="I655" s="187" t="s">
        <v>2075</v>
      </c>
      <c r="J655" s="187" t="s">
        <v>3336</v>
      </c>
      <c r="K655" s="187">
        <v>1520050107</v>
      </c>
    </row>
    <row r="656" spans="1:11">
      <c r="A656" s="187">
        <v>1520050108</v>
      </c>
      <c r="B656" s="187" t="s">
        <v>2261</v>
      </c>
      <c r="C656" s="188" t="s">
        <v>2068</v>
      </c>
      <c r="D656" s="188" t="s">
        <v>376</v>
      </c>
      <c r="E656" s="188" t="s">
        <v>2239</v>
      </c>
      <c r="F656" s="188" t="s">
        <v>2240</v>
      </c>
      <c r="G656" s="188" t="s">
        <v>2248</v>
      </c>
      <c r="H656" s="187" t="s">
        <v>2254</v>
      </c>
      <c r="I656" s="187" t="s">
        <v>2075</v>
      </c>
      <c r="J656" s="187" t="s">
        <v>3337</v>
      </c>
      <c r="K656" s="187">
        <v>1520050108</v>
      </c>
    </row>
    <row r="657" spans="1:11">
      <c r="A657" s="187">
        <v>1524050101</v>
      </c>
      <c r="B657" s="187" t="s">
        <v>2131</v>
      </c>
      <c r="C657" s="188" t="s">
        <v>2068</v>
      </c>
      <c r="D657" s="188" t="s">
        <v>376</v>
      </c>
      <c r="E657" s="188" t="s">
        <v>2239</v>
      </c>
      <c r="F657" s="188" t="s">
        <v>2231</v>
      </c>
      <c r="G657" s="188" t="s">
        <v>2248</v>
      </c>
      <c r="H657" s="187" t="s">
        <v>2262</v>
      </c>
      <c r="I657" s="187" t="s">
        <v>2075</v>
      </c>
      <c r="J657" s="187" t="s">
        <v>3338</v>
      </c>
      <c r="K657" s="187">
        <v>1524050101</v>
      </c>
    </row>
    <row r="658" spans="1:11">
      <c r="A658" s="187">
        <v>1524100101</v>
      </c>
      <c r="B658" s="187" t="s">
        <v>2263</v>
      </c>
      <c r="C658" s="188" t="s">
        <v>2068</v>
      </c>
      <c r="D658" s="188" t="s">
        <v>376</v>
      </c>
      <c r="E658" s="188" t="s">
        <v>2239</v>
      </c>
      <c r="F658" s="188" t="s">
        <v>2231</v>
      </c>
      <c r="G658" s="188" t="s">
        <v>2248</v>
      </c>
      <c r="H658" s="187" t="s">
        <v>2262</v>
      </c>
      <c r="I658" s="187" t="s">
        <v>2075</v>
      </c>
      <c r="J658" s="187" t="s">
        <v>3339</v>
      </c>
      <c r="K658" s="187">
        <v>1524100101</v>
      </c>
    </row>
    <row r="659" spans="1:11">
      <c r="A659" s="187">
        <v>1524959595</v>
      </c>
      <c r="B659" s="187" t="s">
        <v>2083</v>
      </c>
      <c r="C659" s="188" t="s">
        <v>2068</v>
      </c>
      <c r="D659" s="188" t="s">
        <v>376</v>
      </c>
      <c r="E659" s="188" t="s">
        <v>2239</v>
      </c>
      <c r="F659" s="188" t="s">
        <v>2231</v>
      </c>
      <c r="G659" s="188" t="s">
        <v>2248</v>
      </c>
      <c r="H659" s="187" t="s">
        <v>2262</v>
      </c>
      <c r="I659" s="187" t="s">
        <v>2075</v>
      </c>
      <c r="J659" s="187" t="s">
        <v>3340</v>
      </c>
      <c r="K659" s="187">
        <v>1524959595</v>
      </c>
    </row>
    <row r="660" spans="1:11">
      <c r="A660" s="187">
        <v>1528050101</v>
      </c>
      <c r="B660" s="187" t="s">
        <v>2264</v>
      </c>
      <c r="C660" s="188" t="s">
        <v>2068</v>
      </c>
      <c r="D660" s="188" t="s">
        <v>376</v>
      </c>
      <c r="E660" s="188" t="s">
        <v>2239</v>
      </c>
      <c r="F660" s="188" t="s">
        <v>2243</v>
      </c>
      <c r="G660" s="188" t="s">
        <v>2248</v>
      </c>
      <c r="H660" s="187" t="s">
        <v>2265</v>
      </c>
      <c r="I660" s="187" t="s">
        <v>2075</v>
      </c>
      <c r="J660" s="187" t="s">
        <v>3341</v>
      </c>
      <c r="K660" s="187">
        <v>1528050101</v>
      </c>
    </row>
    <row r="661" spans="1:11">
      <c r="A661" s="187">
        <v>1528100101</v>
      </c>
      <c r="B661" s="187" t="s">
        <v>2266</v>
      </c>
      <c r="C661" s="188" t="s">
        <v>2068</v>
      </c>
      <c r="D661" s="188" t="s">
        <v>376</v>
      </c>
      <c r="E661" s="188" t="s">
        <v>2239</v>
      </c>
      <c r="F661" s="188" t="s">
        <v>2243</v>
      </c>
      <c r="G661" s="188" t="s">
        <v>2248</v>
      </c>
      <c r="H661" s="187" t="s">
        <v>2267</v>
      </c>
      <c r="I661" s="187" t="s">
        <v>2075</v>
      </c>
      <c r="J661" s="187" t="s">
        <v>3342</v>
      </c>
      <c r="K661" s="187">
        <v>1528100101</v>
      </c>
    </row>
    <row r="662" spans="1:11">
      <c r="A662" s="187">
        <v>1528150101</v>
      </c>
      <c r="B662" s="187" t="s">
        <v>2133</v>
      </c>
      <c r="C662" s="188" t="s">
        <v>2068</v>
      </c>
      <c r="D662" s="188" t="s">
        <v>376</v>
      </c>
      <c r="E662" s="188" t="s">
        <v>2239</v>
      </c>
      <c r="F662" s="188" t="s">
        <v>2243</v>
      </c>
      <c r="G662" s="188" t="s">
        <v>2248</v>
      </c>
      <c r="H662" s="187" t="s">
        <v>2267</v>
      </c>
      <c r="I662" s="187" t="s">
        <v>2075</v>
      </c>
      <c r="J662" s="187" t="s">
        <v>3343</v>
      </c>
      <c r="K662" s="187">
        <v>1528150101</v>
      </c>
    </row>
    <row r="663" spans="1:11">
      <c r="A663" s="187">
        <v>1528250101</v>
      </c>
      <c r="B663" s="187" t="s">
        <v>2268</v>
      </c>
      <c r="C663" s="188" t="s">
        <v>2068</v>
      </c>
      <c r="D663" s="188" t="s">
        <v>376</v>
      </c>
      <c r="E663" s="188" t="s">
        <v>2239</v>
      </c>
      <c r="F663" s="188" t="s">
        <v>2243</v>
      </c>
      <c r="G663" s="188" t="s">
        <v>2248</v>
      </c>
      <c r="H663" s="187" t="s">
        <v>2267</v>
      </c>
      <c r="I663" s="187" t="s">
        <v>2075</v>
      </c>
      <c r="J663" s="187" t="s">
        <v>3344</v>
      </c>
      <c r="K663" s="187">
        <v>1528250101</v>
      </c>
    </row>
    <row r="664" spans="1:11">
      <c r="A664" s="187">
        <v>1528959595</v>
      </c>
      <c r="B664" s="187" t="s">
        <v>2083</v>
      </c>
      <c r="C664" s="188" t="s">
        <v>2068</v>
      </c>
      <c r="D664" s="188" t="s">
        <v>376</v>
      </c>
      <c r="E664" s="188" t="s">
        <v>2239</v>
      </c>
      <c r="F664" s="188" t="s">
        <v>2243</v>
      </c>
      <c r="G664" s="188" t="s">
        <v>2248</v>
      </c>
      <c r="H664" s="187" t="s">
        <v>2267</v>
      </c>
      <c r="I664" s="187" t="s">
        <v>2075</v>
      </c>
      <c r="J664" s="187" t="s">
        <v>3345</v>
      </c>
      <c r="K664" s="187">
        <v>1528959595</v>
      </c>
    </row>
    <row r="665" spans="1:11">
      <c r="A665" s="187">
        <v>1532050101</v>
      </c>
      <c r="B665" s="187" t="s">
        <v>2269</v>
      </c>
      <c r="C665" s="188" t="s">
        <v>2068</v>
      </c>
      <c r="D665" s="188" t="s">
        <v>376</v>
      </c>
      <c r="E665" s="188" t="s">
        <v>2239</v>
      </c>
      <c r="F665" s="188" t="s">
        <v>2240</v>
      </c>
      <c r="G665" s="188" t="s">
        <v>2248</v>
      </c>
      <c r="H665" s="187" t="s">
        <v>2241</v>
      </c>
      <c r="I665" s="187" t="s">
        <v>2075</v>
      </c>
      <c r="J665" s="187" t="s">
        <v>3346</v>
      </c>
      <c r="K665" s="187">
        <v>1532050101</v>
      </c>
    </row>
    <row r="666" spans="1:11">
      <c r="A666" s="187">
        <v>1532100101</v>
      </c>
      <c r="B666" s="187" t="s">
        <v>2270</v>
      </c>
      <c r="C666" s="188" t="s">
        <v>2068</v>
      </c>
      <c r="D666" s="188" t="s">
        <v>376</v>
      </c>
      <c r="E666" s="188" t="s">
        <v>2239</v>
      </c>
      <c r="F666" s="188" t="s">
        <v>2240</v>
      </c>
      <c r="G666" s="188" t="s">
        <v>2248</v>
      </c>
      <c r="H666" s="187" t="s">
        <v>2241</v>
      </c>
      <c r="I666" s="187" t="s">
        <v>2075</v>
      </c>
      <c r="J666" s="187" t="s">
        <v>3347</v>
      </c>
      <c r="K666" s="187">
        <v>1532100101</v>
      </c>
    </row>
    <row r="667" spans="1:11">
      <c r="A667" s="187">
        <v>1532150101</v>
      </c>
      <c r="B667" s="187" t="s">
        <v>2090</v>
      </c>
      <c r="C667" s="188" t="s">
        <v>2068</v>
      </c>
      <c r="D667" s="188" t="s">
        <v>376</v>
      </c>
      <c r="E667" s="188" t="s">
        <v>2239</v>
      </c>
      <c r="F667" s="188" t="s">
        <v>2240</v>
      </c>
      <c r="G667" s="188" t="s">
        <v>2248</v>
      </c>
      <c r="H667" s="187" t="s">
        <v>2241</v>
      </c>
      <c r="I667" s="187" t="s">
        <v>2075</v>
      </c>
      <c r="J667" s="187" t="s">
        <v>3348</v>
      </c>
      <c r="K667" s="187">
        <v>1532150101</v>
      </c>
    </row>
    <row r="668" spans="1:11">
      <c r="A668" s="187">
        <v>1532200101</v>
      </c>
      <c r="B668" s="187" t="s">
        <v>2091</v>
      </c>
      <c r="C668" s="188" t="s">
        <v>2068</v>
      </c>
      <c r="D668" s="188" t="s">
        <v>376</v>
      </c>
      <c r="E668" s="188" t="s">
        <v>2239</v>
      </c>
      <c r="F668" s="188" t="s">
        <v>2240</v>
      </c>
      <c r="G668" s="188" t="s">
        <v>2248</v>
      </c>
      <c r="H668" s="187" t="s">
        <v>2241</v>
      </c>
      <c r="I668" s="187" t="s">
        <v>2075</v>
      </c>
      <c r="J668" s="187" t="s">
        <v>3349</v>
      </c>
      <c r="K668" s="187">
        <v>1532200101</v>
      </c>
    </row>
    <row r="669" spans="1:11">
      <c r="A669" s="187">
        <v>1532959595</v>
      </c>
      <c r="B669" s="187" t="s">
        <v>2083</v>
      </c>
      <c r="C669" s="188" t="s">
        <v>2068</v>
      </c>
      <c r="D669" s="188" t="s">
        <v>376</v>
      </c>
      <c r="E669" s="188" t="s">
        <v>2239</v>
      </c>
      <c r="F669" s="188" t="s">
        <v>2240</v>
      </c>
      <c r="G669" s="188" t="s">
        <v>2248</v>
      </c>
      <c r="H669" s="187" t="s">
        <v>2241</v>
      </c>
      <c r="I669" s="187" t="s">
        <v>2075</v>
      </c>
      <c r="J669" s="187" t="s">
        <v>3350</v>
      </c>
      <c r="K669" s="187">
        <v>1532959595</v>
      </c>
    </row>
    <row r="670" spans="1:11">
      <c r="A670" s="187">
        <v>1540050101</v>
      </c>
      <c r="B670" s="187" t="s">
        <v>2092</v>
      </c>
      <c r="C670" s="188" t="s">
        <v>2068</v>
      </c>
      <c r="D670" s="188" t="s">
        <v>376</v>
      </c>
      <c r="E670" s="188" t="s">
        <v>2239</v>
      </c>
      <c r="F670" s="188" t="s">
        <v>2271</v>
      </c>
      <c r="G670" s="188" t="s">
        <v>2248</v>
      </c>
      <c r="H670" s="187" t="s">
        <v>2272</v>
      </c>
      <c r="I670" s="187" t="s">
        <v>2075</v>
      </c>
      <c r="J670" s="187" t="s">
        <v>3351</v>
      </c>
      <c r="K670" s="187">
        <v>1540050101</v>
      </c>
    </row>
    <row r="671" spans="1:11">
      <c r="A671" s="187">
        <v>1556050101</v>
      </c>
      <c r="B671" s="187" t="s">
        <v>2273</v>
      </c>
      <c r="C671" s="188" t="s">
        <v>2068</v>
      </c>
      <c r="D671" s="188" t="s">
        <v>376</v>
      </c>
      <c r="E671" s="188" t="s">
        <v>2239</v>
      </c>
      <c r="F671" s="188" t="s">
        <v>2247</v>
      </c>
      <c r="G671" s="188" t="s">
        <v>2248</v>
      </c>
      <c r="H671" s="187" t="s">
        <v>2274</v>
      </c>
      <c r="I671" s="187" t="s">
        <v>2075</v>
      </c>
      <c r="J671" s="187" t="s">
        <v>3352</v>
      </c>
      <c r="K671" s="187">
        <v>1556050101</v>
      </c>
    </row>
    <row r="672" spans="1:11">
      <c r="A672" s="187">
        <v>1556100101</v>
      </c>
      <c r="B672" s="187" t="s">
        <v>2094</v>
      </c>
      <c r="C672" s="188" t="s">
        <v>2068</v>
      </c>
      <c r="D672" s="188" t="s">
        <v>376</v>
      </c>
      <c r="E672" s="188" t="s">
        <v>2239</v>
      </c>
      <c r="F672" s="188" t="s">
        <v>2247</v>
      </c>
      <c r="G672" s="188" t="s">
        <v>2248</v>
      </c>
      <c r="H672" s="187" t="s">
        <v>2274</v>
      </c>
      <c r="I672" s="187" t="s">
        <v>2075</v>
      </c>
      <c r="J672" s="187" t="s">
        <v>3353</v>
      </c>
      <c r="K672" s="187">
        <v>1556100101</v>
      </c>
    </row>
    <row r="673" spans="1:11">
      <c r="A673" s="187">
        <v>1556150101</v>
      </c>
      <c r="B673" s="187" t="s">
        <v>2275</v>
      </c>
      <c r="C673" s="188" t="s">
        <v>2068</v>
      </c>
      <c r="D673" s="188" t="s">
        <v>376</v>
      </c>
      <c r="E673" s="188" t="s">
        <v>2239</v>
      </c>
      <c r="F673" s="188" t="s">
        <v>2247</v>
      </c>
      <c r="G673" s="188" t="s">
        <v>2248</v>
      </c>
      <c r="H673" s="187" t="s">
        <v>2274</v>
      </c>
      <c r="I673" s="187" t="s">
        <v>2075</v>
      </c>
      <c r="J673" s="187" t="s">
        <v>3354</v>
      </c>
      <c r="K673" s="187">
        <v>1556150101</v>
      </c>
    </row>
    <row r="674" spans="1:11">
      <c r="A674" s="187">
        <v>1556280101</v>
      </c>
      <c r="B674" s="187" t="s">
        <v>2276</v>
      </c>
      <c r="C674" s="188" t="s">
        <v>2068</v>
      </c>
      <c r="D674" s="188" t="s">
        <v>376</v>
      </c>
      <c r="E674" s="188" t="s">
        <v>2239</v>
      </c>
      <c r="F674" s="188" t="s">
        <v>2247</v>
      </c>
      <c r="G674" s="188" t="s">
        <v>2248</v>
      </c>
      <c r="H674" s="187" t="s">
        <v>2274</v>
      </c>
      <c r="I674" s="187" t="s">
        <v>2075</v>
      </c>
      <c r="J674" s="187" t="s">
        <v>3355</v>
      </c>
      <c r="K674" s="187">
        <v>1556280101</v>
      </c>
    </row>
    <row r="675" spans="1:11">
      <c r="A675" s="187">
        <v>1556300101</v>
      </c>
      <c r="B675" s="187" t="s">
        <v>2277</v>
      </c>
      <c r="C675" s="188" t="s">
        <v>2068</v>
      </c>
      <c r="D675" s="188" t="s">
        <v>376</v>
      </c>
      <c r="E675" s="188" t="s">
        <v>2239</v>
      </c>
      <c r="F675" s="188" t="s">
        <v>2243</v>
      </c>
      <c r="G675" s="188" t="s">
        <v>2248</v>
      </c>
      <c r="H675" s="187" t="s">
        <v>2278</v>
      </c>
      <c r="I675" s="187" t="s">
        <v>2075</v>
      </c>
      <c r="J675" s="187" t="s">
        <v>3356</v>
      </c>
      <c r="K675" s="187">
        <v>1556300101</v>
      </c>
    </row>
    <row r="676" spans="1:11">
      <c r="A676" s="187">
        <v>1556500101</v>
      </c>
      <c r="B676" s="187" t="s">
        <v>2279</v>
      </c>
      <c r="C676" s="188" t="s">
        <v>2068</v>
      </c>
      <c r="D676" s="188" t="s">
        <v>376</v>
      </c>
      <c r="E676" s="188" t="s">
        <v>2239</v>
      </c>
      <c r="F676" s="188" t="s">
        <v>2243</v>
      </c>
      <c r="G676" s="188" t="s">
        <v>2248</v>
      </c>
      <c r="H676" s="187" t="s">
        <v>2278</v>
      </c>
      <c r="I676" s="187" t="s">
        <v>2075</v>
      </c>
      <c r="J676" s="187" t="s">
        <v>3357</v>
      </c>
      <c r="K676" s="187">
        <v>1556500101</v>
      </c>
    </row>
    <row r="677" spans="1:11">
      <c r="A677" s="187">
        <v>1556959595</v>
      </c>
      <c r="B677" s="187" t="s">
        <v>2083</v>
      </c>
      <c r="C677" s="188" t="s">
        <v>2068</v>
      </c>
      <c r="D677" s="188" t="s">
        <v>376</v>
      </c>
      <c r="E677" s="188" t="s">
        <v>2239</v>
      </c>
      <c r="F677" s="188" t="s">
        <v>2243</v>
      </c>
      <c r="G677" s="188" t="s">
        <v>2248</v>
      </c>
      <c r="H677" s="187" t="s">
        <v>2278</v>
      </c>
      <c r="I677" s="187" t="s">
        <v>2075</v>
      </c>
      <c r="J677" s="187" t="s">
        <v>3358</v>
      </c>
      <c r="K677" s="187">
        <v>1556959595</v>
      </c>
    </row>
    <row r="678" spans="1:11">
      <c r="A678" s="187">
        <v>1560050101</v>
      </c>
      <c r="B678" s="187" t="s">
        <v>2280</v>
      </c>
      <c r="C678" s="188" t="s">
        <v>2068</v>
      </c>
      <c r="D678" s="188" t="s">
        <v>376</v>
      </c>
      <c r="E678" s="188" t="s">
        <v>2239</v>
      </c>
      <c r="F678" s="188" t="s">
        <v>2281</v>
      </c>
      <c r="G678" s="188" t="s">
        <v>2248</v>
      </c>
      <c r="H678" s="187" t="s">
        <v>2282</v>
      </c>
      <c r="I678" s="187" t="s">
        <v>2075</v>
      </c>
      <c r="J678" s="187" t="s">
        <v>3359</v>
      </c>
      <c r="K678" s="187">
        <v>1560050101</v>
      </c>
    </row>
    <row r="679" spans="1:11">
      <c r="A679" s="187">
        <v>1584050101</v>
      </c>
      <c r="B679" s="187" t="s">
        <v>2283</v>
      </c>
      <c r="C679" s="188" t="s">
        <v>2068</v>
      </c>
      <c r="D679" s="188" t="s">
        <v>376</v>
      </c>
      <c r="E679" s="188" t="s">
        <v>2239</v>
      </c>
      <c r="F679" s="188" t="s">
        <v>2281</v>
      </c>
      <c r="G679" s="188" t="s">
        <v>2248</v>
      </c>
      <c r="H679" s="187" t="s">
        <v>2284</v>
      </c>
      <c r="I679" s="187" t="s">
        <v>2075</v>
      </c>
      <c r="J679" s="187" t="s">
        <v>3360</v>
      </c>
      <c r="K679" s="187">
        <v>1584050101</v>
      </c>
    </row>
    <row r="680" spans="1:11">
      <c r="A680" s="187">
        <v>1584050102</v>
      </c>
      <c r="B680" s="187" t="s">
        <v>2285</v>
      </c>
      <c r="C680" s="188" t="s">
        <v>2068</v>
      </c>
      <c r="D680" s="188" t="s">
        <v>376</v>
      </c>
      <c r="E680" s="188" t="s">
        <v>2239</v>
      </c>
      <c r="F680" s="188" t="s">
        <v>2281</v>
      </c>
      <c r="G680" s="188" t="s">
        <v>2248</v>
      </c>
      <c r="H680" s="187" t="s">
        <v>2284</v>
      </c>
      <c r="I680" s="187" t="s">
        <v>2075</v>
      </c>
      <c r="J680" s="187" t="s">
        <v>3361</v>
      </c>
      <c r="K680" s="187">
        <v>1584050102</v>
      </c>
    </row>
    <row r="681" spans="1:11">
      <c r="A681" s="187">
        <v>1805050101</v>
      </c>
      <c r="B681" s="187" t="s">
        <v>2286</v>
      </c>
      <c r="C681" s="188" t="s">
        <v>2068</v>
      </c>
      <c r="D681" s="188" t="s">
        <v>376</v>
      </c>
      <c r="E681" s="188" t="s">
        <v>2216</v>
      </c>
      <c r="F681" s="187" t="s">
        <v>2237</v>
      </c>
      <c r="G681" s="188" t="s">
        <v>2248</v>
      </c>
      <c r="H681" s="187" t="s">
        <v>2237</v>
      </c>
      <c r="I681" s="187" t="s">
        <v>2075</v>
      </c>
      <c r="J681" s="187" t="s">
        <v>3362</v>
      </c>
      <c r="K681" s="187">
        <v>1805050101</v>
      </c>
    </row>
    <row r="682" spans="1:11">
      <c r="A682" s="187">
        <v>1805050102</v>
      </c>
      <c r="B682" s="187" t="s">
        <v>2287</v>
      </c>
      <c r="C682" s="188" t="s">
        <v>2068</v>
      </c>
      <c r="D682" s="188" t="s">
        <v>376</v>
      </c>
      <c r="E682" s="188" t="s">
        <v>2216</v>
      </c>
      <c r="F682" s="187" t="s">
        <v>2237</v>
      </c>
      <c r="G682" s="188" t="s">
        <v>2248</v>
      </c>
      <c r="H682" s="187" t="s">
        <v>2237</v>
      </c>
      <c r="I682" s="187" t="s">
        <v>2075</v>
      </c>
      <c r="J682" s="187" t="s">
        <v>3363</v>
      </c>
      <c r="K682" s="187">
        <v>1805050102</v>
      </c>
    </row>
    <row r="683" spans="1:11">
      <c r="A683" s="187">
        <v>1805050103</v>
      </c>
      <c r="B683" s="187" t="s">
        <v>2288</v>
      </c>
      <c r="C683" s="188" t="s">
        <v>2068</v>
      </c>
      <c r="D683" s="188" t="s">
        <v>376</v>
      </c>
      <c r="E683" s="188" t="s">
        <v>2216</v>
      </c>
      <c r="F683" s="187" t="s">
        <v>2237</v>
      </c>
      <c r="G683" s="188" t="s">
        <v>2248</v>
      </c>
      <c r="H683" s="187" t="s">
        <v>2237</v>
      </c>
      <c r="I683" s="187" t="s">
        <v>2075</v>
      </c>
      <c r="J683" s="187" t="s">
        <v>3364</v>
      </c>
      <c r="K683" s="187">
        <v>1805050103</v>
      </c>
    </row>
    <row r="684" spans="1:11">
      <c r="A684" s="187">
        <v>1805100101</v>
      </c>
      <c r="B684" s="187" t="s">
        <v>2289</v>
      </c>
      <c r="C684" s="188" t="s">
        <v>2068</v>
      </c>
      <c r="D684" s="188" t="s">
        <v>376</v>
      </c>
      <c r="E684" s="188" t="s">
        <v>2216</v>
      </c>
      <c r="F684" s="187" t="s">
        <v>2237</v>
      </c>
      <c r="G684" s="188" t="s">
        <v>2248</v>
      </c>
      <c r="H684" s="187" t="s">
        <v>2237</v>
      </c>
      <c r="I684" s="187" t="s">
        <v>2075</v>
      </c>
      <c r="J684" s="187" t="s">
        <v>3365</v>
      </c>
      <c r="K684" s="187">
        <v>1805100101</v>
      </c>
    </row>
    <row r="685" spans="1:11">
      <c r="A685" s="187">
        <v>1805100102</v>
      </c>
      <c r="B685" s="187" t="s">
        <v>2290</v>
      </c>
      <c r="C685" s="188" t="s">
        <v>2068</v>
      </c>
      <c r="D685" s="188" t="s">
        <v>376</v>
      </c>
      <c r="E685" s="188" t="s">
        <v>2216</v>
      </c>
      <c r="F685" s="187" t="s">
        <v>2237</v>
      </c>
      <c r="G685" s="188" t="s">
        <v>2248</v>
      </c>
      <c r="H685" s="187" t="s">
        <v>2237</v>
      </c>
      <c r="I685" s="187" t="s">
        <v>2075</v>
      </c>
      <c r="J685" s="187" t="s">
        <v>3366</v>
      </c>
      <c r="K685" s="187">
        <v>1805100102</v>
      </c>
    </row>
    <row r="686" spans="1:11">
      <c r="A686" s="187">
        <v>1805100103</v>
      </c>
      <c r="B686" s="187" t="s">
        <v>2291</v>
      </c>
      <c r="C686" s="188" t="s">
        <v>2068</v>
      </c>
      <c r="D686" s="188" t="s">
        <v>376</v>
      </c>
      <c r="E686" s="188" t="s">
        <v>2216</v>
      </c>
      <c r="F686" s="187" t="s">
        <v>2237</v>
      </c>
      <c r="G686" s="188" t="s">
        <v>2248</v>
      </c>
      <c r="H686" s="187" t="s">
        <v>2237</v>
      </c>
      <c r="I686" s="187" t="s">
        <v>2075</v>
      </c>
      <c r="J686" s="187" t="s">
        <v>3367</v>
      </c>
      <c r="K686" s="187">
        <v>1805100103</v>
      </c>
    </row>
    <row r="687" spans="1:11">
      <c r="A687" s="187">
        <v>1805959501</v>
      </c>
      <c r="B687" s="187" t="s">
        <v>2292</v>
      </c>
      <c r="C687" s="188" t="s">
        <v>2068</v>
      </c>
      <c r="D687" s="188" t="s">
        <v>376</v>
      </c>
      <c r="E687" s="188" t="s">
        <v>2216</v>
      </c>
      <c r="F687" s="188" t="s">
        <v>2234</v>
      </c>
      <c r="G687" s="188" t="s">
        <v>2248</v>
      </c>
      <c r="H687" s="187" t="s">
        <v>2234</v>
      </c>
      <c r="I687" s="187" t="s">
        <v>2075</v>
      </c>
      <c r="J687" s="187" t="s">
        <v>3368</v>
      </c>
      <c r="K687" s="187">
        <v>1805959501</v>
      </c>
    </row>
    <row r="688" spans="1:11">
      <c r="A688" s="187">
        <v>1805959502</v>
      </c>
      <c r="B688" s="187" t="s">
        <v>2290</v>
      </c>
      <c r="C688" s="188" t="s">
        <v>2068</v>
      </c>
      <c r="D688" s="188" t="s">
        <v>376</v>
      </c>
      <c r="E688" s="188" t="s">
        <v>2216</v>
      </c>
      <c r="F688" s="187" t="s">
        <v>2237</v>
      </c>
      <c r="G688" s="188" t="s">
        <v>2248</v>
      </c>
      <c r="H688" s="187" t="s">
        <v>2237</v>
      </c>
      <c r="I688" s="187" t="s">
        <v>2075</v>
      </c>
      <c r="J688" s="187" t="s">
        <v>3366</v>
      </c>
      <c r="K688" s="187">
        <v>1805959502</v>
      </c>
    </row>
    <row r="689" spans="1:11">
      <c r="A689" s="187">
        <v>1805959503</v>
      </c>
      <c r="B689" s="187" t="s">
        <v>2291</v>
      </c>
      <c r="C689" s="188" t="s">
        <v>2068</v>
      </c>
      <c r="D689" s="188" t="s">
        <v>376</v>
      </c>
      <c r="E689" s="188" t="s">
        <v>2216</v>
      </c>
      <c r="F689" s="187" t="s">
        <v>2237</v>
      </c>
      <c r="G689" s="188" t="s">
        <v>2248</v>
      </c>
      <c r="H689" s="187" t="s">
        <v>2237</v>
      </c>
      <c r="I689" s="187" t="s">
        <v>2075</v>
      </c>
      <c r="J689" s="187" t="s">
        <v>3367</v>
      </c>
      <c r="K689" s="187">
        <v>1805959503</v>
      </c>
    </row>
    <row r="690" spans="1:11">
      <c r="A690" s="187">
        <v>1805959504</v>
      </c>
      <c r="B690" s="187" t="s">
        <v>2173</v>
      </c>
      <c r="C690" s="188" t="s">
        <v>2068</v>
      </c>
      <c r="D690" s="188" t="s">
        <v>376</v>
      </c>
      <c r="E690" s="188" t="s">
        <v>2216</v>
      </c>
      <c r="F690" s="188" t="s">
        <v>2234</v>
      </c>
      <c r="G690" s="188" t="s">
        <v>2248</v>
      </c>
      <c r="H690" s="187" t="s">
        <v>2234</v>
      </c>
      <c r="I690" s="187" t="s">
        <v>2075</v>
      </c>
      <c r="J690" s="187" t="s">
        <v>3369</v>
      </c>
      <c r="K690" s="187">
        <v>1805959504</v>
      </c>
    </row>
    <row r="691" spans="1:11">
      <c r="A691" s="187">
        <v>1805959595</v>
      </c>
      <c r="B691" s="187" t="s">
        <v>2293</v>
      </c>
      <c r="C691" s="188" t="s">
        <v>2068</v>
      </c>
      <c r="D691" s="188" t="s">
        <v>376</v>
      </c>
      <c r="E691" s="188" t="s">
        <v>2216</v>
      </c>
      <c r="F691" s="187" t="s">
        <v>2237</v>
      </c>
      <c r="G691" s="188" t="s">
        <v>2248</v>
      </c>
      <c r="H691" s="187" t="s">
        <v>2237</v>
      </c>
      <c r="I691" s="187" t="s">
        <v>2075</v>
      </c>
      <c r="J691" s="187" t="s">
        <v>3370</v>
      </c>
      <c r="K691" s="187">
        <v>1805959595</v>
      </c>
    </row>
    <row r="692" spans="1:11">
      <c r="A692" s="187">
        <v>1895200101</v>
      </c>
      <c r="B692" s="187" t="s">
        <v>2294</v>
      </c>
      <c r="C692" s="188" t="s">
        <v>2068</v>
      </c>
      <c r="D692" s="188" t="s">
        <v>376</v>
      </c>
      <c r="E692" s="188" t="s">
        <v>2216</v>
      </c>
      <c r="F692" s="187" t="s">
        <v>2237</v>
      </c>
      <c r="G692" s="188" t="s">
        <v>2248</v>
      </c>
      <c r="H692" s="187" t="s">
        <v>2237</v>
      </c>
      <c r="I692" s="187" t="s">
        <v>2075</v>
      </c>
      <c r="J692" s="187" t="s">
        <v>3371</v>
      </c>
      <c r="K692" s="187">
        <v>1895200101</v>
      </c>
    </row>
    <row r="693" spans="1:11">
      <c r="A693" s="187">
        <v>1895959595</v>
      </c>
      <c r="B693" s="187" t="s">
        <v>2083</v>
      </c>
      <c r="C693" s="188" t="s">
        <v>2068</v>
      </c>
      <c r="D693" s="188" t="s">
        <v>376</v>
      </c>
      <c r="E693" s="188" t="s">
        <v>2216</v>
      </c>
      <c r="F693" s="187" t="s">
        <v>2237</v>
      </c>
      <c r="G693" s="188" t="s">
        <v>2248</v>
      </c>
      <c r="H693" s="187" t="s">
        <v>2237</v>
      </c>
      <c r="I693" s="187" t="s">
        <v>2075</v>
      </c>
      <c r="J693" s="187" t="s">
        <v>3372</v>
      </c>
      <c r="K693" s="187">
        <v>1895959595</v>
      </c>
    </row>
    <row r="694" spans="1:11">
      <c r="A694" s="187">
        <v>1899050101</v>
      </c>
      <c r="B694" s="187" t="s">
        <v>2295</v>
      </c>
      <c r="C694" s="188" t="s">
        <v>2068</v>
      </c>
      <c r="D694" s="188" t="s">
        <v>376</v>
      </c>
      <c r="E694" s="188" t="s">
        <v>2216</v>
      </c>
      <c r="F694" s="187" t="s">
        <v>2237</v>
      </c>
      <c r="G694" s="188" t="s">
        <v>2248</v>
      </c>
      <c r="H694" s="187" t="s">
        <v>2237</v>
      </c>
      <c r="I694" s="187" t="s">
        <v>2075</v>
      </c>
      <c r="J694" s="187" t="s">
        <v>3373</v>
      </c>
      <c r="K694" s="187">
        <v>1899050101</v>
      </c>
    </row>
    <row r="695" spans="1:11">
      <c r="A695" s="187">
        <v>1899959595</v>
      </c>
      <c r="B695" s="187" t="s">
        <v>2296</v>
      </c>
      <c r="C695" s="188" t="s">
        <v>2068</v>
      </c>
      <c r="D695" s="188" t="s">
        <v>376</v>
      </c>
      <c r="E695" s="188" t="s">
        <v>2216</v>
      </c>
      <c r="F695" s="187" t="s">
        <v>2237</v>
      </c>
      <c r="G695" s="188" t="s">
        <v>2248</v>
      </c>
      <c r="H695" s="187" t="s">
        <v>2237</v>
      </c>
      <c r="I695" s="187" t="s">
        <v>2075</v>
      </c>
      <c r="J695" s="187" t="s">
        <v>3374</v>
      </c>
      <c r="K695" s="187">
        <v>1899959595</v>
      </c>
    </row>
    <row r="696" spans="1:11" s="191" customFormat="1">
      <c r="A696" s="189"/>
      <c r="B696" s="189"/>
      <c r="C696" s="190"/>
      <c r="D696" s="190"/>
      <c r="E696" s="190"/>
      <c r="F696" s="190"/>
      <c r="G696" s="189"/>
      <c r="H696" s="189"/>
      <c r="I696" s="189"/>
      <c r="J696" s="189"/>
      <c r="K696" s="189"/>
    </row>
    <row r="697" spans="1:11" s="191" customFormat="1">
      <c r="A697" s="189"/>
      <c r="B697" s="189"/>
      <c r="C697" s="190"/>
      <c r="D697" s="190"/>
      <c r="E697" s="190"/>
      <c r="F697" s="190"/>
      <c r="G697" s="189"/>
      <c r="H697" s="189"/>
      <c r="I697" s="189"/>
      <c r="J697" s="189"/>
      <c r="K697" s="189"/>
    </row>
    <row r="698" spans="1:11">
      <c r="A698" s="181">
        <v>6207020502</v>
      </c>
      <c r="B698" s="181" t="s">
        <v>3299</v>
      </c>
      <c r="C698" s="182" t="s">
        <v>2068</v>
      </c>
      <c r="D698" s="182" t="s">
        <v>376</v>
      </c>
      <c r="E698" s="182" t="s">
        <v>2216</v>
      </c>
      <c r="F698" s="182" t="s">
        <v>2217</v>
      </c>
      <c r="G698" s="182" t="s">
        <v>434</v>
      </c>
      <c r="H698" s="181" t="s">
        <v>2218</v>
      </c>
      <c r="I698" s="181" t="s">
        <v>2075</v>
      </c>
      <c r="J698" s="183" t="s">
        <v>3375</v>
      </c>
      <c r="K698" s="181">
        <v>6207020502</v>
      </c>
    </row>
    <row r="699" spans="1:11">
      <c r="A699" s="181">
        <v>6207020504</v>
      </c>
      <c r="B699" s="181" t="s">
        <v>3300</v>
      </c>
      <c r="C699" s="182" t="s">
        <v>2068</v>
      </c>
      <c r="D699" s="182" t="s">
        <v>376</v>
      </c>
      <c r="E699" s="182" t="s">
        <v>2216</v>
      </c>
      <c r="F699" s="182" t="s">
        <v>2217</v>
      </c>
      <c r="G699" s="182" t="s">
        <v>434</v>
      </c>
      <c r="H699" s="181" t="s">
        <v>2218</v>
      </c>
      <c r="I699" s="181" t="s">
        <v>2075</v>
      </c>
      <c r="J699" s="183" t="s">
        <v>3376</v>
      </c>
      <c r="K699" s="181">
        <v>6207020504</v>
      </c>
    </row>
    <row r="700" spans="1:11">
      <c r="A700" s="181">
        <v>6207021101</v>
      </c>
      <c r="B700" s="181" t="s">
        <v>3297</v>
      </c>
      <c r="C700" s="182" t="s">
        <v>2068</v>
      </c>
      <c r="D700" s="182" t="s">
        <v>376</v>
      </c>
      <c r="E700" s="182" t="s">
        <v>2216</v>
      </c>
      <c r="F700" s="182" t="s">
        <v>2228</v>
      </c>
      <c r="G700" s="182" t="s">
        <v>434</v>
      </c>
      <c r="H700" s="181" t="s">
        <v>2229</v>
      </c>
      <c r="I700" s="181" t="s">
        <v>2075</v>
      </c>
      <c r="J700" s="183" t="s">
        <v>3377</v>
      </c>
      <c r="K700" s="181">
        <v>6207021101</v>
      </c>
    </row>
    <row r="701" spans="1:11">
      <c r="A701" s="181">
        <v>6207021102</v>
      </c>
      <c r="B701" s="181" t="s">
        <v>2158</v>
      </c>
      <c r="C701" s="182" t="s">
        <v>2068</v>
      </c>
      <c r="D701" s="182" t="s">
        <v>376</v>
      </c>
      <c r="E701" s="182" t="s">
        <v>2216</v>
      </c>
      <c r="F701" s="182" t="s">
        <v>2228</v>
      </c>
      <c r="G701" s="182" t="s">
        <v>434</v>
      </c>
      <c r="H701" s="181" t="s">
        <v>2229</v>
      </c>
      <c r="I701" s="181" t="s">
        <v>2075</v>
      </c>
      <c r="J701" s="183" t="s">
        <v>3378</v>
      </c>
      <c r="K701" s="181">
        <v>6207021102</v>
      </c>
    </row>
    <row r="702" spans="1:11">
      <c r="A702" s="181">
        <v>6207021103</v>
      </c>
      <c r="B702" s="181" t="s">
        <v>2225</v>
      </c>
      <c r="C702" s="182" t="s">
        <v>2068</v>
      </c>
      <c r="D702" s="182" t="s">
        <v>376</v>
      </c>
      <c r="E702" s="182" t="s">
        <v>2216</v>
      </c>
      <c r="F702" s="182" t="s">
        <v>389</v>
      </c>
      <c r="G702" s="182" t="s">
        <v>434</v>
      </c>
      <c r="H702" s="181" t="s">
        <v>2226</v>
      </c>
      <c r="I702" s="181" t="s">
        <v>2075</v>
      </c>
      <c r="J702" s="183" t="s">
        <v>3316</v>
      </c>
      <c r="K702" s="181">
        <v>6207021103</v>
      </c>
    </row>
    <row r="703" spans="1:11">
      <c r="A703" s="181">
        <v>6207021104</v>
      </c>
      <c r="B703" s="181" t="s">
        <v>3298</v>
      </c>
      <c r="C703" s="182" t="s">
        <v>2068</v>
      </c>
      <c r="D703" s="182" t="s">
        <v>376</v>
      </c>
      <c r="E703" s="182" t="s">
        <v>2216</v>
      </c>
      <c r="F703" s="182" t="s">
        <v>2228</v>
      </c>
      <c r="G703" s="182" t="s">
        <v>434</v>
      </c>
      <c r="H703" s="181" t="s">
        <v>2229</v>
      </c>
      <c r="I703" s="181" t="s">
        <v>2075</v>
      </c>
      <c r="J703" s="183" t="s">
        <v>3379</v>
      </c>
      <c r="K703" s="181">
        <v>6207021104</v>
      </c>
    </row>
    <row r="704" spans="1:11">
      <c r="A704" s="181">
        <v>6207021701</v>
      </c>
      <c r="B704" s="181" t="s">
        <v>3301</v>
      </c>
      <c r="C704" s="182" t="s">
        <v>2068</v>
      </c>
      <c r="D704" s="182" t="s">
        <v>376</v>
      </c>
      <c r="E704" s="182" t="s">
        <v>2239</v>
      </c>
      <c r="F704" s="182" t="s">
        <v>2243</v>
      </c>
      <c r="G704" s="182" t="s">
        <v>434</v>
      </c>
      <c r="H704" s="181" t="s">
        <v>2244</v>
      </c>
      <c r="I704" s="181" t="s">
        <v>2075</v>
      </c>
      <c r="J704" s="183" t="s">
        <v>3380</v>
      </c>
      <c r="K704" s="181">
        <v>6207021701</v>
      </c>
    </row>
    <row r="705" spans="1:11">
      <c r="A705" s="181">
        <v>6207021811</v>
      </c>
      <c r="B705" s="181" t="s">
        <v>3287</v>
      </c>
      <c r="C705" s="182" t="s">
        <v>2068</v>
      </c>
      <c r="D705" s="182" t="s">
        <v>376</v>
      </c>
      <c r="E705" s="182" t="s">
        <v>2216</v>
      </c>
      <c r="F705" s="182" t="s">
        <v>2234</v>
      </c>
      <c r="G705" s="182" t="s">
        <v>434</v>
      </c>
      <c r="H705" s="181" t="s">
        <v>2234</v>
      </c>
      <c r="I705" s="181" t="s">
        <v>2075</v>
      </c>
      <c r="J705" s="183" t="s">
        <v>3381</v>
      </c>
      <c r="K705" s="181">
        <v>6207021811</v>
      </c>
    </row>
    <row r="706" spans="1:11">
      <c r="A706" s="181">
        <v>6207021812</v>
      </c>
      <c r="B706" s="181" t="s">
        <v>2236</v>
      </c>
      <c r="C706" s="182" t="s">
        <v>2068</v>
      </c>
      <c r="D706" s="182" t="s">
        <v>376</v>
      </c>
      <c r="E706" s="182" t="s">
        <v>2216</v>
      </c>
      <c r="F706" s="181" t="s">
        <v>2237</v>
      </c>
      <c r="G706" s="182" t="s">
        <v>434</v>
      </c>
      <c r="H706" s="181" t="s">
        <v>2237</v>
      </c>
      <c r="I706" s="181" t="s">
        <v>2075</v>
      </c>
      <c r="J706" s="183" t="s">
        <v>3321</v>
      </c>
      <c r="K706" s="181">
        <v>6207021812</v>
      </c>
    </row>
    <row r="707" spans="1:11">
      <c r="A707" s="181">
        <v>6207021813</v>
      </c>
      <c r="B707" s="181" t="s">
        <v>3295</v>
      </c>
      <c r="C707" s="182" t="s">
        <v>2068</v>
      </c>
      <c r="D707" s="182" t="s">
        <v>376</v>
      </c>
      <c r="E707" s="182" t="s">
        <v>2239</v>
      </c>
      <c r="F707" s="182" t="s">
        <v>2240</v>
      </c>
      <c r="G707" s="182" t="s">
        <v>434</v>
      </c>
      <c r="H707" s="181" t="s">
        <v>2241</v>
      </c>
      <c r="I707" s="181" t="s">
        <v>2075</v>
      </c>
      <c r="J707" s="183" t="s">
        <v>3382</v>
      </c>
      <c r="K707" s="181">
        <v>6207021813</v>
      </c>
    </row>
    <row r="708" spans="1:11">
      <c r="A708" s="181">
        <v>6207021815</v>
      </c>
      <c r="B708" s="181" t="s">
        <v>3311</v>
      </c>
      <c r="C708" s="182" t="s">
        <v>2068</v>
      </c>
      <c r="D708" s="182" t="s">
        <v>376</v>
      </c>
      <c r="E708" s="182" t="s">
        <v>2216</v>
      </c>
      <c r="F708" s="182" t="s">
        <v>2231</v>
      </c>
      <c r="G708" s="182" t="s">
        <v>434</v>
      </c>
      <c r="H708" s="181" t="s">
        <v>2232</v>
      </c>
      <c r="I708" s="181" t="s">
        <v>2075</v>
      </c>
      <c r="J708" s="183" t="s">
        <v>3402</v>
      </c>
      <c r="K708" s="181">
        <v>6207021815</v>
      </c>
    </row>
    <row r="709" spans="1:11">
      <c r="A709" s="181">
        <v>6207021901</v>
      </c>
      <c r="B709" s="181" t="s">
        <v>3288</v>
      </c>
      <c r="C709" s="182" t="s">
        <v>2068</v>
      </c>
      <c r="D709" s="182" t="s">
        <v>376</v>
      </c>
      <c r="E709" s="182" t="s">
        <v>2216</v>
      </c>
      <c r="F709" s="182" t="s">
        <v>2234</v>
      </c>
      <c r="G709" s="182" t="s">
        <v>434</v>
      </c>
      <c r="H709" s="181" t="s">
        <v>2234</v>
      </c>
      <c r="I709" s="181" t="s">
        <v>2075</v>
      </c>
      <c r="J709" s="183" t="s">
        <v>3384</v>
      </c>
      <c r="K709" s="181">
        <v>6207021901</v>
      </c>
    </row>
    <row r="710" spans="1:11">
      <c r="A710" s="181">
        <v>6207021902</v>
      </c>
      <c r="B710" s="181" t="s">
        <v>3289</v>
      </c>
      <c r="C710" s="182" t="s">
        <v>2068</v>
      </c>
      <c r="D710" s="182" t="s">
        <v>376</v>
      </c>
      <c r="E710" s="182" t="s">
        <v>2216</v>
      </c>
      <c r="F710" s="182" t="s">
        <v>2234</v>
      </c>
      <c r="G710" s="182" t="s">
        <v>434</v>
      </c>
      <c r="H710" s="181" t="s">
        <v>2234</v>
      </c>
      <c r="I710" s="181" t="s">
        <v>2075</v>
      </c>
      <c r="J710" s="183" t="s">
        <v>3385</v>
      </c>
      <c r="K710" s="181">
        <v>6207021902</v>
      </c>
    </row>
    <row r="711" spans="1:11">
      <c r="A711" s="181">
        <v>6207021903</v>
      </c>
      <c r="B711" s="181" t="s">
        <v>3290</v>
      </c>
      <c r="C711" s="182" t="s">
        <v>2068</v>
      </c>
      <c r="D711" s="182" t="s">
        <v>376</v>
      </c>
      <c r="E711" s="182" t="s">
        <v>2216</v>
      </c>
      <c r="F711" s="182" t="s">
        <v>2234</v>
      </c>
      <c r="G711" s="182" t="s">
        <v>434</v>
      </c>
      <c r="H711" s="181" t="s">
        <v>2234</v>
      </c>
      <c r="I711" s="181" t="s">
        <v>2075</v>
      </c>
      <c r="J711" s="183" t="s">
        <v>3386</v>
      </c>
      <c r="K711" s="181">
        <v>6207021903</v>
      </c>
    </row>
    <row r="712" spans="1:11">
      <c r="A712" s="181">
        <v>6207022101</v>
      </c>
      <c r="B712" s="181" t="s">
        <v>3294</v>
      </c>
      <c r="C712" s="182" t="s">
        <v>2068</v>
      </c>
      <c r="D712" s="182" t="s">
        <v>376</v>
      </c>
      <c r="E712" s="182" t="s">
        <v>2216</v>
      </c>
      <c r="F712" s="182" t="s">
        <v>2221</v>
      </c>
      <c r="G712" s="182" t="s">
        <v>434</v>
      </c>
      <c r="H712" s="181" t="s">
        <v>2402</v>
      </c>
      <c r="I712" s="181" t="s">
        <v>2075</v>
      </c>
      <c r="J712" s="183" t="s">
        <v>3387</v>
      </c>
      <c r="K712" s="181">
        <v>6207022101</v>
      </c>
    </row>
    <row r="713" spans="1:11">
      <c r="A713" s="181">
        <v>6207022102</v>
      </c>
      <c r="B713" s="181" t="s">
        <v>3293</v>
      </c>
      <c r="C713" s="182" t="s">
        <v>2068</v>
      </c>
      <c r="D713" s="182" t="s">
        <v>376</v>
      </c>
      <c r="E713" s="182" t="s">
        <v>2216</v>
      </c>
      <c r="F713" s="182" t="s">
        <v>2221</v>
      </c>
      <c r="G713" s="182" t="s">
        <v>434</v>
      </c>
      <c r="H713" s="181" t="s">
        <v>2222</v>
      </c>
      <c r="I713" s="181" t="s">
        <v>2075</v>
      </c>
      <c r="J713" s="183" t="s">
        <v>3388</v>
      </c>
      <c r="K713" s="181">
        <v>6207022102</v>
      </c>
    </row>
    <row r="714" spans="1:11">
      <c r="A714" s="181">
        <v>6207030103</v>
      </c>
      <c r="B714" s="181" t="s">
        <v>3291</v>
      </c>
      <c r="C714" s="182" t="s">
        <v>2068</v>
      </c>
      <c r="D714" s="182" t="s">
        <v>376</v>
      </c>
      <c r="E714" s="182" t="s">
        <v>2216</v>
      </c>
      <c r="F714" s="182" t="s">
        <v>2405</v>
      </c>
      <c r="G714" s="182" t="s">
        <v>434</v>
      </c>
      <c r="H714" s="181" t="s">
        <v>2406</v>
      </c>
      <c r="I714" s="181" t="s">
        <v>2407</v>
      </c>
      <c r="J714" s="183" t="s">
        <v>3389</v>
      </c>
      <c r="K714" s="181">
        <v>6207030103</v>
      </c>
    </row>
    <row r="715" spans="1:11">
      <c r="A715" s="181">
        <v>6207030203</v>
      </c>
      <c r="B715" s="181" t="s">
        <v>3291</v>
      </c>
      <c r="C715" s="182" t="s">
        <v>2068</v>
      </c>
      <c r="D715" s="182" t="s">
        <v>376</v>
      </c>
      <c r="E715" s="182" t="s">
        <v>2216</v>
      </c>
      <c r="F715" s="182" t="s">
        <v>2405</v>
      </c>
      <c r="G715" s="182" t="s">
        <v>434</v>
      </c>
      <c r="H715" s="181" t="s">
        <v>2406</v>
      </c>
      <c r="I715" s="181" t="s">
        <v>2408</v>
      </c>
      <c r="J715" s="183" t="s">
        <v>3389</v>
      </c>
      <c r="K715" s="181">
        <v>6207030203</v>
      </c>
    </row>
    <row r="716" spans="1:11">
      <c r="A716" s="181">
        <v>6207030303</v>
      </c>
      <c r="B716" s="181" t="s">
        <v>3291</v>
      </c>
      <c r="C716" s="182" t="s">
        <v>2068</v>
      </c>
      <c r="D716" s="182" t="s">
        <v>376</v>
      </c>
      <c r="E716" s="182" t="s">
        <v>2216</v>
      </c>
      <c r="F716" s="182" t="s">
        <v>2405</v>
      </c>
      <c r="G716" s="182" t="s">
        <v>434</v>
      </c>
      <c r="H716" s="181" t="s">
        <v>2406</v>
      </c>
      <c r="I716" s="181" t="s">
        <v>2409</v>
      </c>
      <c r="J716" s="183" t="s">
        <v>3389</v>
      </c>
      <c r="K716" s="181">
        <v>6207030303</v>
      </c>
    </row>
    <row r="717" spans="1:11">
      <c r="A717" s="181">
        <v>6207030403</v>
      </c>
      <c r="B717" s="181" t="s">
        <v>3291</v>
      </c>
      <c r="C717" s="182" t="s">
        <v>2068</v>
      </c>
      <c r="D717" s="182" t="s">
        <v>376</v>
      </c>
      <c r="E717" s="182" t="s">
        <v>2216</v>
      </c>
      <c r="F717" s="182" t="s">
        <v>2405</v>
      </c>
      <c r="G717" s="182" t="s">
        <v>434</v>
      </c>
      <c r="H717" s="181" t="s">
        <v>2406</v>
      </c>
      <c r="I717" s="181" t="s">
        <v>2410</v>
      </c>
      <c r="J717" s="183" t="s">
        <v>3389</v>
      </c>
      <c r="K717" s="181">
        <v>6207030403</v>
      </c>
    </row>
    <row r="718" spans="1:11">
      <c r="A718" s="181">
        <v>6207100302</v>
      </c>
      <c r="B718" s="181" t="s">
        <v>3292</v>
      </c>
      <c r="C718" s="182" t="s">
        <v>2068</v>
      </c>
      <c r="D718" s="182" t="s">
        <v>376</v>
      </c>
      <c r="E718" s="182" t="s">
        <v>2216</v>
      </c>
      <c r="F718" s="182" t="s">
        <v>2405</v>
      </c>
      <c r="G718" s="182" t="s">
        <v>434</v>
      </c>
      <c r="H718" s="181" t="s">
        <v>2406</v>
      </c>
      <c r="I718" s="181" t="s">
        <v>2407</v>
      </c>
      <c r="J718" s="183" t="s">
        <v>3390</v>
      </c>
      <c r="K718" s="181">
        <v>6207100302</v>
      </c>
    </row>
    <row r="719" spans="1:11">
      <c r="A719" s="181">
        <v>6207100402</v>
      </c>
      <c r="B719" s="181" t="s">
        <v>3292</v>
      </c>
      <c r="C719" s="182" t="s">
        <v>2068</v>
      </c>
      <c r="D719" s="182" t="s">
        <v>376</v>
      </c>
      <c r="E719" s="182" t="s">
        <v>2216</v>
      </c>
      <c r="F719" s="182" t="s">
        <v>2405</v>
      </c>
      <c r="G719" s="182" t="s">
        <v>434</v>
      </c>
      <c r="H719" s="181" t="s">
        <v>2406</v>
      </c>
      <c r="I719" s="181" t="s">
        <v>2407</v>
      </c>
      <c r="J719" s="183" t="s">
        <v>3390</v>
      </c>
      <c r="K719" s="181">
        <v>6207100402</v>
      </c>
    </row>
    <row r="720" spans="1:11">
      <c r="A720" s="187">
        <v>1504050101</v>
      </c>
      <c r="B720" s="187" t="s">
        <v>2245</v>
      </c>
      <c r="C720" s="188" t="s">
        <v>2068</v>
      </c>
      <c r="D720" s="188" t="s">
        <v>376</v>
      </c>
      <c r="E720" s="188" t="s">
        <v>2246</v>
      </c>
      <c r="F720" s="188" t="s">
        <v>2247</v>
      </c>
      <c r="G720" s="188" t="s">
        <v>2248</v>
      </c>
      <c r="H720" s="188" t="s">
        <v>2077</v>
      </c>
      <c r="I720" s="187" t="s">
        <v>2075</v>
      </c>
      <c r="J720" s="187" t="s">
        <v>3324</v>
      </c>
      <c r="K720" s="187">
        <v>1504050101</v>
      </c>
    </row>
    <row r="721" spans="1:11">
      <c r="A721" s="187">
        <v>1504100101</v>
      </c>
      <c r="B721" s="187" t="s">
        <v>2249</v>
      </c>
      <c r="C721" s="188" t="s">
        <v>2068</v>
      </c>
      <c r="D721" s="188" t="s">
        <v>376</v>
      </c>
      <c r="E721" s="188" t="s">
        <v>2246</v>
      </c>
      <c r="F721" s="188" t="s">
        <v>2247</v>
      </c>
      <c r="G721" s="188" t="s">
        <v>2248</v>
      </c>
      <c r="H721" s="188" t="s">
        <v>2077</v>
      </c>
      <c r="I721" s="187" t="s">
        <v>2075</v>
      </c>
      <c r="J721" s="187" t="s">
        <v>3325</v>
      </c>
      <c r="K721" s="187">
        <v>1504100101</v>
      </c>
    </row>
    <row r="722" spans="1:11">
      <c r="A722" s="187">
        <v>1508050101</v>
      </c>
      <c r="B722" s="187" t="s">
        <v>2247</v>
      </c>
      <c r="C722" s="188" t="s">
        <v>2068</v>
      </c>
      <c r="D722" s="188" t="s">
        <v>376</v>
      </c>
      <c r="E722" s="188" t="s">
        <v>2246</v>
      </c>
      <c r="F722" s="188" t="s">
        <v>2247</v>
      </c>
      <c r="G722" s="188" t="s">
        <v>2248</v>
      </c>
      <c r="H722" s="187" t="s">
        <v>2250</v>
      </c>
      <c r="I722" s="187" t="s">
        <v>2075</v>
      </c>
      <c r="J722" s="187" t="s">
        <v>3326</v>
      </c>
      <c r="K722" s="187">
        <v>1508050101</v>
      </c>
    </row>
    <row r="723" spans="1:11">
      <c r="A723" s="187">
        <v>1516050101</v>
      </c>
      <c r="B723" s="187" t="s">
        <v>2079</v>
      </c>
      <c r="C723" s="188" t="s">
        <v>2068</v>
      </c>
      <c r="D723" s="188" t="s">
        <v>376</v>
      </c>
      <c r="E723" s="188" t="s">
        <v>2246</v>
      </c>
      <c r="F723" s="188" t="s">
        <v>2247</v>
      </c>
      <c r="G723" s="188" t="s">
        <v>2248</v>
      </c>
      <c r="H723" s="187" t="s">
        <v>2250</v>
      </c>
      <c r="I723" s="187" t="s">
        <v>2075</v>
      </c>
      <c r="J723" s="187" t="s">
        <v>3327</v>
      </c>
      <c r="K723" s="187">
        <v>1516050101</v>
      </c>
    </row>
    <row r="724" spans="1:11">
      <c r="A724" s="187">
        <v>1516100101</v>
      </c>
      <c r="B724" s="187" t="s">
        <v>2251</v>
      </c>
      <c r="C724" s="188" t="s">
        <v>2068</v>
      </c>
      <c r="D724" s="188" t="s">
        <v>376</v>
      </c>
      <c r="E724" s="188" t="s">
        <v>2246</v>
      </c>
      <c r="F724" s="188" t="s">
        <v>2247</v>
      </c>
      <c r="G724" s="188" t="s">
        <v>2248</v>
      </c>
      <c r="H724" s="187" t="s">
        <v>2250</v>
      </c>
      <c r="I724" s="187" t="s">
        <v>2075</v>
      </c>
      <c r="J724" s="187" t="s">
        <v>3328</v>
      </c>
      <c r="K724" s="187">
        <v>1516100101</v>
      </c>
    </row>
    <row r="725" spans="1:11">
      <c r="A725" s="187">
        <v>1516150101</v>
      </c>
      <c r="B725" s="187" t="s">
        <v>2252</v>
      </c>
      <c r="C725" s="188" t="s">
        <v>2068</v>
      </c>
      <c r="D725" s="188" t="s">
        <v>376</v>
      </c>
      <c r="E725" s="188" t="s">
        <v>2246</v>
      </c>
      <c r="F725" s="188" t="s">
        <v>2247</v>
      </c>
      <c r="G725" s="188" t="s">
        <v>2248</v>
      </c>
      <c r="H725" s="187" t="s">
        <v>2250</v>
      </c>
      <c r="I725" s="187" t="s">
        <v>2075</v>
      </c>
      <c r="J725" s="187" t="s">
        <v>3329</v>
      </c>
      <c r="K725" s="187">
        <v>1516150101</v>
      </c>
    </row>
    <row r="726" spans="1:11">
      <c r="A726" s="187">
        <v>1520050101</v>
      </c>
      <c r="B726" s="187" t="s">
        <v>2253</v>
      </c>
      <c r="C726" s="188" t="s">
        <v>2068</v>
      </c>
      <c r="D726" s="188" t="s">
        <v>376</v>
      </c>
      <c r="E726" s="188" t="s">
        <v>2239</v>
      </c>
      <c r="F726" s="188" t="s">
        <v>2240</v>
      </c>
      <c r="G726" s="188" t="s">
        <v>2248</v>
      </c>
      <c r="H726" s="187" t="s">
        <v>2254</v>
      </c>
      <c r="I726" s="187" t="s">
        <v>2075</v>
      </c>
      <c r="J726" s="187" t="s">
        <v>3330</v>
      </c>
      <c r="K726" s="187">
        <v>1520050101</v>
      </c>
    </row>
    <row r="727" spans="1:11">
      <c r="A727" s="187">
        <v>1520050102</v>
      </c>
      <c r="B727" s="187" t="s">
        <v>2255</v>
      </c>
      <c r="C727" s="188" t="s">
        <v>2068</v>
      </c>
      <c r="D727" s="188" t="s">
        <v>376</v>
      </c>
      <c r="E727" s="188" t="s">
        <v>2239</v>
      </c>
      <c r="F727" s="188" t="s">
        <v>2240</v>
      </c>
      <c r="G727" s="188" t="s">
        <v>2248</v>
      </c>
      <c r="H727" s="187" t="s">
        <v>2254</v>
      </c>
      <c r="I727" s="187" t="s">
        <v>2075</v>
      </c>
      <c r="J727" s="187" t="s">
        <v>3331</v>
      </c>
      <c r="K727" s="187">
        <v>1520050102</v>
      </c>
    </row>
    <row r="728" spans="1:11">
      <c r="A728" s="187">
        <v>1520050103</v>
      </c>
      <c r="B728" s="187" t="s">
        <v>2256</v>
      </c>
      <c r="C728" s="188" t="s">
        <v>2068</v>
      </c>
      <c r="D728" s="188" t="s">
        <v>376</v>
      </c>
      <c r="E728" s="188" t="s">
        <v>2239</v>
      </c>
      <c r="F728" s="188" t="s">
        <v>2240</v>
      </c>
      <c r="G728" s="188" t="s">
        <v>2248</v>
      </c>
      <c r="H728" s="187" t="s">
        <v>2254</v>
      </c>
      <c r="I728" s="187" t="s">
        <v>2075</v>
      </c>
      <c r="J728" s="187" t="s">
        <v>3332</v>
      </c>
      <c r="K728" s="187">
        <v>1520050103</v>
      </c>
    </row>
    <row r="729" spans="1:11">
      <c r="A729" s="187">
        <v>1520050104</v>
      </c>
      <c r="B729" s="187" t="s">
        <v>2257</v>
      </c>
      <c r="C729" s="188" t="s">
        <v>2068</v>
      </c>
      <c r="D729" s="188" t="s">
        <v>376</v>
      </c>
      <c r="E729" s="188" t="s">
        <v>2239</v>
      </c>
      <c r="F729" s="188" t="s">
        <v>2240</v>
      </c>
      <c r="G729" s="188" t="s">
        <v>2248</v>
      </c>
      <c r="H729" s="187" t="s">
        <v>2254</v>
      </c>
      <c r="I729" s="187" t="s">
        <v>2075</v>
      </c>
      <c r="J729" s="187" t="s">
        <v>3333</v>
      </c>
      <c r="K729" s="187">
        <v>1520050104</v>
      </c>
    </row>
    <row r="730" spans="1:11">
      <c r="A730" s="187">
        <v>1520050105</v>
      </c>
      <c r="B730" s="187" t="s">
        <v>2258</v>
      </c>
      <c r="C730" s="188" t="s">
        <v>2068</v>
      </c>
      <c r="D730" s="188" t="s">
        <v>376</v>
      </c>
      <c r="E730" s="188" t="s">
        <v>2239</v>
      </c>
      <c r="F730" s="188" t="s">
        <v>2240</v>
      </c>
      <c r="G730" s="188" t="s">
        <v>2248</v>
      </c>
      <c r="H730" s="187" t="s">
        <v>2254</v>
      </c>
      <c r="I730" s="187" t="s">
        <v>2075</v>
      </c>
      <c r="J730" s="187" t="s">
        <v>3334</v>
      </c>
      <c r="K730" s="187">
        <v>1520050105</v>
      </c>
    </row>
    <row r="731" spans="1:11">
      <c r="A731" s="187">
        <v>1520050106</v>
      </c>
      <c r="B731" s="187" t="s">
        <v>2259</v>
      </c>
      <c r="C731" s="188" t="s">
        <v>2068</v>
      </c>
      <c r="D731" s="188" t="s">
        <v>376</v>
      </c>
      <c r="E731" s="188" t="s">
        <v>2239</v>
      </c>
      <c r="F731" s="188" t="s">
        <v>2240</v>
      </c>
      <c r="G731" s="188" t="s">
        <v>2248</v>
      </c>
      <c r="H731" s="187" t="s">
        <v>2254</v>
      </c>
      <c r="I731" s="187" t="s">
        <v>2075</v>
      </c>
      <c r="J731" s="187" t="s">
        <v>3335</v>
      </c>
      <c r="K731" s="187">
        <v>1520050106</v>
      </c>
    </row>
    <row r="732" spans="1:11">
      <c r="A732" s="187">
        <v>1520050107</v>
      </c>
      <c r="B732" s="187" t="s">
        <v>2260</v>
      </c>
      <c r="C732" s="188" t="s">
        <v>2068</v>
      </c>
      <c r="D732" s="188" t="s">
        <v>376</v>
      </c>
      <c r="E732" s="188" t="s">
        <v>2239</v>
      </c>
      <c r="F732" s="188" t="s">
        <v>2240</v>
      </c>
      <c r="G732" s="188" t="s">
        <v>2248</v>
      </c>
      <c r="H732" s="187" t="s">
        <v>2254</v>
      </c>
      <c r="I732" s="187" t="s">
        <v>2075</v>
      </c>
      <c r="J732" s="187" t="s">
        <v>3336</v>
      </c>
      <c r="K732" s="187">
        <v>1520050107</v>
      </c>
    </row>
    <row r="733" spans="1:11">
      <c r="A733" s="187">
        <v>1520050108</v>
      </c>
      <c r="B733" s="187" t="s">
        <v>2261</v>
      </c>
      <c r="C733" s="188" t="s">
        <v>2068</v>
      </c>
      <c r="D733" s="188" t="s">
        <v>376</v>
      </c>
      <c r="E733" s="188" t="s">
        <v>2239</v>
      </c>
      <c r="F733" s="188" t="s">
        <v>2240</v>
      </c>
      <c r="G733" s="188" t="s">
        <v>2248</v>
      </c>
      <c r="H733" s="187" t="s">
        <v>2254</v>
      </c>
      <c r="I733" s="187" t="s">
        <v>2075</v>
      </c>
      <c r="J733" s="187" t="s">
        <v>3337</v>
      </c>
      <c r="K733" s="187">
        <v>1520050108</v>
      </c>
    </row>
    <row r="734" spans="1:11">
      <c r="A734" s="187">
        <v>1524050101</v>
      </c>
      <c r="B734" s="187" t="s">
        <v>2131</v>
      </c>
      <c r="C734" s="188" t="s">
        <v>2068</v>
      </c>
      <c r="D734" s="188" t="s">
        <v>376</v>
      </c>
      <c r="E734" s="188" t="s">
        <v>2239</v>
      </c>
      <c r="F734" s="188" t="s">
        <v>2231</v>
      </c>
      <c r="G734" s="188" t="s">
        <v>2248</v>
      </c>
      <c r="H734" s="187" t="s">
        <v>2262</v>
      </c>
      <c r="I734" s="187" t="s">
        <v>2075</v>
      </c>
      <c r="J734" s="187" t="s">
        <v>3338</v>
      </c>
      <c r="K734" s="187">
        <v>1524050101</v>
      </c>
    </row>
    <row r="735" spans="1:11">
      <c r="A735" s="187">
        <v>1524100101</v>
      </c>
      <c r="B735" s="187" t="s">
        <v>2263</v>
      </c>
      <c r="C735" s="188" t="s">
        <v>2068</v>
      </c>
      <c r="D735" s="188" t="s">
        <v>376</v>
      </c>
      <c r="E735" s="188" t="s">
        <v>2239</v>
      </c>
      <c r="F735" s="188" t="s">
        <v>2231</v>
      </c>
      <c r="G735" s="188" t="s">
        <v>2248</v>
      </c>
      <c r="H735" s="187" t="s">
        <v>2262</v>
      </c>
      <c r="I735" s="187" t="s">
        <v>2075</v>
      </c>
      <c r="J735" s="187" t="s">
        <v>3339</v>
      </c>
      <c r="K735" s="187">
        <v>1524100101</v>
      </c>
    </row>
    <row r="736" spans="1:11">
      <c r="A736" s="187">
        <v>1524959595</v>
      </c>
      <c r="B736" s="187" t="s">
        <v>2083</v>
      </c>
      <c r="C736" s="188" t="s">
        <v>2068</v>
      </c>
      <c r="D736" s="188" t="s">
        <v>376</v>
      </c>
      <c r="E736" s="188" t="s">
        <v>2239</v>
      </c>
      <c r="F736" s="188" t="s">
        <v>2231</v>
      </c>
      <c r="G736" s="188" t="s">
        <v>2248</v>
      </c>
      <c r="H736" s="187" t="s">
        <v>2262</v>
      </c>
      <c r="I736" s="187" t="s">
        <v>2075</v>
      </c>
      <c r="J736" s="187" t="s">
        <v>3340</v>
      </c>
      <c r="K736" s="187">
        <v>1524959595</v>
      </c>
    </row>
    <row r="737" spans="1:11">
      <c r="A737" s="187">
        <v>1528050101</v>
      </c>
      <c r="B737" s="187" t="s">
        <v>2264</v>
      </c>
      <c r="C737" s="188" t="s">
        <v>2068</v>
      </c>
      <c r="D737" s="188" t="s">
        <v>376</v>
      </c>
      <c r="E737" s="188" t="s">
        <v>2239</v>
      </c>
      <c r="F737" s="188" t="s">
        <v>2243</v>
      </c>
      <c r="G737" s="188" t="s">
        <v>2248</v>
      </c>
      <c r="H737" s="187" t="s">
        <v>2265</v>
      </c>
      <c r="I737" s="187" t="s">
        <v>2075</v>
      </c>
      <c r="J737" s="187" t="s">
        <v>3341</v>
      </c>
      <c r="K737" s="187">
        <v>1528050101</v>
      </c>
    </row>
    <row r="738" spans="1:11">
      <c r="A738" s="187">
        <v>1528100101</v>
      </c>
      <c r="B738" s="187" t="s">
        <v>2266</v>
      </c>
      <c r="C738" s="188" t="s">
        <v>2068</v>
      </c>
      <c r="D738" s="188" t="s">
        <v>376</v>
      </c>
      <c r="E738" s="188" t="s">
        <v>2239</v>
      </c>
      <c r="F738" s="188" t="s">
        <v>2243</v>
      </c>
      <c r="G738" s="188" t="s">
        <v>2248</v>
      </c>
      <c r="H738" s="187" t="s">
        <v>2267</v>
      </c>
      <c r="I738" s="187" t="s">
        <v>2075</v>
      </c>
      <c r="J738" s="187" t="s">
        <v>3342</v>
      </c>
      <c r="K738" s="187">
        <v>1528100101</v>
      </c>
    </row>
    <row r="739" spans="1:11">
      <c r="A739" s="187">
        <v>1528150101</v>
      </c>
      <c r="B739" s="187" t="s">
        <v>2133</v>
      </c>
      <c r="C739" s="188" t="s">
        <v>2068</v>
      </c>
      <c r="D739" s="188" t="s">
        <v>376</v>
      </c>
      <c r="E739" s="188" t="s">
        <v>2239</v>
      </c>
      <c r="F739" s="188" t="s">
        <v>2243</v>
      </c>
      <c r="G739" s="188" t="s">
        <v>2248</v>
      </c>
      <c r="H739" s="187" t="s">
        <v>2267</v>
      </c>
      <c r="I739" s="187" t="s">
        <v>2075</v>
      </c>
      <c r="J739" s="187" t="s">
        <v>3343</v>
      </c>
      <c r="K739" s="187">
        <v>1528150101</v>
      </c>
    </row>
    <row r="740" spans="1:11">
      <c r="A740" s="187">
        <v>1528250101</v>
      </c>
      <c r="B740" s="187" t="s">
        <v>2268</v>
      </c>
      <c r="C740" s="188" t="s">
        <v>2068</v>
      </c>
      <c r="D740" s="188" t="s">
        <v>376</v>
      </c>
      <c r="E740" s="188" t="s">
        <v>2239</v>
      </c>
      <c r="F740" s="188" t="s">
        <v>2243</v>
      </c>
      <c r="G740" s="188" t="s">
        <v>2248</v>
      </c>
      <c r="H740" s="187" t="s">
        <v>2267</v>
      </c>
      <c r="I740" s="187" t="s">
        <v>2075</v>
      </c>
      <c r="J740" s="187" t="s">
        <v>3344</v>
      </c>
      <c r="K740" s="187">
        <v>1528250101</v>
      </c>
    </row>
    <row r="741" spans="1:11">
      <c r="A741" s="187">
        <v>1528959595</v>
      </c>
      <c r="B741" s="187" t="s">
        <v>2083</v>
      </c>
      <c r="C741" s="188" t="s">
        <v>2068</v>
      </c>
      <c r="D741" s="188" t="s">
        <v>376</v>
      </c>
      <c r="E741" s="188" t="s">
        <v>2239</v>
      </c>
      <c r="F741" s="188" t="s">
        <v>2243</v>
      </c>
      <c r="G741" s="188" t="s">
        <v>2248</v>
      </c>
      <c r="H741" s="187" t="s">
        <v>2267</v>
      </c>
      <c r="I741" s="187" t="s">
        <v>2075</v>
      </c>
      <c r="J741" s="187" t="s">
        <v>3345</v>
      </c>
      <c r="K741" s="187">
        <v>1528959595</v>
      </c>
    </row>
    <row r="742" spans="1:11">
      <c r="A742" s="187">
        <v>1532050101</v>
      </c>
      <c r="B742" s="187" t="s">
        <v>2269</v>
      </c>
      <c r="C742" s="188" t="s">
        <v>2068</v>
      </c>
      <c r="D742" s="188" t="s">
        <v>376</v>
      </c>
      <c r="E742" s="188" t="s">
        <v>2239</v>
      </c>
      <c r="F742" s="188" t="s">
        <v>2240</v>
      </c>
      <c r="G742" s="188" t="s">
        <v>2248</v>
      </c>
      <c r="H742" s="187" t="s">
        <v>2241</v>
      </c>
      <c r="I742" s="187" t="s">
        <v>2075</v>
      </c>
      <c r="J742" s="187" t="s">
        <v>3346</v>
      </c>
      <c r="K742" s="187">
        <v>1532050101</v>
      </c>
    </row>
    <row r="743" spans="1:11">
      <c r="A743" s="187">
        <v>1532100101</v>
      </c>
      <c r="B743" s="187" t="s">
        <v>2270</v>
      </c>
      <c r="C743" s="188" t="s">
        <v>2068</v>
      </c>
      <c r="D743" s="188" t="s">
        <v>376</v>
      </c>
      <c r="E743" s="188" t="s">
        <v>2239</v>
      </c>
      <c r="F743" s="188" t="s">
        <v>2240</v>
      </c>
      <c r="G743" s="188" t="s">
        <v>2248</v>
      </c>
      <c r="H743" s="187" t="s">
        <v>2241</v>
      </c>
      <c r="I743" s="187" t="s">
        <v>2075</v>
      </c>
      <c r="J743" s="187" t="s">
        <v>3347</v>
      </c>
      <c r="K743" s="187">
        <v>1532100101</v>
      </c>
    </row>
    <row r="744" spans="1:11">
      <c r="A744" s="187">
        <v>1532150101</v>
      </c>
      <c r="B744" s="187" t="s">
        <v>2090</v>
      </c>
      <c r="C744" s="188" t="s">
        <v>2068</v>
      </c>
      <c r="D744" s="188" t="s">
        <v>376</v>
      </c>
      <c r="E744" s="188" t="s">
        <v>2239</v>
      </c>
      <c r="F744" s="188" t="s">
        <v>2240</v>
      </c>
      <c r="G744" s="188" t="s">
        <v>2248</v>
      </c>
      <c r="H744" s="187" t="s">
        <v>2241</v>
      </c>
      <c r="I744" s="187" t="s">
        <v>2075</v>
      </c>
      <c r="J744" s="187" t="s">
        <v>3348</v>
      </c>
      <c r="K744" s="187">
        <v>1532150101</v>
      </c>
    </row>
    <row r="745" spans="1:11">
      <c r="A745" s="187">
        <v>1532200101</v>
      </c>
      <c r="B745" s="187" t="s">
        <v>2091</v>
      </c>
      <c r="C745" s="188" t="s">
        <v>2068</v>
      </c>
      <c r="D745" s="188" t="s">
        <v>376</v>
      </c>
      <c r="E745" s="188" t="s">
        <v>2239</v>
      </c>
      <c r="F745" s="188" t="s">
        <v>2240</v>
      </c>
      <c r="G745" s="188" t="s">
        <v>2248</v>
      </c>
      <c r="H745" s="187" t="s">
        <v>2241</v>
      </c>
      <c r="I745" s="187" t="s">
        <v>2075</v>
      </c>
      <c r="J745" s="187" t="s">
        <v>3349</v>
      </c>
      <c r="K745" s="187">
        <v>1532200101</v>
      </c>
    </row>
    <row r="746" spans="1:11">
      <c r="A746" s="187">
        <v>1532959595</v>
      </c>
      <c r="B746" s="187" t="s">
        <v>2083</v>
      </c>
      <c r="C746" s="188" t="s">
        <v>2068</v>
      </c>
      <c r="D746" s="188" t="s">
        <v>376</v>
      </c>
      <c r="E746" s="188" t="s">
        <v>2239</v>
      </c>
      <c r="F746" s="188" t="s">
        <v>2240</v>
      </c>
      <c r="G746" s="188" t="s">
        <v>2248</v>
      </c>
      <c r="H746" s="187" t="s">
        <v>2241</v>
      </c>
      <c r="I746" s="187" t="s">
        <v>2075</v>
      </c>
      <c r="J746" s="187" t="s">
        <v>3350</v>
      </c>
      <c r="K746" s="187">
        <v>1532959595</v>
      </c>
    </row>
    <row r="747" spans="1:11">
      <c r="A747" s="187">
        <v>1540050101</v>
      </c>
      <c r="B747" s="187" t="s">
        <v>2092</v>
      </c>
      <c r="C747" s="188" t="s">
        <v>2068</v>
      </c>
      <c r="D747" s="188" t="s">
        <v>376</v>
      </c>
      <c r="E747" s="188" t="s">
        <v>2239</v>
      </c>
      <c r="F747" s="188" t="s">
        <v>2271</v>
      </c>
      <c r="G747" s="188" t="s">
        <v>2248</v>
      </c>
      <c r="H747" s="187" t="s">
        <v>2272</v>
      </c>
      <c r="I747" s="187" t="s">
        <v>2075</v>
      </c>
      <c r="J747" s="187" t="s">
        <v>3351</v>
      </c>
      <c r="K747" s="187">
        <v>1540050101</v>
      </c>
    </row>
    <row r="748" spans="1:11">
      <c r="A748" s="187">
        <v>1556050101</v>
      </c>
      <c r="B748" s="187" t="s">
        <v>2273</v>
      </c>
      <c r="C748" s="188" t="s">
        <v>2068</v>
      </c>
      <c r="D748" s="188" t="s">
        <v>376</v>
      </c>
      <c r="E748" s="188" t="s">
        <v>2239</v>
      </c>
      <c r="F748" s="188" t="s">
        <v>2247</v>
      </c>
      <c r="G748" s="188" t="s">
        <v>2248</v>
      </c>
      <c r="H748" s="187" t="s">
        <v>2274</v>
      </c>
      <c r="I748" s="187" t="s">
        <v>2075</v>
      </c>
      <c r="J748" s="187" t="s">
        <v>3352</v>
      </c>
      <c r="K748" s="187">
        <v>1556050101</v>
      </c>
    </row>
    <row r="749" spans="1:11">
      <c r="A749" s="187">
        <v>1556100101</v>
      </c>
      <c r="B749" s="187" t="s">
        <v>2094</v>
      </c>
      <c r="C749" s="188" t="s">
        <v>2068</v>
      </c>
      <c r="D749" s="188" t="s">
        <v>376</v>
      </c>
      <c r="E749" s="188" t="s">
        <v>2239</v>
      </c>
      <c r="F749" s="188" t="s">
        <v>2247</v>
      </c>
      <c r="G749" s="188" t="s">
        <v>2248</v>
      </c>
      <c r="H749" s="187" t="s">
        <v>2274</v>
      </c>
      <c r="I749" s="187" t="s">
        <v>2075</v>
      </c>
      <c r="J749" s="187" t="s">
        <v>3353</v>
      </c>
      <c r="K749" s="187">
        <v>1556100101</v>
      </c>
    </row>
    <row r="750" spans="1:11">
      <c r="A750" s="187">
        <v>1556150101</v>
      </c>
      <c r="B750" s="187" t="s">
        <v>2275</v>
      </c>
      <c r="C750" s="188" t="s">
        <v>2068</v>
      </c>
      <c r="D750" s="188" t="s">
        <v>376</v>
      </c>
      <c r="E750" s="188" t="s">
        <v>2239</v>
      </c>
      <c r="F750" s="188" t="s">
        <v>2247</v>
      </c>
      <c r="G750" s="188" t="s">
        <v>2248</v>
      </c>
      <c r="H750" s="187" t="s">
        <v>2274</v>
      </c>
      <c r="I750" s="187" t="s">
        <v>2075</v>
      </c>
      <c r="J750" s="187" t="s">
        <v>3354</v>
      </c>
      <c r="K750" s="187">
        <v>1556150101</v>
      </c>
    </row>
    <row r="751" spans="1:11">
      <c r="A751" s="187">
        <v>1556280101</v>
      </c>
      <c r="B751" s="187" t="s">
        <v>2276</v>
      </c>
      <c r="C751" s="188" t="s">
        <v>2068</v>
      </c>
      <c r="D751" s="188" t="s">
        <v>376</v>
      </c>
      <c r="E751" s="188" t="s">
        <v>2239</v>
      </c>
      <c r="F751" s="188" t="s">
        <v>2247</v>
      </c>
      <c r="G751" s="188" t="s">
        <v>2248</v>
      </c>
      <c r="H751" s="187" t="s">
        <v>2274</v>
      </c>
      <c r="I751" s="187" t="s">
        <v>2075</v>
      </c>
      <c r="J751" s="187" t="s">
        <v>3355</v>
      </c>
      <c r="K751" s="187">
        <v>1556280101</v>
      </c>
    </row>
    <row r="752" spans="1:11">
      <c r="A752" s="187">
        <v>1556300101</v>
      </c>
      <c r="B752" s="187" t="s">
        <v>2277</v>
      </c>
      <c r="C752" s="188" t="s">
        <v>2068</v>
      </c>
      <c r="D752" s="188" t="s">
        <v>376</v>
      </c>
      <c r="E752" s="188" t="s">
        <v>2239</v>
      </c>
      <c r="F752" s="188" t="s">
        <v>2243</v>
      </c>
      <c r="G752" s="188" t="s">
        <v>2248</v>
      </c>
      <c r="H752" s="187" t="s">
        <v>2278</v>
      </c>
      <c r="I752" s="187" t="s">
        <v>2075</v>
      </c>
      <c r="J752" s="187" t="s">
        <v>3356</v>
      </c>
      <c r="K752" s="187">
        <v>1556300101</v>
      </c>
    </row>
    <row r="753" spans="1:11">
      <c r="A753" s="187">
        <v>1556500101</v>
      </c>
      <c r="B753" s="187" t="s">
        <v>2279</v>
      </c>
      <c r="C753" s="188" t="s">
        <v>2068</v>
      </c>
      <c r="D753" s="188" t="s">
        <v>376</v>
      </c>
      <c r="E753" s="188" t="s">
        <v>2239</v>
      </c>
      <c r="F753" s="188" t="s">
        <v>2243</v>
      </c>
      <c r="G753" s="188" t="s">
        <v>2248</v>
      </c>
      <c r="H753" s="187" t="s">
        <v>2278</v>
      </c>
      <c r="I753" s="187" t="s">
        <v>2075</v>
      </c>
      <c r="J753" s="187" t="s">
        <v>3357</v>
      </c>
      <c r="K753" s="187">
        <v>1556500101</v>
      </c>
    </row>
    <row r="754" spans="1:11">
      <c r="A754" s="187">
        <v>1556959595</v>
      </c>
      <c r="B754" s="187" t="s">
        <v>2083</v>
      </c>
      <c r="C754" s="188" t="s">
        <v>2068</v>
      </c>
      <c r="D754" s="188" t="s">
        <v>376</v>
      </c>
      <c r="E754" s="188" t="s">
        <v>2239</v>
      </c>
      <c r="F754" s="188" t="s">
        <v>2243</v>
      </c>
      <c r="G754" s="188" t="s">
        <v>2248</v>
      </c>
      <c r="H754" s="187" t="s">
        <v>2278</v>
      </c>
      <c r="I754" s="187" t="s">
        <v>2075</v>
      </c>
      <c r="J754" s="187" t="s">
        <v>3358</v>
      </c>
      <c r="K754" s="187">
        <v>1556959595</v>
      </c>
    </row>
    <row r="755" spans="1:11">
      <c r="A755" s="187">
        <v>1560050101</v>
      </c>
      <c r="B755" s="187" t="s">
        <v>2280</v>
      </c>
      <c r="C755" s="188" t="s">
        <v>2068</v>
      </c>
      <c r="D755" s="188" t="s">
        <v>376</v>
      </c>
      <c r="E755" s="188" t="s">
        <v>2239</v>
      </c>
      <c r="F755" s="188" t="s">
        <v>2281</v>
      </c>
      <c r="G755" s="188" t="s">
        <v>2248</v>
      </c>
      <c r="H755" s="187" t="s">
        <v>2282</v>
      </c>
      <c r="I755" s="187" t="s">
        <v>2075</v>
      </c>
      <c r="J755" s="187" t="s">
        <v>3359</v>
      </c>
      <c r="K755" s="187">
        <v>1560050101</v>
      </c>
    </row>
    <row r="756" spans="1:11">
      <c r="A756" s="187">
        <v>1584050101</v>
      </c>
      <c r="B756" s="187" t="s">
        <v>2283</v>
      </c>
      <c r="C756" s="188" t="s">
        <v>2068</v>
      </c>
      <c r="D756" s="188" t="s">
        <v>376</v>
      </c>
      <c r="E756" s="188" t="s">
        <v>2239</v>
      </c>
      <c r="F756" s="188" t="s">
        <v>2281</v>
      </c>
      <c r="G756" s="188" t="s">
        <v>2248</v>
      </c>
      <c r="H756" s="187" t="s">
        <v>2284</v>
      </c>
      <c r="I756" s="187" t="s">
        <v>2075</v>
      </c>
      <c r="J756" s="187" t="s">
        <v>3360</v>
      </c>
      <c r="K756" s="187">
        <v>1584050101</v>
      </c>
    </row>
    <row r="757" spans="1:11">
      <c r="A757" s="187">
        <v>1584050102</v>
      </c>
      <c r="B757" s="187" t="s">
        <v>2285</v>
      </c>
      <c r="C757" s="188" t="s">
        <v>2068</v>
      </c>
      <c r="D757" s="188" t="s">
        <v>376</v>
      </c>
      <c r="E757" s="188" t="s">
        <v>2239</v>
      </c>
      <c r="F757" s="188" t="s">
        <v>2281</v>
      </c>
      <c r="G757" s="188" t="s">
        <v>2248</v>
      </c>
      <c r="H757" s="187" t="s">
        <v>2284</v>
      </c>
      <c r="I757" s="187" t="s">
        <v>2075</v>
      </c>
      <c r="J757" s="187" t="s">
        <v>3361</v>
      </c>
      <c r="K757" s="187">
        <v>1584050102</v>
      </c>
    </row>
    <row r="758" spans="1:11">
      <c r="A758" s="187">
        <v>1805050101</v>
      </c>
      <c r="B758" s="187" t="s">
        <v>2286</v>
      </c>
      <c r="C758" s="188" t="s">
        <v>2068</v>
      </c>
      <c r="D758" s="188" t="s">
        <v>376</v>
      </c>
      <c r="E758" s="188" t="s">
        <v>2216</v>
      </c>
      <c r="F758" s="187" t="s">
        <v>2237</v>
      </c>
      <c r="G758" s="188" t="s">
        <v>2248</v>
      </c>
      <c r="H758" s="187" t="s">
        <v>2237</v>
      </c>
      <c r="I758" s="187" t="s">
        <v>2075</v>
      </c>
      <c r="J758" s="187" t="s">
        <v>3362</v>
      </c>
      <c r="K758" s="187">
        <v>1805050101</v>
      </c>
    </row>
    <row r="759" spans="1:11">
      <c r="A759" s="187">
        <v>1805050102</v>
      </c>
      <c r="B759" s="187" t="s">
        <v>2287</v>
      </c>
      <c r="C759" s="188" t="s">
        <v>2068</v>
      </c>
      <c r="D759" s="188" t="s">
        <v>376</v>
      </c>
      <c r="E759" s="188" t="s">
        <v>2216</v>
      </c>
      <c r="F759" s="187" t="s">
        <v>2237</v>
      </c>
      <c r="G759" s="188" t="s">
        <v>2248</v>
      </c>
      <c r="H759" s="187" t="s">
        <v>2237</v>
      </c>
      <c r="I759" s="187" t="s">
        <v>2075</v>
      </c>
      <c r="J759" s="187" t="s">
        <v>3363</v>
      </c>
      <c r="K759" s="187">
        <v>1805050102</v>
      </c>
    </row>
    <row r="760" spans="1:11">
      <c r="A760" s="187">
        <v>1805050103</v>
      </c>
      <c r="B760" s="187" t="s">
        <v>2288</v>
      </c>
      <c r="C760" s="188" t="s">
        <v>2068</v>
      </c>
      <c r="D760" s="188" t="s">
        <v>376</v>
      </c>
      <c r="E760" s="188" t="s">
        <v>2216</v>
      </c>
      <c r="F760" s="187" t="s">
        <v>2237</v>
      </c>
      <c r="G760" s="188" t="s">
        <v>2248</v>
      </c>
      <c r="H760" s="187" t="s">
        <v>2237</v>
      </c>
      <c r="I760" s="187" t="s">
        <v>2075</v>
      </c>
      <c r="J760" s="187" t="s">
        <v>3364</v>
      </c>
      <c r="K760" s="187">
        <v>1805050103</v>
      </c>
    </row>
    <row r="761" spans="1:11">
      <c r="A761" s="187">
        <v>1805100101</v>
      </c>
      <c r="B761" s="187" t="s">
        <v>2289</v>
      </c>
      <c r="C761" s="188" t="s">
        <v>2068</v>
      </c>
      <c r="D761" s="188" t="s">
        <v>376</v>
      </c>
      <c r="E761" s="188" t="s">
        <v>2216</v>
      </c>
      <c r="F761" s="187" t="s">
        <v>2237</v>
      </c>
      <c r="G761" s="188" t="s">
        <v>2248</v>
      </c>
      <c r="H761" s="187" t="s">
        <v>2237</v>
      </c>
      <c r="I761" s="187" t="s">
        <v>2075</v>
      </c>
      <c r="J761" s="187" t="s">
        <v>3365</v>
      </c>
      <c r="K761" s="187">
        <v>1805100101</v>
      </c>
    </row>
    <row r="762" spans="1:11">
      <c r="A762" s="187">
        <v>1805100102</v>
      </c>
      <c r="B762" s="187" t="s">
        <v>2290</v>
      </c>
      <c r="C762" s="188" t="s">
        <v>2068</v>
      </c>
      <c r="D762" s="188" t="s">
        <v>376</v>
      </c>
      <c r="E762" s="188" t="s">
        <v>2216</v>
      </c>
      <c r="F762" s="187" t="s">
        <v>2237</v>
      </c>
      <c r="G762" s="188" t="s">
        <v>2248</v>
      </c>
      <c r="H762" s="187" t="s">
        <v>2237</v>
      </c>
      <c r="I762" s="187" t="s">
        <v>2075</v>
      </c>
      <c r="J762" s="187" t="s">
        <v>3366</v>
      </c>
      <c r="K762" s="187">
        <v>1805100102</v>
      </c>
    </row>
    <row r="763" spans="1:11">
      <c r="A763" s="187">
        <v>1805100103</v>
      </c>
      <c r="B763" s="187" t="s">
        <v>2291</v>
      </c>
      <c r="C763" s="188" t="s">
        <v>2068</v>
      </c>
      <c r="D763" s="188" t="s">
        <v>376</v>
      </c>
      <c r="E763" s="188" t="s">
        <v>2216</v>
      </c>
      <c r="F763" s="187" t="s">
        <v>2237</v>
      </c>
      <c r="G763" s="188" t="s">
        <v>2248</v>
      </c>
      <c r="H763" s="187" t="s">
        <v>2237</v>
      </c>
      <c r="I763" s="187" t="s">
        <v>2075</v>
      </c>
      <c r="J763" s="187" t="s">
        <v>3367</v>
      </c>
      <c r="K763" s="187">
        <v>1805100103</v>
      </c>
    </row>
    <row r="764" spans="1:11">
      <c r="A764" s="187">
        <v>1805959501</v>
      </c>
      <c r="B764" s="187" t="s">
        <v>2292</v>
      </c>
      <c r="C764" s="188" t="s">
        <v>2068</v>
      </c>
      <c r="D764" s="188" t="s">
        <v>376</v>
      </c>
      <c r="E764" s="188" t="s">
        <v>2216</v>
      </c>
      <c r="F764" s="188" t="s">
        <v>2234</v>
      </c>
      <c r="G764" s="188" t="s">
        <v>2248</v>
      </c>
      <c r="H764" s="187" t="s">
        <v>2234</v>
      </c>
      <c r="I764" s="187" t="s">
        <v>2075</v>
      </c>
      <c r="J764" s="187" t="s">
        <v>3368</v>
      </c>
      <c r="K764" s="187">
        <v>1805959501</v>
      </c>
    </row>
    <row r="765" spans="1:11">
      <c r="A765" s="187">
        <v>1805959502</v>
      </c>
      <c r="B765" s="187" t="s">
        <v>2290</v>
      </c>
      <c r="C765" s="188" t="s">
        <v>2068</v>
      </c>
      <c r="D765" s="188" t="s">
        <v>376</v>
      </c>
      <c r="E765" s="188" t="s">
        <v>2216</v>
      </c>
      <c r="F765" s="187" t="s">
        <v>2237</v>
      </c>
      <c r="G765" s="188" t="s">
        <v>2248</v>
      </c>
      <c r="H765" s="187" t="s">
        <v>2237</v>
      </c>
      <c r="I765" s="187" t="s">
        <v>2075</v>
      </c>
      <c r="J765" s="187" t="s">
        <v>3366</v>
      </c>
      <c r="K765" s="187">
        <v>1805959502</v>
      </c>
    </row>
    <row r="766" spans="1:11">
      <c r="A766" s="187">
        <v>1805959503</v>
      </c>
      <c r="B766" s="187" t="s">
        <v>2291</v>
      </c>
      <c r="C766" s="188" t="s">
        <v>2068</v>
      </c>
      <c r="D766" s="188" t="s">
        <v>376</v>
      </c>
      <c r="E766" s="188" t="s">
        <v>2216</v>
      </c>
      <c r="F766" s="187" t="s">
        <v>2237</v>
      </c>
      <c r="G766" s="188" t="s">
        <v>2248</v>
      </c>
      <c r="H766" s="187" t="s">
        <v>2237</v>
      </c>
      <c r="I766" s="187" t="s">
        <v>2075</v>
      </c>
      <c r="J766" s="187" t="s">
        <v>3367</v>
      </c>
      <c r="K766" s="187">
        <v>1805959503</v>
      </c>
    </row>
    <row r="767" spans="1:11">
      <c r="A767" s="187">
        <v>1805959504</v>
      </c>
      <c r="B767" s="187" t="s">
        <v>2173</v>
      </c>
      <c r="C767" s="188" t="s">
        <v>2068</v>
      </c>
      <c r="D767" s="188" t="s">
        <v>376</v>
      </c>
      <c r="E767" s="188" t="s">
        <v>2216</v>
      </c>
      <c r="F767" s="188" t="s">
        <v>2234</v>
      </c>
      <c r="G767" s="188" t="s">
        <v>2248</v>
      </c>
      <c r="H767" s="187" t="s">
        <v>2234</v>
      </c>
      <c r="I767" s="187" t="s">
        <v>2075</v>
      </c>
      <c r="J767" s="187" t="s">
        <v>3369</v>
      </c>
      <c r="K767" s="187">
        <v>1805959504</v>
      </c>
    </row>
    <row r="768" spans="1:11">
      <c r="A768" s="187">
        <v>1805959595</v>
      </c>
      <c r="B768" s="187" t="s">
        <v>2293</v>
      </c>
      <c r="C768" s="188" t="s">
        <v>2068</v>
      </c>
      <c r="D768" s="188" t="s">
        <v>376</v>
      </c>
      <c r="E768" s="188" t="s">
        <v>2216</v>
      </c>
      <c r="F768" s="187" t="s">
        <v>2237</v>
      </c>
      <c r="G768" s="188" t="s">
        <v>2248</v>
      </c>
      <c r="H768" s="187" t="s">
        <v>2237</v>
      </c>
      <c r="I768" s="187" t="s">
        <v>2075</v>
      </c>
      <c r="J768" s="187" t="s">
        <v>3370</v>
      </c>
      <c r="K768" s="187">
        <v>1805959595</v>
      </c>
    </row>
    <row r="769" spans="1:11">
      <c r="A769" s="187">
        <v>1895200101</v>
      </c>
      <c r="B769" s="187" t="s">
        <v>2294</v>
      </c>
      <c r="C769" s="188" t="s">
        <v>2068</v>
      </c>
      <c r="D769" s="188" t="s">
        <v>376</v>
      </c>
      <c r="E769" s="188" t="s">
        <v>2216</v>
      </c>
      <c r="F769" s="187" t="s">
        <v>2237</v>
      </c>
      <c r="G769" s="188" t="s">
        <v>2248</v>
      </c>
      <c r="H769" s="187" t="s">
        <v>2237</v>
      </c>
      <c r="I769" s="187" t="s">
        <v>2075</v>
      </c>
      <c r="J769" s="187" t="s">
        <v>3371</v>
      </c>
      <c r="K769" s="187">
        <v>1895200101</v>
      </c>
    </row>
    <row r="770" spans="1:11">
      <c r="A770" s="187">
        <v>1895959595</v>
      </c>
      <c r="B770" s="187" t="s">
        <v>2083</v>
      </c>
      <c r="C770" s="188" t="s">
        <v>2068</v>
      </c>
      <c r="D770" s="188" t="s">
        <v>376</v>
      </c>
      <c r="E770" s="188" t="s">
        <v>2216</v>
      </c>
      <c r="F770" s="187" t="s">
        <v>2237</v>
      </c>
      <c r="G770" s="188" t="s">
        <v>2248</v>
      </c>
      <c r="H770" s="187" t="s">
        <v>2237</v>
      </c>
      <c r="I770" s="187" t="s">
        <v>2075</v>
      </c>
      <c r="J770" s="187" t="s">
        <v>3372</v>
      </c>
      <c r="K770" s="187">
        <v>1895959595</v>
      </c>
    </row>
    <row r="771" spans="1:11">
      <c r="A771" s="187">
        <v>1899050101</v>
      </c>
      <c r="B771" s="187" t="s">
        <v>2295</v>
      </c>
      <c r="C771" s="188" t="s">
        <v>2068</v>
      </c>
      <c r="D771" s="188" t="s">
        <v>376</v>
      </c>
      <c r="E771" s="188" t="s">
        <v>2216</v>
      </c>
      <c r="F771" s="187" t="s">
        <v>2237</v>
      </c>
      <c r="G771" s="188" t="s">
        <v>2248</v>
      </c>
      <c r="H771" s="187" t="s">
        <v>2237</v>
      </c>
      <c r="I771" s="187" t="s">
        <v>2075</v>
      </c>
      <c r="J771" s="187" t="s">
        <v>3373</v>
      </c>
      <c r="K771" s="187">
        <v>1899050101</v>
      </c>
    </row>
    <row r="772" spans="1:11">
      <c r="A772" s="187">
        <v>1899959595</v>
      </c>
      <c r="B772" s="187" t="s">
        <v>2296</v>
      </c>
      <c r="C772" s="188" t="s">
        <v>2068</v>
      </c>
      <c r="D772" s="188" t="s">
        <v>376</v>
      </c>
      <c r="E772" s="188" t="s">
        <v>2216</v>
      </c>
      <c r="F772" s="187" t="s">
        <v>2237</v>
      </c>
      <c r="G772" s="188" t="s">
        <v>2248</v>
      </c>
      <c r="H772" s="187" t="s">
        <v>2237</v>
      </c>
      <c r="I772" s="187" t="s">
        <v>2075</v>
      </c>
      <c r="J772" s="187" t="s">
        <v>3374</v>
      </c>
      <c r="K772" s="187">
        <v>1899959595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0"/>
  <sheetViews>
    <sheetView workbookViewId="0">
      <selection activeCell="G22" sqref="G22"/>
    </sheetView>
  </sheetViews>
  <sheetFormatPr baseColWidth="10" defaultColWidth="11.42578125" defaultRowHeight="15"/>
  <sheetData>
    <row r="3" spans="2:3">
      <c r="B3" s="149" t="s">
        <v>200</v>
      </c>
      <c r="C3" s="150" t="s">
        <v>372</v>
      </c>
    </row>
    <row r="4" spans="2:3">
      <c r="B4" s="149" t="s">
        <v>202</v>
      </c>
      <c r="C4" s="150" t="s">
        <v>380</v>
      </c>
    </row>
    <row r="5" spans="2:3">
      <c r="B5" s="149" t="s">
        <v>204</v>
      </c>
      <c r="C5" s="150" t="s">
        <v>387</v>
      </c>
    </row>
    <row r="6" spans="2:3">
      <c r="B6" s="149" t="s">
        <v>206</v>
      </c>
      <c r="C6" s="150" t="s">
        <v>394</v>
      </c>
    </row>
    <row r="7" spans="2:3">
      <c r="B7" s="149" t="s">
        <v>209</v>
      </c>
      <c r="C7" s="150" t="s">
        <v>401</v>
      </c>
    </row>
    <row r="8" spans="2:3">
      <c r="B8" s="149" t="s">
        <v>211</v>
      </c>
      <c r="C8" s="150" t="s">
        <v>409</v>
      </c>
    </row>
    <row r="9" spans="2:3">
      <c r="B9" s="149" t="s">
        <v>213</v>
      </c>
      <c r="C9" s="150" t="s">
        <v>214</v>
      </c>
    </row>
    <row r="10" spans="2:3">
      <c r="B10" s="149" t="s">
        <v>215</v>
      </c>
      <c r="C10" s="150" t="s">
        <v>421</v>
      </c>
    </row>
    <row r="11" spans="2:3">
      <c r="B11" s="149" t="s">
        <v>217</v>
      </c>
      <c r="C11" s="150" t="s">
        <v>427</v>
      </c>
    </row>
    <row r="12" spans="2:3">
      <c r="B12" s="149" t="s">
        <v>219</v>
      </c>
      <c r="C12" s="150" t="s">
        <v>432</v>
      </c>
    </row>
    <row r="13" spans="2:3">
      <c r="B13" s="149" t="s">
        <v>221</v>
      </c>
      <c r="C13" s="150" t="s">
        <v>436</v>
      </c>
    </row>
    <row r="14" spans="2:3">
      <c r="B14" s="149" t="s">
        <v>223</v>
      </c>
      <c r="C14" s="150" t="s">
        <v>224</v>
      </c>
    </row>
    <row r="15" spans="2:3">
      <c r="B15" s="149" t="s">
        <v>225</v>
      </c>
      <c r="C15" s="150" t="s">
        <v>441</v>
      </c>
    </row>
    <row r="16" spans="2:3">
      <c r="B16" s="149" t="s">
        <v>227</v>
      </c>
      <c r="C16" s="150" t="s">
        <v>444</v>
      </c>
    </row>
    <row r="17" spans="2:3">
      <c r="B17" s="149" t="s">
        <v>229</v>
      </c>
      <c r="C17" s="150" t="s">
        <v>447</v>
      </c>
    </row>
    <row r="18" spans="2:3">
      <c r="B18" s="149" t="s">
        <v>231</v>
      </c>
      <c r="C18" s="150" t="s">
        <v>450</v>
      </c>
    </row>
    <row r="19" spans="2:3">
      <c r="B19" s="149" t="s">
        <v>233</v>
      </c>
      <c r="C19" s="150" t="s">
        <v>453</v>
      </c>
    </row>
    <row r="20" spans="2:3">
      <c r="B20" s="149" t="s">
        <v>235</v>
      </c>
      <c r="C20" s="150" t="s">
        <v>456</v>
      </c>
    </row>
    <row r="21" spans="2:3">
      <c r="B21" s="149" t="s">
        <v>237</v>
      </c>
      <c r="C21" s="150" t="s">
        <v>459</v>
      </c>
    </row>
    <row r="22" spans="2:3">
      <c r="B22" s="149" t="s">
        <v>462</v>
      </c>
      <c r="C22" s="150" t="s">
        <v>463</v>
      </c>
    </row>
    <row r="23" spans="2:3">
      <c r="B23" s="149" t="s">
        <v>239</v>
      </c>
      <c r="C23" s="150" t="s">
        <v>466</v>
      </c>
    </row>
    <row r="24" spans="2:3">
      <c r="B24" s="149" t="s">
        <v>241</v>
      </c>
      <c r="C24" s="150" t="s">
        <v>469</v>
      </c>
    </row>
    <row r="25" spans="2:3">
      <c r="B25" s="149" t="s">
        <v>243</v>
      </c>
      <c r="C25" s="150" t="s">
        <v>472</v>
      </c>
    </row>
    <row r="26" spans="2:3">
      <c r="B26" s="149" t="s">
        <v>245</v>
      </c>
      <c r="C26" s="150" t="s">
        <v>475</v>
      </c>
    </row>
    <row r="27" spans="2:3">
      <c r="B27" s="149" t="s">
        <v>248</v>
      </c>
      <c r="C27" s="150" t="s">
        <v>478</v>
      </c>
    </row>
    <row r="28" spans="2:3">
      <c r="B28" s="149" t="s">
        <v>269</v>
      </c>
      <c r="C28" s="150" t="s">
        <v>481</v>
      </c>
    </row>
    <row r="29" spans="2:3">
      <c r="B29" s="149" t="s">
        <v>308</v>
      </c>
      <c r="C29" s="150" t="s">
        <v>484</v>
      </c>
    </row>
    <row r="30" spans="2:3">
      <c r="B30" s="149" t="s">
        <v>322</v>
      </c>
      <c r="C30" s="150" t="s">
        <v>323</v>
      </c>
    </row>
    <row r="31" spans="2:3">
      <c r="B31" s="149" t="s">
        <v>324</v>
      </c>
      <c r="C31" s="150" t="s">
        <v>325</v>
      </c>
    </row>
    <row r="32" spans="2:3">
      <c r="B32" s="149" t="s">
        <v>341</v>
      </c>
      <c r="C32" s="150" t="s">
        <v>342</v>
      </c>
    </row>
    <row r="33" spans="2:3">
      <c r="B33" s="149" t="s">
        <v>343</v>
      </c>
      <c r="C33" s="150" t="s">
        <v>345</v>
      </c>
    </row>
    <row r="34" spans="2:3">
      <c r="B34" s="149" t="s">
        <v>495</v>
      </c>
      <c r="C34" s="150" t="s">
        <v>496</v>
      </c>
    </row>
    <row r="35" spans="2:3">
      <c r="B35" s="149" t="s">
        <v>346</v>
      </c>
      <c r="C35" s="151" t="s">
        <v>499</v>
      </c>
    </row>
    <row r="36" spans="2:3">
      <c r="B36" s="149" t="s">
        <v>348</v>
      </c>
      <c r="C36" s="150" t="s">
        <v>502</v>
      </c>
    </row>
    <row r="37" spans="2:3">
      <c r="B37" s="149" t="s">
        <v>350</v>
      </c>
      <c r="C37" s="150" t="s">
        <v>505</v>
      </c>
    </row>
    <row r="38" spans="2:3">
      <c r="B38" s="149" t="s">
        <v>352</v>
      </c>
      <c r="C38" s="150" t="s">
        <v>508</v>
      </c>
    </row>
    <row r="39" spans="2:3">
      <c r="B39" s="149" t="s">
        <v>354</v>
      </c>
      <c r="C39" s="150" t="s">
        <v>511</v>
      </c>
    </row>
    <row r="40" spans="2:3">
      <c r="B40" s="149" t="s">
        <v>356</v>
      </c>
      <c r="C40" s="150" t="s">
        <v>514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3"/>
  <sheetViews>
    <sheetView topLeftCell="B159" workbookViewId="0">
      <selection activeCell="C158" sqref="C158"/>
    </sheetView>
  </sheetViews>
  <sheetFormatPr baseColWidth="10" defaultColWidth="11.42578125" defaultRowHeight="15"/>
  <cols>
    <col min="3" max="3" width="44.42578125" bestFit="1" customWidth="1"/>
  </cols>
  <sheetData>
    <row r="1" spans="2:3" ht="17.25" thickBot="1">
      <c r="B1" s="1" t="s">
        <v>3403</v>
      </c>
      <c r="C1" s="2" t="s">
        <v>367</v>
      </c>
    </row>
    <row r="2" spans="2:3" ht="16.5">
      <c r="B2" s="3" t="s">
        <v>3404</v>
      </c>
      <c r="C2" s="4" t="s">
        <v>3405</v>
      </c>
    </row>
    <row r="3" spans="2:3" ht="16.5">
      <c r="B3" s="3" t="s">
        <v>3406</v>
      </c>
      <c r="C3" s="4" t="s">
        <v>3407</v>
      </c>
    </row>
    <row r="4" spans="2:3" ht="16.5">
      <c r="B4" s="3" t="s">
        <v>3408</v>
      </c>
      <c r="C4" s="4" t="s">
        <v>3409</v>
      </c>
    </row>
    <row r="5" spans="2:3" ht="16.5">
      <c r="B5" s="3" t="s">
        <v>3410</v>
      </c>
      <c r="C5" s="4" t="s">
        <v>3411</v>
      </c>
    </row>
    <row r="6" spans="2:3" ht="16.5">
      <c r="B6" s="3" t="s">
        <v>3412</v>
      </c>
      <c r="C6" s="4" t="s">
        <v>3413</v>
      </c>
    </row>
    <row r="7" spans="2:3" ht="16.5">
      <c r="B7" s="3" t="s">
        <v>3414</v>
      </c>
      <c r="C7" s="4" t="s">
        <v>3415</v>
      </c>
    </row>
    <row r="8" spans="2:3" ht="16.5">
      <c r="B8" s="3" t="s">
        <v>3416</v>
      </c>
      <c r="C8" s="4" t="s">
        <v>3417</v>
      </c>
    </row>
    <row r="9" spans="2:3" ht="16.5">
      <c r="B9" s="3" t="s">
        <v>3418</v>
      </c>
      <c r="C9" s="4" t="s">
        <v>3419</v>
      </c>
    </row>
    <row r="10" spans="2:3" ht="16.5">
      <c r="B10" s="3" t="s">
        <v>3420</v>
      </c>
      <c r="C10" s="4" t="s">
        <v>3421</v>
      </c>
    </row>
    <row r="11" spans="2:3" ht="16.5">
      <c r="B11" s="3" t="s">
        <v>3422</v>
      </c>
      <c r="C11" s="4" t="s">
        <v>3423</v>
      </c>
    </row>
    <row r="12" spans="2:3" ht="16.5">
      <c r="B12" s="3" t="s">
        <v>3424</v>
      </c>
      <c r="C12" s="4" t="s">
        <v>3425</v>
      </c>
    </row>
    <row r="13" spans="2:3" ht="16.5">
      <c r="B13" s="3" t="s">
        <v>3426</v>
      </c>
      <c r="C13" s="4" t="s">
        <v>3427</v>
      </c>
    </row>
    <row r="14" spans="2:3" ht="16.5">
      <c r="B14" s="3" t="s">
        <v>3428</v>
      </c>
      <c r="C14" s="4" t="s">
        <v>3429</v>
      </c>
    </row>
    <row r="15" spans="2:3" ht="16.5">
      <c r="B15" s="3" t="s">
        <v>3430</v>
      </c>
      <c r="C15" s="4" t="s">
        <v>3431</v>
      </c>
    </row>
    <row r="16" spans="2:3" ht="16.5">
      <c r="B16" s="3" t="s">
        <v>3432</v>
      </c>
      <c r="C16" s="4" t="s">
        <v>3433</v>
      </c>
    </row>
    <row r="17" spans="2:3" ht="16.5">
      <c r="B17" s="3" t="s">
        <v>3434</v>
      </c>
      <c r="C17" s="4" t="s">
        <v>3435</v>
      </c>
    </row>
    <row r="18" spans="2:3" ht="16.5">
      <c r="B18" s="3" t="s">
        <v>3436</v>
      </c>
      <c r="C18" s="4" t="s">
        <v>3437</v>
      </c>
    </row>
    <row r="19" spans="2:3" ht="16.5">
      <c r="B19" s="3" t="s">
        <v>3438</v>
      </c>
      <c r="C19" s="4" t="s">
        <v>3439</v>
      </c>
    </row>
    <row r="20" spans="2:3" ht="16.5">
      <c r="B20" s="3" t="s">
        <v>3440</v>
      </c>
      <c r="C20" s="4" t="s">
        <v>3441</v>
      </c>
    </row>
    <row r="21" spans="2:3" ht="16.5">
      <c r="B21" s="3" t="s">
        <v>3442</v>
      </c>
      <c r="C21" s="4" t="s">
        <v>3443</v>
      </c>
    </row>
    <row r="22" spans="2:3" ht="16.5">
      <c r="B22" s="3" t="s">
        <v>3444</v>
      </c>
      <c r="C22" s="4" t="s">
        <v>3445</v>
      </c>
    </row>
    <row r="23" spans="2:3" ht="16.5">
      <c r="B23" s="3" t="s">
        <v>3446</v>
      </c>
      <c r="C23" s="4" t="s">
        <v>3447</v>
      </c>
    </row>
    <row r="24" spans="2:3" ht="16.5">
      <c r="B24" s="3" t="s">
        <v>3448</v>
      </c>
      <c r="C24" s="4" t="s">
        <v>3449</v>
      </c>
    </row>
    <row r="25" spans="2:3" ht="16.5">
      <c r="B25" s="3" t="s">
        <v>3450</v>
      </c>
      <c r="C25" s="4" t="s">
        <v>3451</v>
      </c>
    </row>
    <row r="26" spans="2:3" ht="16.5">
      <c r="B26" s="3" t="s">
        <v>3452</v>
      </c>
      <c r="C26" s="4" t="s">
        <v>3453</v>
      </c>
    </row>
    <row r="27" spans="2:3" ht="16.5">
      <c r="B27" s="3" t="s">
        <v>358</v>
      </c>
      <c r="C27" s="4" t="s">
        <v>3454</v>
      </c>
    </row>
    <row r="28" spans="2:3" ht="16.5">
      <c r="B28" s="3" t="s">
        <v>3455</v>
      </c>
      <c r="C28" s="4" t="s">
        <v>3456</v>
      </c>
    </row>
    <row r="29" spans="2:3" ht="16.5">
      <c r="B29" s="3" t="s">
        <v>3457</v>
      </c>
      <c r="C29" s="4" t="s">
        <v>3458</v>
      </c>
    </row>
    <row r="30" spans="2:3" ht="16.5">
      <c r="B30" s="3" t="s">
        <v>3459</v>
      </c>
      <c r="C30" s="4" t="s">
        <v>3460</v>
      </c>
    </row>
    <row r="31" spans="2:3" ht="16.5">
      <c r="B31" s="3" t="s">
        <v>3461</v>
      </c>
      <c r="C31" s="4" t="s">
        <v>3462</v>
      </c>
    </row>
    <row r="32" spans="2:3" ht="16.5">
      <c r="B32" s="3" t="s">
        <v>3463</v>
      </c>
      <c r="C32" s="4" t="s">
        <v>3464</v>
      </c>
    </row>
    <row r="33" spans="2:3" ht="16.5">
      <c r="B33" s="3" t="s">
        <v>3465</v>
      </c>
      <c r="C33" s="4" t="s">
        <v>3466</v>
      </c>
    </row>
    <row r="34" spans="2:3" ht="16.5">
      <c r="B34" s="3" t="s">
        <v>3467</v>
      </c>
      <c r="C34" s="4" t="s">
        <v>3468</v>
      </c>
    </row>
    <row r="35" spans="2:3" ht="16.5">
      <c r="B35" s="3" t="s">
        <v>3469</v>
      </c>
      <c r="C35" s="4" t="s">
        <v>3470</v>
      </c>
    </row>
    <row r="36" spans="2:3" ht="16.5">
      <c r="B36" s="3" t="s">
        <v>3471</v>
      </c>
      <c r="C36" s="4" t="s">
        <v>3472</v>
      </c>
    </row>
    <row r="37" spans="2:3" ht="16.5">
      <c r="B37" s="3" t="s">
        <v>3473</v>
      </c>
      <c r="C37" s="4" t="s">
        <v>3474</v>
      </c>
    </row>
    <row r="38" spans="2:3" ht="16.5">
      <c r="B38" s="3" t="s">
        <v>3475</v>
      </c>
      <c r="C38" s="4" t="s">
        <v>3476</v>
      </c>
    </row>
    <row r="39" spans="2:3" ht="16.5">
      <c r="B39" s="3" t="s">
        <v>3477</v>
      </c>
      <c r="C39" s="4" t="s">
        <v>3478</v>
      </c>
    </row>
    <row r="40" spans="2:3" ht="16.5">
      <c r="B40" s="3" t="s">
        <v>3479</v>
      </c>
      <c r="C40" s="4" t="s">
        <v>3480</v>
      </c>
    </row>
    <row r="41" spans="2:3" ht="16.5">
      <c r="B41" s="3" t="s">
        <v>3481</v>
      </c>
      <c r="C41" s="4" t="s">
        <v>3482</v>
      </c>
    </row>
    <row r="42" spans="2:3" ht="16.5">
      <c r="B42" s="3" t="s">
        <v>3483</v>
      </c>
      <c r="C42" s="4" t="s">
        <v>3484</v>
      </c>
    </row>
    <row r="43" spans="2:3" ht="16.5">
      <c r="B43" s="3" t="s">
        <v>3485</v>
      </c>
      <c r="C43" s="4" t="s">
        <v>3486</v>
      </c>
    </row>
    <row r="44" spans="2:3" ht="16.5">
      <c r="B44" s="3" t="s">
        <v>3487</v>
      </c>
      <c r="C44" s="4" t="s">
        <v>3488</v>
      </c>
    </row>
    <row r="45" spans="2:3" ht="16.5">
      <c r="B45" s="3" t="s">
        <v>3489</v>
      </c>
      <c r="C45" s="4" t="s">
        <v>3490</v>
      </c>
    </row>
    <row r="46" spans="2:3" ht="16.5">
      <c r="B46" s="3" t="s">
        <v>3491</v>
      </c>
      <c r="C46" s="4" t="s">
        <v>3492</v>
      </c>
    </row>
    <row r="47" spans="2:3" ht="16.5">
      <c r="B47" s="3" t="s">
        <v>3493</v>
      </c>
      <c r="C47" s="4" t="s">
        <v>3494</v>
      </c>
    </row>
    <row r="48" spans="2:3" ht="16.5">
      <c r="B48" s="3" t="s">
        <v>3495</v>
      </c>
      <c r="C48" s="4" t="s">
        <v>3496</v>
      </c>
    </row>
    <row r="49" spans="2:3" ht="16.5">
      <c r="B49" s="3" t="s">
        <v>3497</v>
      </c>
      <c r="C49" s="4" t="s">
        <v>3498</v>
      </c>
    </row>
    <row r="50" spans="2:3" ht="16.5">
      <c r="B50" s="3" t="s">
        <v>3499</v>
      </c>
      <c r="C50" s="4" t="s">
        <v>3500</v>
      </c>
    </row>
    <row r="51" spans="2:3" ht="16.5">
      <c r="B51" s="3" t="s">
        <v>3501</v>
      </c>
      <c r="C51" s="4" t="s">
        <v>3502</v>
      </c>
    </row>
    <row r="52" spans="2:3" ht="16.5">
      <c r="B52" s="3" t="s">
        <v>3503</v>
      </c>
      <c r="C52" s="4" t="s">
        <v>3504</v>
      </c>
    </row>
    <row r="53" spans="2:3" ht="16.5">
      <c r="B53" s="3" t="s">
        <v>3505</v>
      </c>
      <c r="C53" s="4" t="s">
        <v>3506</v>
      </c>
    </row>
    <row r="54" spans="2:3" ht="16.5">
      <c r="B54" s="3" t="s">
        <v>3507</v>
      </c>
      <c r="C54" s="4" t="s">
        <v>3508</v>
      </c>
    </row>
    <row r="55" spans="2:3" ht="16.5">
      <c r="B55" s="3" t="s">
        <v>3509</v>
      </c>
      <c r="C55" s="4" t="s">
        <v>3510</v>
      </c>
    </row>
    <row r="56" spans="2:3" ht="16.5">
      <c r="B56" s="3" t="s">
        <v>3511</v>
      </c>
      <c r="C56" s="4" t="s">
        <v>3512</v>
      </c>
    </row>
    <row r="57" spans="2:3" ht="16.5">
      <c r="B57" s="3" t="s">
        <v>3513</v>
      </c>
      <c r="C57" s="4" t="s">
        <v>3514</v>
      </c>
    </row>
    <row r="58" spans="2:3" ht="16.5">
      <c r="B58" s="3" t="s">
        <v>3515</v>
      </c>
      <c r="C58" s="4" t="s">
        <v>3516</v>
      </c>
    </row>
    <row r="59" spans="2:3" ht="16.5">
      <c r="B59" s="3" t="s">
        <v>3517</v>
      </c>
      <c r="C59" s="4" t="s">
        <v>3518</v>
      </c>
    </row>
    <row r="60" spans="2:3" ht="16.5">
      <c r="B60" s="3" t="s">
        <v>3519</v>
      </c>
      <c r="C60" s="4" t="s">
        <v>3520</v>
      </c>
    </row>
    <row r="61" spans="2:3" ht="16.5">
      <c r="B61" s="3" t="s">
        <v>3521</v>
      </c>
      <c r="C61" s="4" t="s">
        <v>3522</v>
      </c>
    </row>
    <row r="62" spans="2:3" ht="16.5">
      <c r="B62" s="3" t="s">
        <v>3523</v>
      </c>
      <c r="C62" s="4" t="s">
        <v>3524</v>
      </c>
    </row>
    <row r="63" spans="2:3" ht="16.5">
      <c r="B63" s="3" t="s">
        <v>3525</v>
      </c>
      <c r="C63" s="4" t="s">
        <v>3526</v>
      </c>
    </row>
    <row r="64" spans="2:3" ht="16.5">
      <c r="B64" s="3" t="s">
        <v>3527</v>
      </c>
      <c r="C64" s="4" t="s">
        <v>3528</v>
      </c>
    </row>
    <row r="65" spans="2:3" ht="16.5">
      <c r="B65" s="3" t="s">
        <v>3529</v>
      </c>
      <c r="C65" s="4" t="s">
        <v>3530</v>
      </c>
    </row>
    <row r="66" spans="2:3" ht="16.5">
      <c r="B66" s="3" t="s">
        <v>3531</v>
      </c>
      <c r="C66" s="4" t="s">
        <v>3532</v>
      </c>
    </row>
    <row r="67" spans="2:3" ht="16.5">
      <c r="B67" s="3" t="s">
        <v>3533</v>
      </c>
      <c r="C67" s="4" t="s">
        <v>3534</v>
      </c>
    </row>
    <row r="68" spans="2:3" ht="16.5">
      <c r="B68" s="3" t="s">
        <v>3535</v>
      </c>
      <c r="C68" s="4" t="s">
        <v>3536</v>
      </c>
    </row>
    <row r="69" spans="2:3" ht="16.5">
      <c r="B69" s="3" t="s">
        <v>3537</v>
      </c>
      <c r="C69" s="4" t="s">
        <v>3538</v>
      </c>
    </row>
    <row r="70" spans="2:3" ht="16.5">
      <c r="B70" s="3" t="s">
        <v>3539</v>
      </c>
      <c r="C70" s="4" t="s">
        <v>3540</v>
      </c>
    </row>
    <row r="71" spans="2:3" ht="16.5">
      <c r="B71" s="3" t="s">
        <v>3541</v>
      </c>
      <c r="C71" s="4" t="s">
        <v>3542</v>
      </c>
    </row>
    <row r="72" spans="2:3" ht="16.5">
      <c r="B72" s="3" t="s">
        <v>3543</v>
      </c>
      <c r="C72" s="4" t="s">
        <v>3544</v>
      </c>
    </row>
    <row r="73" spans="2:3" ht="16.5">
      <c r="B73" s="3" t="s">
        <v>3545</v>
      </c>
      <c r="C73" s="4" t="s">
        <v>3546</v>
      </c>
    </row>
    <row r="74" spans="2:3" ht="16.5">
      <c r="B74" s="3" t="s">
        <v>3547</v>
      </c>
      <c r="C74" s="4" t="s">
        <v>3548</v>
      </c>
    </row>
    <row r="75" spans="2:3" ht="16.5">
      <c r="B75" s="3" t="s">
        <v>3549</v>
      </c>
      <c r="C75" s="4" t="s">
        <v>3550</v>
      </c>
    </row>
    <row r="76" spans="2:3" ht="16.5">
      <c r="B76" s="3" t="s">
        <v>3551</v>
      </c>
      <c r="C76" s="4" t="s">
        <v>3552</v>
      </c>
    </row>
    <row r="77" spans="2:3" ht="16.5">
      <c r="B77" s="3" t="s">
        <v>3553</v>
      </c>
      <c r="C77" s="4" t="s">
        <v>3554</v>
      </c>
    </row>
    <row r="78" spans="2:3" ht="16.5">
      <c r="B78" s="3" t="s">
        <v>3555</v>
      </c>
      <c r="C78" s="4" t="s">
        <v>3556</v>
      </c>
    </row>
    <row r="79" spans="2:3" ht="16.5">
      <c r="B79" s="3" t="s">
        <v>3557</v>
      </c>
      <c r="C79" s="4" t="s">
        <v>3558</v>
      </c>
    </row>
    <row r="80" spans="2:3" ht="16.5">
      <c r="B80" s="3" t="s">
        <v>3559</v>
      </c>
      <c r="C80" s="4" t="s">
        <v>3560</v>
      </c>
    </row>
    <row r="81" spans="2:3" ht="16.5">
      <c r="B81" s="3" t="s">
        <v>3561</v>
      </c>
      <c r="C81" s="4" t="s">
        <v>3562</v>
      </c>
    </row>
    <row r="82" spans="2:3" ht="16.5">
      <c r="B82" s="3" t="s">
        <v>3563</v>
      </c>
      <c r="C82" s="4" t="s">
        <v>3564</v>
      </c>
    </row>
    <row r="83" spans="2:3" ht="16.5">
      <c r="B83" s="3" t="s">
        <v>3565</v>
      </c>
      <c r="C83" s="4" t="s">
        <v>3566</v>
      </c>
    </row>
    <row r="84" spans="2:3" ht="16.5">
      <c r="B84" s="3" t="s">
        <v>3567</v>
      </c>
      <c r="C84" s="4" t="s">
        <v>3568</v>
      </c>
    </row>
    <row r="85" spans="2:3" ht="16.5">
      <c r="B85" s="3" t="s">
        <v>3569</v>
      </c>
      <c r="C85" s="4" t="s">
        <v>3570</v>
      </c>
    </row>
    <row r="86" spans="2:3" ht="16.5">
      <c r="B86" s="3" t="s">
        <v>3571</v>
      </c>
      <c r="C86" s="4" t="s">
        <v>3572</v>
      </c>
    </row>
    <row r="87" spans="2:3" ht="16.5">
      <c r="B87" s="3" t="s">
        <v>3573</v>
      </c>
      <c r="C87" s="4" t="s">
        <v>3574</v>
      </c>
    </row>
    <row r="88" spans="2:3" ht="16.5">
      <c r="B88" s="3" t="s">
        <v>3575</v>
      </c>
      <c r="C88" s="4" t="s">
        <v>3576</v>
      </c>
    </row>
    <row r="89" spans="2:3" ht="16.5">
      <c r="B89" s="3" t="s">
        <v>3577</v>
      </c>
      <c r="C89" s="4" t="s">
        <v>3578</v>
      </c>
    </row>
    <row r="90" spans="2:3" ht="16.5">
      <c r="B90" s="3" t="s">
        <v>3579</v>
      </c>
      <c r="C90" s="4" t="s">
        <v>3580</v>
      </c>
    </row>
    <row r="91" spans="2:3" ht="16.5">
      <c r="B91" s="3" t="s">
        <v>3581</v>
      </c>
      <c r="C91" s="4" t="s">
        <v>3582</v>
      </c>
    </row>
    <row r="92" spans="2:3" ht="16.5">
      <c r="B92" s="3" t="s">
        <v>3583</v>
      </c>
      <c r="C92" s="4" t="s">
        <v>3584</v>
      </c>
    </row>
    <row r="93" spans="2:3" ht="16.5">
      <c r="B93" s="3" t="s">
        <v>3585</v>
      </c>
      <c r="C93" s="4" t="s">
        <v>3586</v>
      </c>
    </row>
    <row r="94" spans="2:3" ht="16.5">
      <c r="B94" s="3" t="s">
        <v>3587</v>
      </c>
      <c r="C94" s="4" t="s">
        <v>3588</v>
      </c>
    </row>
    <row r="95" spans="2:3" ht="16.5">
      <c r="B95" s="3" t="s">
        <v>3589</v>
      </c>
      <c r="C95" s="4" t="s">
        <v>3590</v>
      </c>
    </row>
    <row r="96" spans="2:3" ht="16.5">
      <c r="B96" s="3" t="s">
        <v>3591</v>
      </c>
      <c r="C96" s="4" t="s">
        <v>3592</v>
      </c>
    </row>
    <row r="97" spans="2:3" ht="16.5">
      <c r="B97" s="3" t="s">
        <v>3593</v>
      </c>
      <c r="C97" s="4" t="s">
        <v>3594</v>
      </c>
    </row>
    <row r="98" spans="2:3" ht="16.5">
      <c r="B98" s="3" t="s">
        <v>3595</v>
      </c>
      <c r="C98" s="4" t="s">
        <v>3596</v>
      </c>
    </row>
    <row r="99" spans="2:3" ht="16.5">
      <c r="B99" s="3" t="s">
        <v>3597</v>
      </c>
      <c r="C99" s="4" t="s">
        <v>3598</v>
      </c>
    </row>
    <row r="100" spans="2:3" ht="16.5">
      <c r="B100" s="3" t="s">
        <v>3599</v>
      </c>
      <c r="C100" s="4" t="s">
        <v>3600</v>
      </c>
    </row>
    <row r="101" spans="2:3" ht="16.5">
      <c r="B101" s="3" t="s">
        <v>3601</v>
      </c>
      <c r="C101" s="4" t="s">
        <v>3602</v>
      </c>
    </row>
    <row r="102" spans="2:3" ht="16.5">
      <c r="B102" s="3" t="s">
        <v>3603</v>
      </c>
      <c r="C102" s="4" t="s">
        <v>3604</v>
      </c>
    </row>
    <row r="103" spans="2:3" ht="16.5">
      <c r="B103" s="3" t="s">
        <v>3605</v>
      </c>
      <c r="C103" s="4" t="s">
        <v>3606</v>
      </c>
    </row>
    <row r="104" spans="2:3" ht="16.5">
      <c r="B104" s="3" t="s">
        <v>3607</v>
      </c>
      <c r="C104" s="4" t="s">
        <v>3608</v>
      </c>
    </row>
    <row r="105" spans="2:3" ht="16.5">
      <c r="B105" s="3" t="s">
        <v>3609</v>
      </c>
      <c r="C105" s="4" t="s">
        <v>3610</v>
      </c>
    </row>
    <row r="106" spans="2:3" ht="16.5">
      <c r="B106" s="3" t="s">
        <v>3611</v>
      </c>
      <c r="C106" s="4" t="s">
        <v>3612</v>
      </c>
    </row>
    <row r="107" spans="2:3" ht="16.5">
      <c r="B107" s="3" t="s">
        <v>3613</v>
      </c>
      <c r="C107" s="4" t="s">
        <v>3614</v>
      </c>
    </row>
    <row r="108" spans="2:3" ht="16.5">
      <c r="B108" s="3" t="s">
        <v>3615</v>
      </c>
      <c r="C108" s="4" t="s">
        <v>3616</v>
      </c>
    </row>
    <row r="109" spans="2:3" ht="16.5">
      <c r="B109" s="3" t="s">
        <v>3617</v>
      </c>
      <c r="C109" s="4" t="s">
        <v>3618</v>
      </c>
    </row>
    <row r="110" spans="2:3" ht="16.5">
      <c r="B110" s="3" t="s">
        <v>3619</v>
      </c>
      <c r="C110" s="4" t="s">
        <v>3620</v>
      </c>
    </row>
    <row r="111" spans="2:3" ht="16.5">
      <c r="B111" s="3" t="s">
        <v>3621</v>
      </c>
      <c r="C111" s="4" t="s">
        <v>3622</v>
      </c>
    </row>
    <row r="112" spans="2:3" ht="16.5">
      <c r="B112" s="3" t="s">
        <v>3623</v>
      </c>
      <c r="C112" s="4" t="s">
        <v>3624</v>
      </c>
    </row>
    <row r="113" spans="2:3" ht="16.5">
      <c r="B113" s="3" t="s">
        <v>3625</v>
      </c>
      <c r="C113" s="4" t="s">
        <v>3626</v>
      </c>
    </row>
    <row r="114" spans="2:3" ht="16.5">
      <c r="B114" s="3" t="s">
        <v>3627</v>
      </c>
      <c r="C114" s="4" t="s">
        <v>3628</v>
      </c>
    </row>
    <row r="115" spans="2:3" ht="16.5">
      <c r="B115" s="3" t="s">
        <v>3629</v>
      </c>
      <c r="C115" s="4" t="s">
        <v>3630</v>
      </c>
    </row>
    <row r="116" spans="2:3" ht="16.5">
      <c r="B116" s="3" t="s">
        <v>3631</v>
      </c>
      <c r="C116" s="4" t="s">
        <v>3632</v>
      </c>
    </row>
    <row r="117" spans="2:3" ht="16.5">
      <c r="B117" s="3" t="s">
        <v>3633</v>
      </c>
      <c r="C117" s="4" t="s">
        <v>3634</v>
      </c>
    </row>
    <row r="118" spans="2:3" ht="16.5">
      <c r="B118" s="3" t="s">
        <v>3635</v>
      </c>
      <c r="C118" s="4" t="s">
        <v>3636</v>
      </c>
    </row>
    <row r="119" spans="2:3" ht="16.5">
      <c r="B119" s="3" t="s">
        <v>3637</v>
      </c>
      <c r="C119" s="4" t="s">
        <v>3638</v>
      </c>
    </row>
    <row r="120" spans="2:3" ht="16.5">
      <c r="B120" s="3" t="s">
        <v>3639</v>
      </c>
      <c r="C120" s="4" t="s">
        <v>3640</v>
      </c>
    </row>
    <row r="121" spans="2:3" ht="16.5">
      <c r="B121" s="3" t="s">
        <v>3641</v>
      </c>
      <c r="C121" s="4" t="s">
        <v>3642</v>
      </c>
    </row>
    <row r="122" spans="2:3" ht="16.5">
      <c r="B122" s="3" t="s">
        <v>3643</v>
      </c>
      <c r="C122" s="4" t="s">
        <v>3644</v>
      </c>
    </row>
    <row r="123" spans="2:3" ht="16.5">
      <c r="B123" s="3" t="s">
        <v>3645</v>
      </c>
      <c r="C123" s="4" t="s">
        <v>3646</v>
      </c>
    </row>
    <row r="124" spans="2:3" ht="16.5">
      <c r="B124" s="3" t="s">
        <v>3647</v>
      </c>
      <c r="C124" s="4" t="s">
        <v>3648</v>
      </c>
    </row>
    <row r="125" spans="2:3" ht="16.5">
      <c r="B125" s="3" t="s">
        <v>3649</v>
      </c>
      <c r="C125" s="4" t="s">
        <v>3650</v>
      </c>
    </row>
    <row r="126" spans="2:3" ht="16.5">
      <c r="B126" s="3" t="s">
        <v>3651</v>
      </c>
      <c r="C126" s="4" t="s">
        <v>3652</v>
      </c>
    </row>
    <row r="127" spans="2:3" ht="16.5">
      <c r="B127" s="3" t="s">
        <v>3653</v>
      </c>
      <c r="C127" s="4" t="s">
        <v>3654</v>
      </c>
    </row>
    <row r="128" spans="2:3" ht="16.5">
      <c r="B128" s="3" t="s">
        <v>3655</v>
      </c>
      <c r="C128" s="4" t="s">
        <v>3656</v>
      </c>
    </row>
    <row r="129" spans="2:3" ht="16.5">
      <c r="B129" s="3" t="s">
        <v>3657</v>
      </c>
      <c r="C129" s="4" t="s">
        <v>3658</v>
      </c>
    </row>
    <row r="130" spans="2:3" ht="16.5">
      <c r="B130" s="3" t="s">
        <v>3659</v>
      </c>
      <c r="C130" s="4" t="s">
        <v>3660</v>
      </c>
    </row>
    <row r="131" spans="2:3" ht="16.5">
      <c r="B131" s="3" t="s">
        <v>3661</v>
      </c>
      <c r="C131" s="4" t="s">
        <v>3662</v>
      </c>
    </row>
    <row r="132" spans="2:3" ht="16.5">
      <c r="B132" s="3" t="s">
        <v>3663</v>
      </c>
      <c r="C132" s="4" t="s">
        <v>3664</v>
      </c>
    </row>
    <row r="133" spans="2:3" ht="16.5">
      <c r="B133" s="3" t="s">
        <v>200</v>
      </c>
      <c r="C133" s="4" t="s">
        <v>3665</v>
      </c>
    </row>
    <row r="134" spans="2:3" ht="16.5">
      <c r="B134" s="3" t="s">
        <v>202</v>
      </c>
      <c r="C134" s="4" t="s">
        <v>3666</v>
      </c>
    </row>
    <row r="135" spans="2:3" ht="16.5">
      <c r="B135" s="3" t="s">
        <v>3667</v>
      </c>
      <c r="C135" s="4" t="s">
        <v>3668</v>
      </c>
    </row>
    <row r="136" spans="2:3" ht="16.5">
      <c r="B136" s="3" t="s">
        <v>3669</v>
      </c>
      <c r="C136" s="4" t="s">
        <v>3670</v>
      </c>
    </row>
    <row r="137" spans="2:3" ht="16.5">
      <c r="B137" s="3" t="s">
        <v>3671</v>
      </c>
      <c r="C137" s="4" t="s">
        <v>3672</v>
      </c>
    </row>
    <row r="138" spans="2:3" ht="16.5">
      <c r="B138" s="3" t="s">
        <v>3673</v>
      </c>
      <c r="C138" s="4" t="s">
        <v>3674</v>
      </c>
    </row>
    <row r="139" spans="2:3" ht="16.5">
      <c r="B139" s="3" t="s">
        <v>3675</v>
      </c>
      <c r="C139" s="4" t="s">
        <v>3676</v>
      </c>
    </row>
    <row r="140" spans="2:3" ht="16.5">
      <c r="B140" s="3" t="s">
        <v>3677</v>
      </c>
      <c r="C140" s="4" t="s">
        <v>3678</v>
      </c>
    </row>
    <row r="141" spans="2:3" ht="16.5">
      <c r="B141" s="3" t="s">
        <v>3679</v>
      </c>
      <c r="C141" s="4" t="s">
        <v>3680</v>
      </c>
    </row>
    <row r="142" spans="2:3" ht="16.5">
      <c r="B142" s="3" t="s">
        <v>3681</v>
      </c>
      <c r="C142" s="4" t="s">
        <v>3682</v>
      </c>
    </row>
    <row r="143" spans="2:3" ht="16.5">
      <c r="B143" s="3" t="s">
        <v>3683</v>
      </c>
      <c r="C143" s="4" t="s">
        <v>3684</v>
      </c>
    </row>
    <row r="144" spans="2:3" ht="16.5">
      <c r="B144" s="3" t="s">
        <v>3685</v>
      </c>
      <c r="C144" s="4" t="s">
        <v>3686</v>
      </c>
    </row>
    <row r="145" spans="2:3" ht="16.5">
      <c r="B145" s="3" t="s">
        <v>3687</v>
      </c>
      <c r="C145" s="4" t="s">
        <v>3688</v>
      </c>
    </row>
    <row r="146" spans="2:3" ht="16.5">
      <c r="B146" s="3" t="s">
        <v>3689</v>
      </c>
      <c r="C146" s="4" t="s">
        <v>3690</v>
      </c>
    </row>
    <row r="147" spans="2:3" ht="16.5">
      <c r="B147" s="3" t="s">
        <v>3691</v>
      </c>
      <c r="C147" s="4" t="s">
        <v>3692</v>
      </c>
    </row>
    <row r="148" spans="2:3" ht="16.5">
      <c r="B148" s="3" t="s">
        <v>3693</v>
      </c>
      <c r="C148" s="4" t="s">
        <v>3694</v>
      </c>
    </row>
    <row r="149" spans="2:3" ht="16.5">
      <c r="B149" s="3" t="s">
        <v>3695</v>
      </c>
      <c r="C149" s="4" t="s">
        <v>3696</v>
      </c>
    </row>
    <row r="150" spans="2:3" ht="16.5">
      <c r="B150" s="3" t="s">
        <v>3697</v>
      </c>
      <c r="C150" s="4" t="s">
        <v>3698</v>
      </c>
    </row>
    <row r="151" spans="2:3" ht="16.5">
      <c r="B151" s="3" t="s">
        <v>3699</v>
      </c>
      <c r="C151" s="4" t="s">
        <v>3700</v>
      </c>
    </row>
    <row r="152" spans="2:3" ht="16.5">
      <c r="B152" s="3" t="s">
        <v>3701</v>
      </c>
      <c r="C152" s="4" t="s">
        <v>3702</v>
      </c>
    </row>
    <row r="153" spans="2:3" ht="16.5">
      <c r="B153" s="3" t="s">
        <v>3703</v>
      </c>
      <c r="C153" s="4" t="s">
        <v>3704</v>
      </c>
    </row>
    <row r="154" spans="2:3" ht="16.5">
      <c r="B154" s="3" t="s">
        <v>3705</v>
      </c>
      <c r="C154" s="4" t="s">
        <v>3706</v>
      </c>
    </row>
    <row r="155" spans="2:3" ht="16.5">
      <c r="B155" s="3" t="s">
        <v>3707</v>
      </c>
      <c r="C155" s="4" t="s">
        <v>3708</v>
      </c>
    </row>
    <row r="156" spans="2:3" ht="16.5">
      <c r="B156" s="3" t="s">
        <v>3709</v>
      </c>
      <c r="C156" s="4" t="s">
        <v>3710</v>
      </c>
    </row>
    <row r="157" spans="2:3" ht="16.5">
      <c r="B157" s="3" t="s">
        <v>3711</v>
      </c>
      <c r="C157" s="4" t="s">
        <v>3712</v>
      </c>
    </row>
    <row r="158" spans="2:3" ht="16.5">
      <c r="B158" s="3" t="s">
        <v>3713</v>
      </c>
      <c r="C158" s="4" t="s">
        <v>3714</v>
      </c>
    </row>
    <row r="159" spans="2:3" ht="16.5">
      <c r="B159" s="3" t="s">
        <v>3715</v>
      </c>
      <c r="C159" s="4" t="s">
        <v>3716</v>
      </c>
    </row>
    <row r="160" spans="2:3" ht="16.5">
      <c r="B160" s="3" t="s">
        <v>3717</v>
      </c>
      <c r="C160" s="4" t="s">
        <v>3718</v>
      </c>
    </row>
    <row r="161" spans="2:3" ht="16.5">
      <c r="B161" s="3" t="s">
        <v>3719</v>
      </c>
      <c r="C161" s="4" t="s">
        <v>3720</v>
      </c>
    </row>
    <row r="162" spans="2:3" ht="16.5">
      <c r="B162" s="3" t="s">
        <v>3721</v>
      </c>
      <c r="C162" s="4" t="s">
        <v>3722</v>
      </c>
    </row>
    <row r="163" spans="2:3" ht="16.5">
      <c r="B163" s="3" t="s">
        <v>3723</v>
      </c>
      <c r="C163" s="4" t="s">
        <v>3724</v>
      </c>
    </row>
    <row r="164" spans="2:3" ht="16.5">
      <c r="B164" s="3" t="s">
        <v>3725</v>
      </c>
      <c r="C164" s="4" t="s">
        <v>3726</v>
      </c>
    </row>
    <row r="165" spans="2:3" ht="16.5">
      <c r="B165" s="3" t="s">
        <v>3727</v>
      </c>
      <c r="C165" s="4" t="s">
        <v>3728</v>
      </c>
    </row>
    <row r="166" spans="2:3" ht="16.5">
      <c r="B166" s="3" t="s">
        <v>3729</v>
      </c>
      <c r="C166" s="4" t="s">
        <v>3730</v>
      </c>
    </row>
    <row r="167" spans="2:3" ht="16.5">
      <c r="B167" s="3" t="s">
        <v>3731</v>
      </c>
      <c r="C167" s="4" t="s">
        <v>3732</v>
      </c>
    </row>
    <row r="168" spans="2:3" ht="16.5">
      <c r="B168" s="3" t="s">
        <v>3733</v>
      </c>
      <c r="C168" s="4" t="s">
        <v>3734</v>
      </c>
    </row>
    <row r="169" spans="2:3" ht="16.5">
      <c r="B169" s="3" t="s">
        <v>3735</v>
      </c>
      <c r="C169" s="4" t="s">
        <v>3736</v>
      </c>
    </row>
    <row r="170" spans="2:3" ht="16.5">
      <c r="B170" s="3" t="s">
        <v>3737</v>
      </c>
      <c r="C170" s="4" t="s">
        <v>3738</v>
      </c>
    </row>
    <row r="171" spans="2:3" ht="16.5">
      <c r="B171" s="3" t="s">
        <v>3739</v>
      </c>
      <c r="C171" s="4" t="s">
        <v>3740</v>
      </c>
    </row>
    <row r="172" spans="2:3" ht="16.5">
      <c r="B172" s="3" t="s">
        <v>3741</v>
      </c>
      <c r="C172" s="4" t="s">
        <v>3742</v>
      </c>
    </row>
    <row r="173" spans="2:3" ht="16.5">
      <c r="B173" s="3" t="s">
        <v>3743</v>
      </c>
      <c r="C173" s="4" t="s">
        <v>3744</v>
      </c>
    </row>
    <row r="174" spans="2:3" ht="16.5">
      <c r="B174" s="3" t="s">
        <v>3745</v>
      </c>
      <c r="C174" s="4" t="s">
        <v>3746</v>
      </c>
    </row>
    <row r="175" spans="2:3" ht="16.5">
      <c r="B175" s="3" t="s">
        <v>3747</v>
      </c>
      <c r="C175" s="4" t="s">
        <v>3748</v>
      </c>
    </row>
    <row r="176" spans="2:3" ht="16.5">
      <c r="B176" s="3" t="s">
        <v>3749</v>
      </c>
      <c r="C176" s="4" t="s">
        <v>3750</v>
      </c>
    </row>
    <row r="177" spans="2:3" ht="16.5">
      <c r="B177" s="3" t="s">
        <v>3751</v>
      </c>
      <c r="C177" s="4" t="s">
        <v>3752</v>
      </c>
    </row>
    <row r="178" spans="2:3" ht="16.5">
      <c r="B178" s="3" t="s">
        <v>3753</v>
      </c>
      <c r="C178" s="4" t="s">
        <v>3754</v>
      </c>
    </row>
    <row r="179" spans="2:3" ht="16.5">
      <c r="B179" s="3" t="s">
        <v>3755</v>
      </c>
      <c r="C179" s="4" t="s">
        <v>3756</v>
      </c>
    </row>
    <row r="180" spans="2:3" ht="16.5">
      <c r="B180" s="3" t="s">
        <v>3757</v>
      </c>
      <c r="C180" s="4" t="s">
        <v>3758</v>
      </c>
    </row>
    <row r="181" spans="2:3" ht="16.5">
      <c r="B181" s="3" t="s">
        <v>3759</v>
      </c>
      <c r="C181" s="4" t="s">
        <v>3760</v>
      </c>
    </row>
    <row r="182" spans="2:3" ht="16.5">
      <c r="B182" s="3" t="s">
        <v>3761</v>
      </c>
      <c r="C182" s="4" t="s">
        <v>3762</v>
      </c>
    </row>
    <row r="183" spans="2:3" ht="16.5">
      <c r="B183" s="3" t="s">
        <v>3763</v>
      </c>
      <c r="C183" s="4" t="s">
        <v>3532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7EA283426CA44826B8F5009AE2082" ma:contentTypeVersion="0" ma:contentTypeDescription="Create a new document." ma:contentTypeScope="" ma:versionID="247eab0cd7bfe6ee586462edcbf79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38428-A8BF-4950-B8CF-C771CD3BA3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41DA4-419E-4B0D-851F-7E97CE2DF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6F99D64-634A-4E7A-9D60-920108529F47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TOTAL</vt:lpstr>
      <vt:lpstr>INGRESOS</vt:lpstr>
      <vt:lpstr>GASTOS E INVERSIONES</vt:lpstr>
      <vt:lpstr>Listas</vt:lpstr>
      <vt:lpstr>PLAN DE CUENTAS FINAL BI</vt:lpstr>
      <vt:lpstr>Inversión</vt:lpstr>
      <vt:lpstr>ANEXOS</vt:lpstr>
      <vt:lpstr>Hoja1</vt:lpstr>
      <vt:lpstr>Admin</vt:lpstr>
      <vt:lpstr>INGRESOS!Área_de_impresión</vt:lpstr>
      <vt:lpstr>TOTAL!Área_de_impresión</vt:lpstr>
      <vt:lpstr>Extensión</vt:lpstr>
      <vt:lpstr>Investigación</vt:lpstr>
      <vt:lpstr>MediaAcademica</vt:lpstr>
      <vt:lpstr>Posgrados</vt:lpstr>
      <vt:lpstr>Preesc</vt:lpstr>
      <vt:lpstr>Pregrado</vt:lpstr>
      <vt:lpstr>INGRESOS!Títulos_a_imprimir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J. Ortegon</dc:creator>
  <cp:keywords/>
  <dc:description/>
  <cp:lastModifiedBy>Gloria A. Sanchez M.</cp:lastModifiedBy>
  <cp:revision/>
  <dcterms:created xsi:type="dcterms:W3CDTF">2017-07-10T19:52:01Z</dcterms:created>
  <dcterms:modified xsi:type="dcterms:W3CDTF">2021-11-03T21:30:48Z</dcterms:modified>
  <cp:category/>
  <cp:contentStatus/>
</cp:coreProperties>
</file>